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uong\k12\2022_2023\thi thu TP\"/>
    </mc:Choice>
  </mc:AlternateContent>
  <bookViews>
    <workbookView xWindow="0" yWindow="0" windowWidth="21600" windowHeight="9660"/>
  </bookViews>
  <sheets>
    <sheet name="đIỂM" sheetId="1" r:id="rId1"/>
    <sheet name="điểm thấp" sheetId="7" r:id="rId2"/>
    <sheet name="Sheet1" sheetId="6" r:id="rId3"/>
    <sheet name="THỐNG KÊ CHUNG" sheetId="5" r:id="rId4"/>
    <sheet name="TK THEO ĐIỂM" sheetId="2" r:id="rId5"/>
    <sheet name="TỈ LỆ MÔN" sheetId="3" r:id="rId6"/>
    <sheet name="TB CM" sheetId="4" r:id="rId7"/>
  </sheets>
  <externalReferences>
    <externalReference r:id="rId8"/>
    <externalReference r:id="rId9"/>
    <externalReference r:id="rId10"/>
  </externalReferences>
  <definedNames>
    <definedName name="_xlnm._FilterDatabase" localSheetId="0" hidden="1">đIỂM!$B$7:$T$10</definedName>
    <definedName name="_xlnm._FilterDatabase" localSheetId="1" hidden="1">'điểm thấp'!$A$5:$R$40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Q9" i="1" s="1"/>
  <c r="P9" i="1"/>
  <c r="O10" i="1"/>
  <c r="Q10" i="1" s="1"/>
  <c r="P10" i="1"/>
  <c r="O11" i="1"/>
  <c r="Q11" i="1" s="1"/>
  <c r="P11" i="1"/>
  <c r="O12" i="1"/>
  <c r="Q12" i="1" s="1"/>
  <c r="P12" i="1"/>
  <c r="O13" i="1"/>
  <c r="P13" i="1"/>
  <c r="O14" i="1"/>
  <c r="Q14" i="1" s="1"/>
  <c r="P14" i="1"/>
  <c r="O15" i="1"/>
  <c r="Q15" i="1" s="1"/>
  <c r="P15" i="1"/>
  <c r="O16" i="1"/>
  <c r="Q16" i="1" s="1"/>
  <c r="P16" i="1"/>
  <c r="O17" i="1"/>
  <c r="Q17" i="1" s="1"/>
  <c r="P17" i="1"/>
  <c r="O18" i="1"/>
  <c r="Q18" i="1" s="1"/>
  <c r="P18" i="1"/>
  <c r="O19" i="1"/>
  <c r="Q19" i="1" s="1"/>
  <c r="P19" i="1"/>
  <c r="O20" i="1"/>
  <c r="Q20" i="1" s="1"/>
  <c r="P20" i="1"/>
  <c r="O21" i="1"/>
  <c r="Q21" i="1" s="1"/>
  <c r="P21" i="1"/>
  <c r="O22" i="1"/>
  <c r="Q22" i="1" s="1"/>
  <c r="P22" i="1"/>
  <c r="O23" i="1"/>
  <c r="Q23" i="1" s="1"/>
  <c r="P23" i="1"/>
  <c r="O24" i="1"/>
  <c r="Q24" i="1" s="1"/>
  <c r="P24" i="1"/>
  <c r="O25" i="1"/>
  <c r="Q25" i="1" s="1"/>
  <c r="P25" i="1"/>
  <c r="O26" i="1"/>
  <c r="Q26" i="1" s="1"/>
  <c r="P26" i="1"/>
  <c r="O27" i="1"/>
  <c r="Q27" i="1" s="1"/>
  <c r="P27" i="1"/>
  <c r="O28" i="1"/>
  <c r="Q28" i="1" s="1"/>
  <c r="P28" i="1"/>
  <c r="O29" i="1"/>
  <c r="Q29" i="1" s="1"/>
  <c r="P29" i="1"/>
  <c r="O30" i="1"/>
  <c r="Q30" i="1" s="1"/>
  <c r="P30" i="1"/>
  <c r="O31" i="1"/>
  <c r="Q31" i="1" s="1"/>
  <c r="P31" i="1"/>
  <c r="O32" i="1"/>
  <c r="Q32" i="1" s="1"/>
  <c r="P32" i="1"/>
  <c r="O33" i="1"/>
  <c r="Q33" i="1" s="1"/>
  <c r="P33" i="1"/>
  <c r="O34" i="1"/>
  <c r="Q34" i="1" s="1"/>
  <c r="P34" i="1"/>
  <c r="O35" i="1"/>
  <c r="Q35" i="1" s="1"/>
  <c r="P35" i="1"/>
  <c r="O36" i="1"/>
  <c r="Q36" i="1" s="1"/>
  <c r="P36" i="1"/>
  <c r="O37" i="1"/>
  <c r="Q37" i="1" s="1"/>
  <c r="P37" i="1"/>
  <c r="O38" i="1"/>
  <c r="Q38" i="1" s="1"/>
  <c r="P38" i="1"/>
  <c r="O39" i="1"/>
  <c r="Q39" i="1" s="1"/>
  <c r="P39" i="1"/>
  <c r="O40" i="1"/>
  <c r="Q40" i="1" s="1"/>
  <c r="P40" i="1"/>
  <c r="O41" i="1"/>
  <c r="Q41" i="1" s="1"/>
  <c r="P41" i="1"/>
  <c r="O42" i="1"/>
  <c r="Q42" i="1" s="1"/>
  <c r="P42" i="1"/>
  <c r="O43" i="1"/>
  <c r="Q43" i="1" s="1"/>
  <c r="P43" i="1"/>
  <c r="O44" i="1"/>
  <c r="Q44" i="1" s="1"/>
  <c r="P44" i="1"/>
  <c r="O45" i="1"/>
  <c r="Q45" i="1" s="1"/>
  <c r="P45" i="1"/>
  <c r="O46" i="1"/>
  <c r="Q46" i="1" s="1"/>
  <c r="P46" i="1"/>
  <c r="O47" i="1"/>
  <c r="Q47" i="1" s="1"/>
  <c r="P47" i="1"/>
  <c r="O48" i="1"/>
  <c r="Q48" i="1" s="1"/>
  <c r="P48" i="1"/>
  <c r="O49" i="1"/>
  <c r="Q49" i="1" s="1"/>
  <c r="P49" i="1"/>
  <c r="O50" i="1"/>
  <c r="Q50" i="1" s="1"/>
  <c r="P50" i="1"/>
  <c r="O51" i="1"/>
  <c r="Q51" i="1" s="1"/>
  <c r="P51" i="1"/>
  <c r="O52" i="1"/>
  <c r="Q52" i="1" s="1"/>
  <c r="P52" i="1"/>
  <c r="O53" i="1"/>
  <c r="P53" i="1"/>
  <c r="O54" i="1"/>
  <c r="Q54" i="1" s="1"/>
  <c r="P54" i="1"/>
  <c r="O55" i="1"/>
  <c r="Q55" i="1" s="1"/>
  <c r="P55" i="1"/>
  <c r="O56" i="1"/>
  <c r="Q56" i="1" s="1"/>
  <c r="P56" i="1"/>
  <c r="O57" i="1"/>
  <c r="Q57" i="1" s="1"/>
  <c r="P57" i="1"/>
  <c r="O58" i="1"/>
  <c r="Q58" i="1" s="1"/>
  <c r="P58" i="1"/>
  <c r="O59" i="1"/>
  <c r="Q59" i="1" s="1"/>
  <c r="P59" i="1"/>
  <c r="O60" i="1"/>
  <c r="Q60" i="1" s="1"/>
  <c r="P60" i="1"/>
  <c r="O61" i="1"/>
  <c r="Q61" i="1" s="1"/>
  <c r="P61" i="1"/>
  <c r="O62" i="1"/>
  <c r="Q62" i="1" s="1"/>
  <c r="P62" i="1"/>
  <c r="O63" i="1"/>
  <c r="Q63" i="1" s="1"/>
  <c r="P63" i="1"/>
  <c r="O64" i="1"/>
  <c r="Q64" i="1" s="1"/>
  <c r="P64" i="1"/>
  <c r="O65" i="1"/>
  <c r="Q65" i="1" s="1"/>
  <c r="P65" i="1"/>
  <c r="O66" i="1"/>
  <c r="Q66" i="1" s="1"/>
  <c r="P66" i="1"/>
  <c r="O67" i="1"/>
  <c r="Q67" i="1" s="1"/>
  <c r="P67" i="1"/>
  <c r="O68" i="1"/>
  <c r="Q68" i="1" s="1"/>
  <c r="P68" i="1"/>
  <c r="O69" i="1"/>
  <c r="Q69" i="1" s="1"/>
  <c r="P69" i="1"/>
  <c r="O70" i="1"/>
  <c r="Q70" i="1" s="1"/>
  <c r="P70" i="1"/>
  <c r="O71" i="1"/>
  <c r="Q71" i="1" s="1"/>
  <c r="P71" i="1"/>
  <c r="O72" i="1"/>
  <c r="Q72" i="1" s="1"/>
  <c r="P72" i="1"/>
  <c r="O73" i="1"/>
  <c r="Q73" i="1" s="1"/>
  <c r="P73" i="1"/>
  <c r="O74" i="1"/>
  <c r="P74" i="1"/>
  <c r="O75" i="1"/>
  <c r="Q75" i="1" s="1"/>
  <c r="P75" i="1"/>
  <c r="O76" i="1"/>
  <c r="Q76" i="1" s="1"/>
  <c r="P76" i="1"/>
  <c r="O77" i="1"/>
  <c r="Q77" i="1" s="1"/>
  <c r="P77" i="1"/>
  <c r="O78" i="1"/>
  <c r="Q78" i="1" s="1"/>
  <c r="P78" i="1"/>
  <c r="O79" i="1"/>
  <c r="Q79" i="1" s="1"/>
  <c r="P79" i="1"/>
  <c r="O80" i="1"/>
  <c r="Q80" i="1" s="1"/>
  <c r="P80" i="1"/>
  <c r="O81" i="1"/>
  <c r="Q81" i="1" s="1"/>
  <c r="P81" i="1"/>
  <c r="O82" i="1"/>
  <c r="Q82" i="1" s="1"/>
  <c r="P82" i="1"/>
  <c r="O83" i="1"/>
  <c r="Q83" i="1" s="1"/>
  <c r="P83" i="1"/>
  <c r="O84" i="1"/>
  <c r="Q84" i="1" s="1"/>
  <c r="P84" i="1"/>
  <c r="O85" i="1"/>
  <c r="Q85" i="1" s="1"/>
  <c r="P85" i="1"/>
  <c r="O86" i="1"/>
  <c r="Q86" i="1" s="1"/>
  <c r="P86" i="1"/>
  <c r="O87" i="1"/>
  <c r="Q87" i="1" s="1"/>
  <c r="P87" i="1"/>
  <c r="O88" i="1"/>
  <c r="Q88" i="1" s="1"/>
  <c r="P88" i="1"/>
  <c r="O89" i="1"/>
  <c r="P89" i="1"/>
  <c r="O90" i="1"/>
  <c r="Q90" i="1" s="1"/>
  <c r="P90" i="1"/>
  <c r="O91" i="1"/>
  <c r="Q91" i="1" s="1"/>
  <c r="P91" i="1"/>
  <c r="O92" i="1"/>
  <c r="Q92" i="1" s="1"/>
  <c r="P92" i="1"/>
  <c r="O93" i="1"/>
  <c r="Q93" i="1" s="1"/>
  <c r="P93" i="1"/>
  <c r="O94" i="1"/>
  <c r="Q94" i="1" s="1"/>
  <c r="P94" i="1"/>
  <c r="O95" i="1"/>
  <c r="Q95" i="1" s="1"/>
  <c r="P95" i="1"/>
  <c r="O96" i="1"/>
  <c r="Q96" i="1" s="1"/>
  <c r="P96" i="1"/>
  <c r="O97" i="1"/>
  <c r="Q97" i="1" s="1"/>
  <c r="P97" i="1"/>
  <c r="O98" i="1"/>
  <c r="Q98" i="1" s="1"/>
  <c r="P98" i="1"/>
  <c r="O99" i="1"/>
  <c r="Q99" i="1" s="1"/>
  <c r="P99" i="1"/>
  <c r="O100" i="1"/>
  <c r="Q100" i="1" s="1"/>
  <c r="P100" i="1"/>
  <c r="O101" i="1"/>
  <c r="Q101" i="1" s="1"/>
  <c r="P101" i="1"/>
  <c r="O102" i="1"/>
  <c r="Q102" i="1" s="1"/>
  <c r="P102" i="1"/>
  <c r="O103" i="1"/>
  <c r="Q103" i="1" s="1"/>
  <c r="P103" i="1"/>
  <c r="O104" i="1"/>
  <c r="Q104" i="1" s="1"/>
  <c r="P104" i="1"/>
  <c r="O105" i="1"/>
  <c r="Q105" i="1" s="1"/>
  <c r="P105" i="1"/>
  <c r="O106" i="1"/>
  <c r="Q106" i="1" s="1"/>
  <c r="P106" i="1"/>
  <c r="O107" i="1"/>
  <c r="Q107" i="1" s="1"/>
  <c r="P107" i="1"/>
  <c r="O108" i="1"/>
  <c r="Q108" i="1" s="1"/>
  <c r="P108" i="1"/>
  <c r="O109" i="1"/>
  <c r="Q109" i="1" s="1"/>
  <c r="P109" i="1"/>
  <c r="O110" i="1"/>
  <c r="Q110" i="1" s="1"/>
  <c r="P110" i="1"/>
  <c r="O111" i="1"/>
  <c r="Q111" i="1" s="1"/>
  <c r="P111" i="1"/>
  <c r="O112" i="1"/>
  <c r="Q112" i="1" s="1"/>
  <c r="P112" i="1"/>
  <c r="O113" i="1"/>
  <c r="Q113" i="1" s="1"/>
  <c r="P113" i="1"/>
  <c r="O114" i="1"/>
  <c r="P114" i="1"/>
  <c r="O115" i="1"/>
  <c r="Q115" i="1" s="1"/>
  <c r="P115" i="1"/>
  <c r="O116" i="1"/>
  <c r="Q116" i="1" s="1"/>
  <c r="P116" i="1"/>
  <c r="O117" i="1"/>
  <c r="Q117" i="1" s="1"/>
  <c r="P117" i="1"/>
  <c r="O118" i="1"/>
  <c r="Q118" i="1" s="1"/>
  <c r="P118" i="1"/>
  <c r="O119" i="1"/>
  <c r="Q119" i="1" s="1"/>
  <c r="P119" i="1"/>
  <c r="O120" i="1"/>
  <c r="Q120" i="1" s="1"/>
  <c r="P120" i="1"/>
  <c r="O121" i="1"/>
  <c r="Q121" i="1" s="1"/>
  <c r="P121" i="1"/>
  <c r="O122" i="1"/>
  <c r="Q122" i="1" s="1"/>
  <c r="P122" i="1"/>
  <c r="O123" i="1"/>
  <c r="Q123" i="1" s="1"/>
  <c r="P123" i="1"/>
  <c r="O124" i="1"/>
  <c r="Q124" i="1" s="1"/>
  <c r="P124" i="1"/>
  <c r="O125" i="1"/>
  <c r="Q125" i="1" s="1"/>
  <c r="P125" i="1"/>
  <c r="O126" i="1"/>
  <c r="Q126" i="1" s="1"/>
  <c r="P126" i="1"/>
  <c r="O127" i="1"/>
  <c r="Q127" i="1" s="1"/>
  <c r="P127" i="1"/>
  <c r="O128" i="1"/>
  <c r="Q128" i="1" s="1"/>
  <c r="P128" i="1"/>
  <c r="O129" i="1"/>
  <c r="Q129" i="1" s="1"/>
  <c r="P129" i="1"/>
  <c r="O130" i="1"/>
  <c r="Q130" i="1" s="1"/>
  <c r="P130" i="1"/>
  <c r="O131" i="1"/>
  <c r="Q131" i="1" s="1"/>
  <c r="P131" i="1"/>
  <c r="O132" i="1"/>
  <c r="Q132" i="1" s="1"/>
  <c r="P132" i="1"/>
  <c r="O133" i="1"/>
  <c r="Q133" i="1" s="1"/>
  <c r="P133" i="1"/>
  <c r="O134" i="1"/>
  <c r="Q134" i="1" s="1"/>
  <c r="P134" i="1"/>
  <c r="O135" i="1"/>
  <c r="Q135" i="1" s="1"/>
  <c r="P135" i="1"/>
  <c r="O136" i="1"/>
  <c r="Q136" i="1" s="1"/>
  <c r="P136" i="1"/>
  <c r="O137" i="1"/>
  <c r="Q137" i="1" s="1"/>
  <c r="P137" i="1"/>
  <c r="O138" i="1"/>
  <c r="Q138" i="1" s="1"/>
  <c r="P138" i="1"/>
  <c r="O139" i="1"/>
  <c r="Q139" i="1" s="1"/>
  <c r="P139" i="1"/>
  <c r="O140" i="1"/>
  <c r="Q140" i="1" s="1"/>
  <c r="P140" i="1"/>
  <c r="O141" i="1"/>
  <c r="Q141" i="1" s="1"/>
  <c r="P141" i="1"/>
  <c r="O142" i="1"/>
  <c r="Q142" i="1" s="1"/>
  <c r="P142" i="1"/>
  <c r="O143" i="1"/>
  <c r="Q143" i="1" s="1"/>
  <c r="P143" i="1"/>
  <c r="O144" i="1"/>
  <c r="Q144" i="1" s="1"/>
  <c r="P144" i="1"/>
  <c r="O145" i="1"/>
  <c r="Q145" i="1" s="1"/>
  <c r="P145" i="1"/>
  <c r="O146" i="1"/>
  <c r="Q146" i="1" s="1"/>
  <c r="P146" i="1"/>
  <c r="O147" i="1"/>
  <c r="Q147" i="1" s="1"/>
  <c r="P147" i="1"/>
  <c r="O148" i="1"/>
  <c r="Q148" i="1" s="1"/>
  <c r="P148" i="1"/>
  <c r="O149" i="1"/>
  <c r="Q149" i="1" s="1"/>
  <c r="P149" i="1"/>
  <c r="O150" i="1"/>
  <c r="Q150" i="1" s="1"/>
  <c r="P150" i="1"/>
  <c r="O151" i="1"/>
  <c r="Q151" i="1" s="1"/>
  <c r="P151" i="1"/>
  <c r="O152" i="1"/>
  <c r="Q152" i="1" s="1"/>
  <c r="P152" i="1"/>
  <c r="O153" i="1"/>
  <c r="Q153" i="1" s="1"/>
  <c r="P153" i="1"/>
  <c r="O154" i="1"/>
  <c r="Q154" i="1" s="1"/>
  <c r="P154" i="1"/>
  <c r="O155" i="1"/>
  <c r="Q155" i="1" s="1"/>
  <c r="P155" i="1"/>
  <c r="O156" i="1"/>
  <c r="Q156" i="1" s="1"/>
  <c r="P156" i="1"/>
  <c r="O157" i="1"/>
  <c r="Q157" i="1" s="1"/>
  <c r="P157" i="1"/>
  <c r="O158" i="1"/>
  <c r="Q158" i="1" s="1"/>
  <c r="P158" i="1"/>
  <c r="O159" i="1"/>
  <c r="Q159" i="1" s="1"/>
  <c r="P159" i="1"/>
  <c r="O160" i="1"/>
  <c r="Q160" i="1" s="1"/>
  <c r="P160" i="1"/>
  <c r="O161" i="1"/>
  <c r="Q161" i="1" s="1"/>
  <c r="P161" i="1"/>
  <c r="O162" i="1"/>
  <c r="Q162" i="1" s="1"/>
  <c r="P162" i="1"/>
  <c r="O163" i="1"/>
  <c r="Q163" i="1" s="1"/>
  <c r="P163" i="1"/>
  <c r="O164" i="1"/>
  <c r="Q164" i="1" s="1"/>
  <c r="P164" i="1"/>
  <c r="O165" i="1"/>
  <c r="Q165" i="1" s="1"/>
  <c r="P165" i="1"/>
  <c r="O166" i="1"/>
  <c r="Q166" i="1" s="1"/>
  <c r="P166" i="1"/>
  <c r="O167" i="1"/>
  <c r="Q167" i="1" s="1"/>
  <c r="P167" i="1"/>
  <c r="O168" i="1"/>
  <c r="Q168" i="1" s="1"/>
  <c r="P168" i="1"/>
  <c r="O169" i="1"/>
  <c r="Q169" i="1" s="1"/>
  <c r="P169" i="1"/>
  <c r="O170" i="1"/>
  <c r="Q170" i="1" s="1"/>
  <c r="P170" i="1"/>
  <c r="O171" i="1"/>
  <c r="Q171" i="1" s="1"/>
  <c r="P171" i="1"/>
  <c r="O172" i="1"/>
  <c r="Q172" i="1" s="1"/>
  <c r="P172" i="1"/>
  <c r="O173" i="1"/>
  <c r="Q173" i="1" s="1"/>
  <c r="P173" i="1"/>
  <c r="O174" i="1"/>
  <c r="Q174" i="1" s="1"/>
  <c r="P174" i="1"/>
  <c r="O175" i="1"/>
  <c r="Q175" i="1" s="1"/>
  <c r="P175" i="1"/>
  <c r="O176" i="1"/>
  <c r="Q176" i="1" s="1"/>
  <c r="P176" i="1"/>
  <c r="O177" i="1"/>
  <c r="Q177" i="1" s="1"/>
  <c r="P177" i="1"/>
  <c r="O178" i="1"/>
  <c r="Q178" i="1" s="1"/>
  <c r="P178" i="1"/>
  <c r="O179" i="1"/>
  <c r="Q179" i="1" s="1"/>
  <c r="P179" i="1"/>
  <c r="O180" i="1"/>
  <c r="Q180" i="1" s="1"/>
  <c r="P180" i="1"/>
  <c r="O181" i="1"/>
  <c r="Q181" i="1" s="1"/>
  <c r="P181" i="1"/>
  <c r="O182" i="1"/>
  <c r="Q182" i="1" s="1"/>
  <c r="P182" i="1"/>
  <c r="O183" i="1"/>
  <c r="Q183" i="1" s="1"/>
  <c r="P183" i="1"/>
  <c r="O184" i="1"/>
  <c r="Q184" i="1" s="1"/>
  <c r="P184" i="1"/>
  <c r="O185" i="1"/>
  <c r="Q185" i="1" s="1"/>
  <c r="P185" i="1"/>
  <c r="O186" i="1"/>
  <c r="Q186" i="1" s="1"/>
  <c r="P186" i="1"/>
  <c r="O187" i="1"/>
  <c r="Q187" i="1" s="1"/>
  <c r="P187" i="1"/>
  <c r="O188" i="1"/>
  <c r="Q188" i="1" s="1"/>
  <c r="P188" i="1"/>
  <c r="O189" i="1"/>
  <c r="Q189" i="1" s="1"/>
  <c r="P189" i="1"/>
  <c r="O190" i="1"/>
  <c r="Q190" i="1" s="1"/>
  <c r="P190" i="1"/>
  <c r="O191" i="1"/>
  <c r="Q191" i="1" s="1"/>
  <c r="P191" i="1"/>
  <c r="O192" i="1"/>
  <c r="Q192" i="1" s="1"/>
  <c r="P192" i="1"/>
  <c r="O193" i="1"/>
  <c r="Q193" i="1" s="1"/>
  <c r="P193" i="1"/>
  <c r="O194" i="1"/>
  <c r="Q194" i="1" s="1"/>
  <c r="P194" i="1"/>
  <c r="O195" i="1"/>
  <c r="Q195" i="1" s="1"/>
  <c r="P195" i="1"/>
  <c r="O196" i="1"/>
  <c r="Q196" i="1" s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P8" i="1"/>
  <c r="O8" i="1"/>
  <c r="Q8" i="1" s="1"/>
  <c r="Q651" i="1" l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S516" i="1" s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S489" i="1" s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S444" i="1" s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S426" i="1" s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S386" i="1" s="1"/>
  <c r="Q385" i="1"/>
  <c r="Q384" i="1"/>
  <c r="Q383" i="1"/>
  <c r="Q382" i="1"/>
  <c r="Q381" i="1"/>
  <c r="S381" i="1" s="1"/>
  <c r="Q380" i="1"/>
  <c r="Q379" i="1"/>
  <c r="Q378" i="1"/>
  <c r="Q377" i="1"/>
  <c r="S377" i="1" s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S292" i="1" s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14" i="1"/>
  <c r="S114" i="1" s="1"/>
  <c r="Q89" i="1"/>
  <c r="S89" i="1" s="1"/>
  <c r="Q74" i="1"/>
  <c r="S74" i="1" s="1"/>
  <c r="Q53" i="1"/>
  <c r="S53" i="1" s="1"/>
  <c r="Q13" i="1"/>
  <c r="S13" i="1" s="1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C20" i="5"/>
  <c r="C19" i="5"/>
  <c r="C18" i="5"/>
  <c r="C17" i="5"/>
  <c r="C16" i="5"/>
  <c r="C15" i="5"/>
  <c r="C14" i="5"/>
  <c r="C13" i="5"/>
  <c r="C12" i="5"/>
  <c r="C11" i="5"/>
  <c r="C10" i="5"/>
  <c r="D6" i="5"/>
  <c r="E6" i="5"/>
  <c r="F6" i="5"/>
  <c r="G6" i="5"/>
  <c r="H6" i="5"/>
  <c r="I6" i="5"/>
  <c r="J6" i="5"/>
  <c r="K6" i="5"/>
  <c r="C6" i="5"/>
  <c r="E134" i="2"/>
  <c r="I21" i="4" s="1"/>
  <c r="F134" i="2"/>
  <c r="K21" i="4" s="1"/>
  <c r="G134" i="2"/>
  <c r="M21" i="4" s="1"/>
  <c r="H134" i="2"/>
  <c r="O21" i="4" s="1"/>
  <c r="I134" i="2"/>
  <c r="Q21" i="4" s="1"/>
  <c r="J134" i="2"/>
  <c r="S21" i="4" s="1"/>
  <c r="C134" i="2"/>
  <c r="E21" i="4" s="1"/>
  <c r="D134" i="2"/>
  <c r="G21" i="4" s="1"/>
  <c r="B134" i="2"/>
  <c r="C21" i="4" s="1"/>
  <c r="C8" i="5" l="1"/>
  <c r="J8" i="5"/>
  <c r="H8" i="5"/>
  <c r="F8" i="5"/>
  <c r="D8" i="5"/>
  <c r="K8" i="5"/>
  <c r="I8" i="5"/>
  <c r="G8" i="5"/>
  <c r="E8" i="5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8" i="1"/>
  <c r="R8" i="1" l="1"/>
  <c r="S8" i="1" s="1"/>
  <c r="T8" i="1"/>
  <c r="R650" i="1"/>
  <c r="S650" i="1" s="1"/>
  <c r="T650" i="1"/>
  <c r="R648" i="1"/>
  <c r="S648" i="1" s="1"/>
  <c r="T648" i="1"/>
  <c r="R646" i="1"/>
  <c r="S646" i="1" s="1"/>
  <c r="T646" i="1"/>
  <c r="R644" i="1"/>
  <c r="S644" i="1" s="1"/>
  <c r="T644" i="1"/>
  <c r="R642" i="1"/>
  <c r="S642" i="1" s="1"/>
  <c r="T642" i="1"/>
  <c r="R640" i="1"/>
  <c r="S640" i="1" s="1"/>
  <c r="T640" i="1"/>
  <c r="R638" i="1"/>
  <c r="S638" i="1" s="1"/>
  <c r="T638" i="1"/>
  <c r="R636" i="1"/>
  <c r="S636" i="1" s="1"/>
  <c r="T636" i="1"/>
  <c r="R634" i="1"/>
  <c r="S634" i="1" s="1"/>
  <c r="T634" i="1"/>
  <c r="R632" i="1"/>
  <c r="S632" i="1" s="1"/>
  <c r="T632" i="1"/>
  <c r="R630" i="1"/>
  <c r="S630" i="1" s="1"/>
  <c r="T630" i="1"/>
  <c r="R628" i="1"/>
  <c r="S628" i="1" s="1"/>
  <c r="T628" i="1"/>
  <c r="R626" i="1"/>
  <c r="S626" i="1" s="1"/>
  <c r="T626" i="1"/>
  <c r="R624" i="1"/>
  <c r="S624" i="1" s="1"/>
  <c r="T624" i="1"/>
  <c r="R622" i="1"/>
  <c r="S622" i="1" s="1"/>
  <c r="T622" i="1"/>
  <c r="R620" i="1"/>
  <c r="S620" i="1" s="1"/>
  <c r="T620" i="1"/>
  <c r="R618" i="1"/>
  <c r="S618" i="1" s="1"/>
  <c r="T618" i="1"/>
  <c r="R616" i="1"/>
  <c r="S616" i="1" s="1"/>
  <c r="T616" i="1"/>
  <c r="R614" i="1"/>
  <c r="S614" i="1" s="1"/>
  <c r="T614" i="1"/>
  <c r="R612" i="1"/>
  <c r="S612" i="1" s="1"/>
  <c r="T612" i="1"/>
  <c r="R610" i="1"/>
  <c r="S610" i="1" s="1"/>
  <c r="T610" i="1"/>
  <c r="R608" i="1"/>
  <c r="S608" i="1" s="1"/>
  <c r="T608" i="1"/>
  <c r="R606" i="1"/>
  <c r="S606" i="1" s="1"/>
  <c r="T606" i="1"/>
  <c r="R604" i="1"/>
  <c r="S604" i="1" s="1"/>
  <c r="T604" i="1"/>
  <c r="R602" i="1"/>
  <c r="S602" i="1" s="1"/>
  <c r="T602" i="1"/>
  <c r="R600" i="1"/>
  <c r="S600" i="1" s="1"/>
  <c r="T600" i="1"/>
  <c r="R598" i="1"/>
  <c r="S598" i="1" s="1"/>
  <c r="T598" i="1"/>
  <c r="R596" i="1"/>
  <c r="S596" i="1" s="1"/>
  <c r="T596" i="1"/>
  <c r="R594" i="1"/>
  <c r="S594" i="1" s="1"/>
  <c r="T594" i="1"/>
  <c r="R592" i="1"/>
  <c r="S592" i="1" s="1"/>
  <c r="T592" i="1"/>
  <c r="R590" i="1"/>
  <c r="S590" i="1" s="1"/>
  <c r="T590" i="1"/>
  <c r="R588" i="1"/>
  <c r="S588" i="1" s="1"/>
  <c r="T588" i="1"/>
  <c r="R586" i="1"/>
  <c r="S586" i="1" s="1"/>
  <c r="T586" i="1"/>
  <c r="R584" i="1"/>
  <c r="S584" i="1" s="1"/>
  <c r="T584" i="1"/>
  <c r="R582" i="1"/>
  <c r="S582" i="1" s="1"/>
  <c r="T582" i="1"/>
  <c r="R580" i="1"/>
  <c r="S580" i="1" s="1"/>
  <c r="T580" i="1"/>
  <c r="R578" i="1"/>
  <c r="S578" i="1" s="1"/>
  <c r="T578" i="1"/>
  <c r="R576" i="1"/>
  <c r="S576" i="1" s="1"/>
  <c r="T576" i="1"/>
  <c r="R574" i="1"/>
  <c r="S574" i="1" s="1"/>
  <c r="T574" i="1"/>
  <c r="R572" i="1"/>
  <c r="S572" i="1" s="1"/>
  <c r="T572" i="1"/>
  <c r="R570" i="1"/>
  <c r="S570" i="1" s="1"/>
  <c r="T570" i="1"/>
  <c r="R568" i="1"/>
  <c r="S568" i="1" s="1"/>
  <c r="T568" i="1"/>
  <c r="R566" i="1"/>
  <c r="S566" i="1" s="1"/>
  <c r="T566" i="1"/>
  <c r="R564" i="1"/>
  <c r="S564" i="1" s="1"/>
  <c r="T564" i="1"/>
  <c r="R562" i="1"/>
  <c r="S562" i="1" s="1"/>
  <c r="T562" i="1"/>
  <c r="R560" i="1"/>
  <c r="S560" i="1" s="1"/>
  <c r="T560" i="1"/>
  <c r="R558" i="1"/>
  <c r="S558" i="1" s="1"/>
  <c r="T558" i="1"/>
  <c r="R556" i="1"/>
  <c r="S556" i="1" s="1"/>
  <c r="T556" i="1"/>
  <c r="R554" i="1"/>
  <c r="S554" i="1" s="1"/>
  <c r="T554" i="1"/>
  <c r="R552" i="1"/>
  <c r="S552" i="1" s="1"/>
  <c r="T552" i="1"/>
  <c r="R550" i="1"/>
  <c r="S550" i="1" s="1"/>
  <c r="T550" i="1"/>
  <c r="R548" i="1"/>
  <c r="S548" i="1" s="1"/>
  <c r="T548" i="1"/>
  <c r="R546" i="1"/>
  <c r="S546" i="1" s="1"/>
  <c r="T546" i="1"/>
  <c r="R544" i="1"/>
  <c r="S544" i="1" s="1"/>
  <c r="T544" i="1"/>
  <c r="R542" i="1"/>
  <c r="S542" i="1" s="1"/>
  <c r="T542" i="1"/>
  <c r="R540" i="1"/>
  <c r="S540" i="1" s="1"/>
  <c r="T540" i="1"/>
  <c r="R538" i="1"/>
  <c r="S538" i="1" s="1"/>
  <c r="T538" i="1"/>
  <c r="R536" i="1"/>
  <c r="S536" i="1" s="1"/>
  <c r="T536" i="1"/>
  <c r="R534" i="1"/>
  <c r="S534" i="1" s="1"/>
  <c r="T534" i="1"/>
  <c r="R532" i="1"/>
  <c r="S532" i="1" s="1"/>
  <c r="T532" i="1"/>
  <c r="R530" i="1"/>
  <c r="S530" i="1" s="1"/>
  <c r="T530" i="1"/>
  <c r="R528" i="1"/>
  <c r="S528" i="1" s="1"/>
  <c r="T528" i="1"/>
  <c r="R526" i="1"/>
  <c r="S526" i="1" s="1"/>
  <c r="T526" i="1"/>
  <c r="R524" i="1"/>
  <c r="S524" i="1" s="1"/>
  <c r="T524" i="1"/>
  <c r="R522" i="1"/>
  <c r="S522" i="1" s="1"/>
  <c r="T522" i="1"/>
  <c r="R520" i="1"/>
  <c r="S520" i="1" s="1"/>
  <c r="T520" i="1"/>
  <c r="R518" i="1"/>
  <c r="S518" i="1" s="1"/>
  <c r="T518" i="1"/>
  <c r="R516" i="1"/>
  <c r="T516" i="1"/>
  <c r="R514" i="1"/>
  <c r="S514" i="1" s="1"/>
  <c r="T514" i="1"/>
  <c r="R512" i="1"/>
  <c r="S512" i="1" s="1"/>
  <c r="T512" i="1"/>
  <c r="R510" i="1"/>
  <c r="S510" i="1" s="1"/>
  <c r="T510" i="1"/>
  <c r="R508" i="1"/>
  <c r="S508" i="1" s="1"/>
  <c r="T508" i="1"/>
  <c r="R506" i="1"/>
  <c r="S506" i="1" s="1"/>
  <c r="T506" i="1"/>
  <c r="R504" i="1"/>
  <c r="S504" i="1" s="1"/>
  <c r="T504" i="1"/>
  <c r="R502" i="1"/>
  <c r="S502" i="1" s="1"/>
  <c r="T502" i="1"/>
  <c r="R500" i="1"/>
  <c r="S500" i="1" s="1"/>
  <c r="T500" i="1"/>
  <c r="R498" i="1"/>
  <c r="S498" i="1" s="1"/>
  <c r="T498" i="1"/>
  <c r="R496" i="1"/>
  <c r="S496" i="1" s="1"/>
  <c r="T496" i="1"/>
  <c r="R494" i="1"/>
  <c r="S494" i="1" s="1"/>
  <c r="T494" i="1"/>
  <c r="R492" i="1"/>
  <c r="S492" i="1" s="1"/>
  <c r="T492" i="1"/>
  <c r="R490" i="1"/>
  <c r="S490" i="1" s="1"/>
  <c r="T490" i="1"/>
  <c r="R488" i="1"/>
  <c r="S488" i="1" s="1"/>
  <c r="T488" i="1"/>
  <c r="R486" i="1"/>
  <c r="S486" i="1" s="1"/>
  <c r="T486" i="1"/>
  <c r="R484" i="1"/>
  <c r="S484" i="1" s="1"/>
  <c r="T484" i="1"/>
  <c r="R482" i="1"/>
  <c r="S482" i="1" s="1"/>
  <c r="T482" i="1"/>
  <c r="R480" i="1"/>
  <c r="S480" i="1" s="1"/>
  <c r="T480" i="1"/>
  <c r="R478" i="1"/>
  <c r="S478" i="1" s="1"/>
  <c r="T478" i="1"/>
  <c r="R476" i="1"/>
  <c r="S476" i="1" s="1"/>
  <c r="T476" i="1"/>
  <c r="R474" i="1"/>
  <c r="S474" i="1" s="1"/>
  <c r="T474" i="1"/>
  <c r="R472" i="1"/>
  <c r="S472" i="1" s="1"/>
  <c r="T472" i="1"/>
  <c r="R470" i="1"/>
  <c r="S470" i="1" s="1"/>
  <c r="T470" i="1"/>
  <c r="R468" i="1"/>
  <c r="S468" i="1" s="1"/>
  <c r="T468" i="1"/>
  <c r="R466" i="1"/>
  <c r="S466" i="1" s="1"/>
  <c r="T466" i="1"/>
  <c r="R464" i="1"/>
  <c r="S464" i="1" s="1"/>
  <c r="T464" i="1"/>
  <c r="R462" i="1"/>
  <c r="S462" i="1" s="1"/>
  <c r="T462" i="1"/>
  <c r="R460" i="1"/>
  <c r="S460" i="1" s="1"/>
  <c r="T460" i="1"/>
  <c r="R458" i="1"/>
  <c r="S458" i="1" s="1"/>
  <c r="T458" i="1"/>
  <c r="R456" i="1"/>
  <c r="S456" i="1" s="1"/>
  <c r="T456" i="1"/>
  <c r="R454" i="1"/>
  <c r="S454" i="1" s="1"/>
  <c r="T454" i="1"/>
  <c r="R452" i="1"/>
  <c r="S452" i="1" s="1"/>
  <c r="T452" i="1"/>
  <c r="R450" i="1"/>
  <c r="S450" i="1" s="1"/>
  <c r="T450" i="1"/>
  <c r="R448" i="1"/>
  <c r="S448" i="1" s="1"/>
  <c r="T448" i="1"/>
  <c r="R446" i="1"/>
  <c r="S446" i="1" s="1"/>
  <c r="T446" i="1"/>
  <c r="R444" i="1"/>
  <c r="T444" i="1"/>
  <c r="R442" i="1"/>
  <c r="S442" i="1" s="1"/>
  <c r="T442" i="1"/>
  <c r="R440" i="1"/>
  <c r="S440" i="1" s="1"/>
  <c r="T440" i="1"/>
  <c r="R438" i="1"/>
  <c r="S438" i="1" s="1"/>
  <c r="T438" i="1"/>
  <c r="R436" i="1"/>
  <c r="S436" i="1" s="1"/>
  <c r="T436" i="1"/>
  <c r="R434" i="1"/>
  <c r="S434" i="1" s="1"/>
  <c r="T434" i="1"/>
  <c r="R432" i="1"/>
  <c r="S432" i="1" s="1"/>
  <c r="T432" i="1"/>
  <c r="R430" i="1"/>
  <c r="S430" i="1" s="1"/>
  <c r="T430" i="1"/>
  <c r="R428" i="1"/>
  <c r="S428" i="1" s="1"/>
  <c r="T428" i="1"/>
  <c r="R426" i="1"/>
  <c r="T426" i="1"/>
  <c r="R424" i="1"/>
  <c r="S424" i="1" s="1"/>
  <c r="T424" i="1"/>
  <c r="R422" i="1"/>
  <c r="S422" i="1" s="1"/>
  <c r="T422" i="1"/>
  <c r="R420" i="1"/>
  <c r="S420" i="1" s="1"/>
  <c r="T420" i="1"/>
  <c r="R418" i="1"/>
  <c r="S418" i="1" s="1"/>
  <c r="T418" i="1"/>
  <c r="R416" i="1"/>
  <c r="S416" i="1" s="1"/>
  <c r="T416" i="1"/>
  <c r="R414" i="1"/>
  <c r="S414" i="1" s="1"/>
  <c r="T414" i="1"/>
  <c r="R412" i="1"/>
  <c r="S412" i="1" s="1"/>
  <c r="T412" i="1"/>
  <c r="R410" i="1"/>
  <c r="S410" i="1" s="1"/>
  <c r="T410" i="1"/>
  <c r="R408" i="1"/>
  <c r="S408" i="1" s="1"/>
  <c r="T408" i="1"/>
  <c r="R406" i="1"/>
  <c r="S406" i="1" s="1"/>
  <c r="T406" i="1"/>
  <c r="R404" i="1"/>
  <c r="S404" i="1" s="1"/>
  <c r="T404" i="1"/>
  <c r="R402" i="1"/>
  <c r="S402" i="1" s="1"/>
  <c r="T402" i="1"/>
  <c r="R400" i="1"/>
  <c r="S400" i="1" s="1"/>
  <c r="T400" i="1"/>
  <c r="R398" i="1"/>
  <c r="S398" i="1" s="1"/>
  <c r="T398" i="1"/>
  <c r="R396" i="1"/>
  <c r="S396" i="1" s="1"/>
  <c r="T396" i="1"/>
  <c r="R394" i="1"/>
  <c r="S394" i="1" s="1"/>
  <c r="T394" i="1"/>
  <c r="R392" i="1"/>
  <c r="S392" i="1" s="1"/>
  <c r="T392" i="1"/>
  <c r="R390" i="1"/>
  <c r="S390" i="1" s="1"/>
  <c r="T390" i="1"/>
  <c r="R388" i="1"/>
  <c r="S388" i="1" s="1"/>
  <c r="T388" i="1"/>
  <c r="R386" i="1"/>
  <c r="T386" i="1"/>
  <c r="R384" i="1"/>
  <c r="S384" i="1" s="1"/>
  <c r="T384" i="1"/>
  <c r="R382" i="1"/>
  <c r="S382" i="1" s="1"/>
  <c r="T382" i="1"/>
  <c r="R380" i="1"/>
  <c r="S380" i="1" s="1"/>
  <c r="T380" i="1"/>
  <c r="R378" i="1"/>
  <c r="S378" i="1" s="1"/>
  <c r="T378" i="1"/>
  <c r="R376" i="1"/>
  <c r="S376" i="1" s="1"/>
  <c r="T376" i="1"/>
  <c r="R374" i="1"/>
  <c r="S374" i="1" s="1"/>
  <c r="T374" i="1"/>
  <c r="R372" i="1"/>
  <c r="S372" i="1" s="1"/>
  <c r="T372" i="1"/>
  <c r="R370" i="1"/>
  <c r="S370" i="1" s="1"/>
  <c r="T370" i="1"/>
  <c r="R368" i="1"/>
  <c r="S368" i="1" s="1"/>
  <c r="T368" i="1"/>
  <c r="R366" i="1"/>
  <c r="S366" i="1" s="1"/>
  <c r="T366" i="1"/>
  <c r="R364" i="1"/>
  <c r="S364" i="1" s="1"/>
  <c r="T364" i="1"/>
  <c r="R362" i="1"/>
  <c r="S362" i="1" s="1"/>
  <c r="T362" i="1"/>
  <c r="R360" i="1"/>
  <c r="S360" i="1" s="1"/>
  <c r="T360" i="1"/>
  <c r="R358" i="1"/>
  <c r="S358" i="1" s="1"/>
  <c r="T358" i="1"/>
  <c r="R356" i="1"/>
  <c r="S356" i="1" s="1"/>
  <c r="T356" i="1"/>
  <c r="R354" i="1"/>
  <c r="S354" i="1" s="1"/>
  <c r="T354" i="1"/>
  <c r="R352" i="1"/>
  <c r="S352" i="1" s="1"/>
  <c r="T352" i="1"/>
  <c r="R350" i="1"/>
  <c r="S350" i="1" s="1"/>
  <c r="T350" i="1"/>
  <c r="R348" i="1"/>
  <c r="S348" i="1" s="1"/>
  <c r="T348" i="1"/>
  <c r="R346" i="1"/>
  <c r="S346" i="1" s="1"/>
  <c r="T346" i="1"/>
  <c r="R344" i="1"/>
  <c r="S344" i="1" s="1"/>
  <c r="T344" i="1"/>
  <c r="R342" i="1"/>
  <c r="S342" i="1" s="1"/>
  <c r="T342" i="1"/>
  <c r="R340" i="1"/>
  <c r="S340" i="1" s="1"/>
  <c r="T340" i="1"/>
  <c r="R338" i="1"/>
  <c r="S338" i="1" s="1"/>
  <c r="T338" i="1"/>
  <c r="R336" i="1"/>
  <c r="S336" i="1" s="1"/>
  <c r="T336" i="1"/>
  <c r="R334" i="1"/>
  <c r="S334" i="1" s="1"/>
  <c r="T334" i="1"/>
  <c r="R332" i="1"/>
  <c r="S332" i="1" s="1"/>
  <c r="T332" i="1"/>
  <c r="R330" i="1"/>
  <c r="S330" i="1" s="1"/>
  <c r="T330" i="1"/>
  <c r="R328" i="1"/>
  <c r="S328" i="1" s="1"/>
  <c r="T328" i="1"/>
  <c r="R326" i="1"/>
  <c r="S326" i="1" s="1"/>
  <c r="T326" i="1"/>
  <c r="R324" i="1"/>
  <c r="S324" i="1" s="1"/>
  <c r="T324" i="1"/>
  <c r="R322" i="1"/>
  <c r="S322" i="1" s="1"/>
  <c r="T322" i="1"/>
  <c r="R320" i="1"/>
  <c r="S320" i="1" s="1"/>
  <c r="T320" i="1"/>
  <c r="R318" i="1"/>
  <c r="S318" i="1" s="1"/>
  <c r="T318" i="1"/>
  <c r="R316" i="1"/>
  <c r="S316" i="1" s="1"/>
  <c r="T316" i="1"/>
  <c r="R314" i="1"/>
  <c r="S314" i="1" s="1"/>
  <c r="T314" i="1"/>
  <c r="R312" i="1"/>
  <c r="S312" i="1" s="1"/>
  <c r="T312" i="1"/>
  <c r="R310" i="1"/>
  <c r="S310" i="1" s="1"/>
  <c r="T310" i="1"/>
  <c r="R308" i="1"/>
  <c r="S308" i="1" s="1"/>
  <c r="T308" i="1"/>
  <c r="R306" i="1"/>
  <c r="S306" i="1" s="1"/>
  <c r="T306" i="1"/>
  <c r="R304" i="1"/>
  <c r="S304" i="1" s="1"/>
  <c r="T304" i="1"/>
  <c r="R302" i="1"/>
  <c r="S302" i="1" s="1"/>
  <c r="T302" i="1"/>
  <c r="R300" i="1"/>
  <c r="S300" i="1" s="1"/>
  <c r="T300" i="1"/>
  <c r="R298" i="1"/>
  <c r="S298" i="1" s="1"/>
  <c r="T298" i="1"/>
  <c r="R296" i="1"/>
  <c r="S296" i="1" s="1"/>
  <c r="T296" i="1"/>
  <c r="R294" i="1"/>
  <c r="S294" i="1" s="1"/>
  <c r="T294" i="1"/>
  <c r="R292" i="1"/>
  <c r="T292" i="1"/>
  <c r="R290" i="1"/>
  <c r="S290" i="1" s="1"/>
  <c r="T290" i="1"/>
  <c r="R288" i="1"/>
  <c r="S288" i="1" s="1"/>
  <c r="T288" i="1"/>
  <c r="R286" i="1"/>
  <c r="S286" i="1" s="1"/>
  <c r="T286" i="1"/>
  <c r="R284" i="1"/>
  <c r="S284" i="1" s="1"/>
  <c r="T284" i="1"/>
  <c r="R282" i="1"/>
  <c r="S282" i="1" s="1"/>
  <c r="T282" i="1"/>
  <c r="R280" i="1"/>
  <c r="S280" i="1" s="1"/>
  <c r="T280" i="1"/>
  <c r="R278" i="1"/>
  <c r="S278" i="1" s="1"/>
  <c r="T278" i="1"/>
  <c r="R276" i="1"/>
  <c r="S276" i="1" s="1"/>
  <c r="T276" i="1"/>
  <c r="R274" i="1"/>
  <c r="S274" i="1" s="1"/>
  <c r="T274" i="1"/>
  <c r="R272" i="1"/>
  <c r="S272" i="1" s="1"/>
  <c r="T272" i="1"/>
  <c r="R270" i="1"/>
  <c r="S270" i="1" s="1"/>
  <c r="T270" i="1"/>
  <c r="R268" i="1"/>
  <c r="S268" i="1" s="1"/>
  <c r="T268" i="1"/>
  <c r="R266" i="1"/>
  <c r="S266" i="1" s="1"/>
  <c r="T266" i="1"/>
  <c r="R264" i="1"/>
  <c r="S264" i="1" s="1"/>
  <c r="T264" i="1"/>
  <c r="R262" i="1"/>
  <c r="S262" i="1" s="1"/>
  <c r="T262" i="1"/>
  <c r="R260" i="1"/>
  <c r="S260" i="1" s="1"/>
  <c r="T260" i="1"/>
  <c r="R258" i="1"/>
  <c r="S258" i="1" s="1"/>
  <c r="T258" i="1"/>
  <c r="R256" i="1"/>
  <c r="S256" i="1" s="1"/>
  <c r="T256" i="1"/>
  <c r="R254" i="1"/>
  <c r="S254" i="1" s="1"/>
  <c r="T254" i="1"/>
  <c r="R252" i="1"/>
  <c r="S252" i="1" s="1"/>
  <c r="T252" i="1"/>
  <c r="R250" i="1"/>
  <c r="S250" i="1" s="1"/>
  <c r="T250" i="1"/>
  <c r="R248" i="1"/>
  <c r="S248" i="1" s="1"/>
  <c r="T248" i="1"/>
  <c r="R246" i="1"/>
  <c r="S246" i="1" s="1"/>
  <c r="T246" i="1"/>
  <c r="R244" i="1"/>
  <c r="S244" i="1" s="1"/>
  <c r="T244" i="1"/>
  <c r="R242" i="1"/>
  <c r="S242" i="1" s="1"/>
  <c r="T242" i="1"/>
  <c r="R240" i="1"/>
  <c r="S240" i="1" s="1"/>
  <c r="T240" i="1"/>
  <c r="R238" i="1"/>
  <c r="S238" i="1" s="1"/>
  <c r="T238" i="1"/>
  <c r="R236" i="1"/>
  <c r="S236" i="1" s="1"/>
  <c r="T236" i="1"/>
  <c r="R234" i="1"/>
  <c r="S234" i="1" s="1"/>
  <c r="T234" i="1"/>
  <c r="R232" i="1"/>
  <c r="S232" i="1" s="1"/>
  <c r="T232" i="1"/>
  <c r="R230" i="1"/>
  <c r="S230" i="1" s="1"/>
  <c r="T230" i="1"/>
  <c r="R228" i="1"/>
  <c r="S228" i="1" s="1"/>
  <c r="T228" i="1"/>
  <c r="R226" i="1"/>
  <c r="S226" i="1" s="1"/>
  <c r="T226" i="1"/>
  <c r="R224" i="1"/>
  <c r="S224" i="1" s="1"/>
  <c r="T224" i="1"/>
  <c r="R222" i="1"/>
  <c r="S222" i="1" s="1"/>
  <c r="T222" i="1"/>
  <c r="R220" i="1"/>
  <c r="S220" i="1" s="1"/>
  <c r="T220" i="1"/>
  <c r="R218" i="1"/>
  <c r="S218" i="1" s="1"/>
  <c r="T218" i="1"/>
  <c r="R216" i="1"/>
  <c r="S216" i="1" s="1"/>
  <c r="T216" i="1"/>
  <c r="R214" i="1"/>
  <c r="S214" i="1" s="1"/>
  <c r="T214" i="1"/>
  <c r="R212" i="1"/>
  <c r="S212" i="1" s="1"/>
  <c r="T212" i="1"/>
  <c r="R210" i="1"/>
  <c r="S210" i="1" s="1"/>
  <c r="T210" i="1"/>
  <c r="R208" i="1"/>
  <c r="S208" i="1" s="1"/>
  <c r="T208" i="1"/>
  <c r="R206" i="1"/>
  <c r="S206" i="1" s="1"/>
  <c r="T206" i="1"/>
  <c r="R204" i="1"/>
  <c r="S204" i="1" s="1"/>
  <c r="T204" i="1"/>
  <c r="R202" i="1"/>
  <c r="S202" i="1" s="1"/>
  <c r="T202" i="1"/>
  <c r="R200" i="1"/>
  <c r="S200" i="1" s="1"/>
  <c r="T200" i="1"/>
  <c r="R198" i="1"/>
  <c r="S198" i="1" s="1"/>
  <c r="T198" i="1"/>
  <c r="R196" i="1"/>
  <c r="S196" i="1" s="1"/>
  <c r="T196" i="1"/>
  <c r="R194" i="1"/>
  <c r="S194" i="1" s="1"/>
  <c r="T194" i="1"/>
  <c r="R192" i="1"/>
  <c r="S192" i="1" s="1"/>
  <c r="T192" i="1"/>
  <c r="R190" i="1"/>
  <c r="S190" i="1" s="1"/>
  <c r="T190" i="1"/>
  <c r="R188" i="1"/>
  <c r="S188" i="1" s="1"/>
  <c r="T188" i="1"/>
  <c r="R186" i="1"/>
  <c r="S186" i="1" s="1"/>
  <c r="T186" i="1"/>
  <c r="R184" i="1"/>
  <c r="S184" i="1" s="1"/>
  <c r="T184" i="1"/>
  <c r="R182" i="1"/>
  <c r="S182" i="1" s="1"/>
  <c r="T182" i="1"/>
  <c r="R180" i="1"/>
  <c r="S180" i="1" s="1"/>
  <c r="T180" i="1"/>
  <c r="R178" i="1"/>
  <c r="S178" i="1" s="1"/>
  <c r="T178" i="1"/>
  <c r="R176" i="1"/>
  <c r="S176" i="1" s="1"/>
  <c r="T176" i="1"/>
  <c r="R174" i="1"/>
  <c r="S174" i="1" s="1"/>
  <c r="T174" i="1"/>
  <c r="R172" i="1"/>
  <c r="S172" i="1" s="1"/>
  <c r="T172" i="1"/>
  <c r="R170" i="1"/>
  <c r="S170" i="1" s="1"/>
  <c r="T170" i="1"/>
  <c r="R168" i="1"/>
  <c r="S168" i="1" s="1"/>
  <c r="T168" i="1"/>
  <c r="R166" i="1"/>
  <c r="S166" i="1" s="1"/>
  <c r="T166" i="1"/>
  <c r="R164" i="1"/>
  <c r="S164" i="1" s="1"/>
  <c r="T164" i="1"/>
  <c r="R162" i="1"/>
  <c r="S162" i="1" s="1"/>
  <c r="T162" i="1"/>
  <c r="R160" i="1"/>
  <c r="S160" i="1" s="1"/>
  <c r="T160" i="1"/>
  <c r="R158" i="1"/>
  <c r="S158" i="1" s="1"/>
  <c r="T158" i="1"/>
  <c r="R156" i="1"/>
  <c r="S156" i="1" s="1"/>
  <c r="T156" i="1"/>
  <c r="R154" i="1"/>
  <c r="S154" i="1" s="1"/>
  <c r="T154" i="1"/>
  <c r="R152" i="1"/>
  <c r="S152" i="1" s="1"/>
  <c r="T152" i="1"/>
  <c r="R150" i="1"/>
  <c r="S150" i="1" s="1"/>
  <c r="T150" i="1"/>
  <c r="R148" i="1"/>
  <c r="S148" i="1" s="1"/>
  <c r="T148" i="1"/>
  <c r="R146" i="1"/>
  <c r="S146" i="1" s="1"/>
  <c r="T146" i="1"/>
  <c r="R144" i="1"/>
  <c r="S144" i="1" s="1"/>
  <c r="T144" i="1"/>
  <c r="R142" i="1"/>
  <c r="S142" i="1" s="1"/>
  <c r="T142" i="1"/>
  <c r="R140" i="1"/>
  <c r="S140" i="1" s="1"/>
  <c r="T140" i="1"/>
  <c r="R138" i="1"/>
  <c r="S138" i="1" s="1"/>
  <c r="T138" i="1"/>
  <c r="R136" i="1"/>
  <c r="S136" i="1" s="1"/>
  <c r="T136" i="1"/>
  <c r="R134" i="1"/>
  <c r="S134" i="1" s="1"/>
  <c r="T134" i="1"/>
  <c r="R132" i="1"/>
  <c r="S132" i="1" s="1"/>
  <c r="T132" i="1"/>
  <c r="R130" i="1"/>
  <c r="S130" i="1" s="1"/>
  <c r="T130" i="1"/>
  <c r="R128" i="1"/>
  <c r="S128" i="1" s="1"/>
  <c r="T128" i="1"/>
  <c r="R126" i="1"/>
  <c r="S126" i="1" s="1"/>
  <c r="T126" i="1"/>
  <c r="R124" i="1"/>
  <c r="S124" i="1" s="1"/>
  <c r="T124" i="1"/>
  <c r="R122" i="1"/>
  <c r="S122" i="1" s="1"/>
  <c r="T122" i="1"/>
  <c r="R120" i="1"/>
  <c r="S120" i="1" s="1"/>
  <c r="T120" i="1"/>
  <c r="R118" i="1"/>
  <c r="S118" i="1" s="1"/>
  <c r="T118" i="1"/>
  <c r="R116" i="1"/>
  <c r="S116" i="1" s="1"/>
  <c r="T116" i="1"/>
  <c r="R114" i="1"/>
  <c r="T114" i="1"/>
  <c r="R112" i="1"/>
  <c r="S112" i="1" s="1"/>
  <c r="T112" i="1"/>
  <c r="R110" i="1"/>
  <c r="S110" i="1" s="1"/>
  <c r="T110" i="1"/>
  <c r="R108" i="1"/>
  <c r="S108" i="1" s="1"/>
  <c r="T108" i="1"/>
  <c r="R106" i="1"/>
  <c r="S106" i="1" s="1"/>
  <c r="T106" i="1"/>
  <c r="R104" i="1"/>
  <c r="S104" i="1" s="1"/>
  <c r="T104" i="1"/>
  <c r="R102" i="1"/>
  <c r="S102" i="1" s="1"/>
  <c r="T102" i="1"/>
  <c r="R100" i="1"/>
  <c r="S100" i="1" s="1"/>
  <c r="T100" i="1"/>
  <c r="R98" i="1"/>
  <c r="S98" i="1" s="1"/>
  <c r="T98" i="1"/>
  <c r="R96" i="1"/>
  <c r="S96" i="1" s="1"/>
  <c r="T96" i="1"/>
  <c r="R94" i="1"/>
  <c r="S94" i="1" s="1"/>
  <c r="T94" i="1"/>
  <c r="R92" i="1"/>
  <c r="S92" i="1" s="1"/>
  <c r="T92" i="1"/>
  <c r="R90" i="1"/>
  <c r="S90" i="1" s="1"/>
  <c r="T90" i="1"/>
  <c r="R88" i="1"/>
  <c r="S88" i="1" s="1"/>
  <c r="T88" i="1"/>
  <c r="R86" i="1"/>
  <c r="S86" i="1" s="1"/>
  <c r="T86" i="1"/>
  <c r="R84" i="1"/>
  <c r="S84" i="1" s="1"/>
  <c r="T84" i="1"/>
  <c r="R82" i="1"/>
  <c r="S82" i="1" s="1"/>
  <c r="T82" i="1"/>
  <c r="R80" i="1"/>
  <c r="S80" i="1" s="1"/>
  <c r="T80" i="1"/>
  <c r="R78" i="1"/>
  <c r="S78" i="1" s="1"/>
  <c r="T78" i="1"/>
  <c r="R76" i="1"/>
  <c r="S76" i="1" s="1"/>
  <c r="T76" i="1"/>
  <c r="R74" i="1"/>
  <c r="T74" i="1"/>
  <c r="R72" i="1"/>
  <c r="S72" i="1" s="1"/>
  <c r="T72" i="1"/>
  <c r="R70" i="1"/>
  <c r="S70" i="1" s="1"/>
  <c r="T70" i="1"/>
  <c r="R68" i="1"/>
  <c r="S68" i="1" s="1"/>
  <c r="T68" i="1"/>
  <c r="R66" i="1"/>
  <c r="S66" i="1" s="1"/>
  <c r="T66" i="1"/>
  <c r="R64" i="1"/>
  <c r="S64" i="1" s="1"/>
  <c r="T64" i="1"/>
  <c r="R62" i="1"/>
  <c r="S62" i="1" s="1"/>
  <c r="T62" i="1"/>
  <c r="R60" i="1"/>
  <c r="S60" i="1" s="1"/>
  <c r="T60" i="1"/>
  <c r="R58" i="1"/>
  <c r="S58" i="1" s="1"/>
  <c r="T58" i="1"/>
  <c r="R56" i="1"/>
  <c r="S56" i="1" s="1"/>
  <c r="T56" i="1"/>
  <c r="R54" i="1"/>
  <c r="S54" i="1" s="1"/>
  <c r="T54" i="1"/>
  <c r="R52" i="1"/>
  <c r="S52" i="1" s="1"/>
  <c r="T52" i="1"/>
  <c r="R50" i="1"/>
  <c r="S50" i="1" s="1"/>
  <c r="T50" i="1"/>
  <c r="R48" i="1"/>
  <c r="S48" i="1" s="1"/>
  <c r="T48" i="1"/>
  <c r="R46" i="1"/>
  <c r="S46" i="1" s="1"/>
  <c r="T46" i="1"/>
  <c r="R44" i="1"/>
  <c r="S44" i="1" s="1"/>
  <c r="T44" i="1"/>
  <c r="R42" i="1"/>
  <c r="S42" i="1" s="1"/>
  <c r="T42" i="1"/>
  <c r="R40" i="1"/>
  <c r="S40" i="1" s="1"/>
  <c r="T40" i="1"/>
  <c r="R38" i="1"/>
  <c r="S38" i="1" s="1"/>
  <c r="T38" i="1"/>
  <c r="R36" i="1"/>
  <c r="S36" i="1" s="1"/>
  <c r="T36" i="1"/>
  <c r="R34" i="1"/>
  <c r="S34" i="1" s="1"/>
  <c r="T34" i="1"/>
  <c r="R32" i="1"/>
  <c r="S32" i="1" s="1"/>
  <c r="T32" i="1"/>
  <c r="R30" i="1"/>
  <c r="S30" i="1" s="1"/>
  <c r="T30" i="1"/>
  <c r="R28" i="1"/>
  <c r="S28" i="1" s="1"/>
  <c r="T28" i="1"/>
  <c r="R26" i="1"/>
  <c r="S26" i="1" s="1"/>
  <c r="T26" i="1"/>
  <c r="R24" i="1"/>
  <c r="S24" i="1" s="1"/>
  <c r="T24" i="1"/>
  <c r="R22" i="1"/>
  <c r="S22" i="1" s="1"/>
  <c r="T22" i="1"/>
  <c r="R20" i="1"/>
  <c r="S20" i="1" s="1"/>
  <c r="T20" i="1"/>
  <c r="R18" i="1"/>
  <c r="S18" i="1" s="1"/>
  <c r="T18" i="1"/>
  <c r="R16" i="1"/>
  <c r="S16" i="1" s="1"/>
  <c r="T16" i="1"/>
  <c r="R14" i="1"/>
  <c r="S14" i="1" s="1"/>
  <c r="T14" i="1"/>
  <c r="R12" i="1"/>
  <c r="S12" i="1" s="1"/>
  <c r="T12" i="1"/>
  <c r="R10" i="1"/>
  <c r="S10" i="1" s="1"/>
  <c r="T10" i="1"/>
  <c r="R651" i="1"/>
  <c r="S651" i="1" s="1"/>
  <c r="T651" i="1"/>
  <c r="R649" i="1"/>
  <c r="S649" i="1" s="1"/>
  <c r="T649" i="1"/>
  <c r="R647" i="1"/>
  <c r="S647" i="1" s="1"/>
  <c r="T647" i="1"/>
  <c r="R645" i="1"/>
  <c r="S645" i="1" s="1"/>
  <c r="T645" i="1"/>
  <c r="R643" i="1"/>
  <c r="S643" i="1" s="1"/>
  <c r="T643" i="1"/>
  <c r="R641" i="1"/>
  <c r="S641" i="1" s="1"/>
  <c r="T641" i="1"/>
  <c r="R639" i="1"/>
  <c r="S639" i="1" s="1"/>
  <c r="T639" i="1"/>
  <c r="R637" i="1"/>
  <c r="S637" i="1" s="1"/>
  <c r="T637" i="1"/>
  <c r="R635" i="1"/>
  <c r="S635" i="1" s="1"/>
  <c r="T635" i="1"/>
  <c r="R633" i="1"/>
  <c r="S633" i="1" s="1"/>
  <c r="T633" i="1"/>
  <c r="R631" i="1"/>
  <c r="S631" i="1" s="1"/>
  <c r="T631" i="1"/>
  <c r="R629" i="1"/>
  <c r="S629" i="1" s="1"/>
  <c r="T629" i="1"/>
  <c r="R627" i="1"/>
  <c r="S627" i="1" s="1"/>
  <c r="T627" i="1"/>
  <c r="R625" i="1"/>
  <c r="S625" i="1" s="1"/>
  <c r="T625" i="1"/>
  <c r="R623" i="1"/>
  <c r="S623" i="1" s="1"/>
  <c r="T623" i="1"/>
  <c r="R621" i="1"/>
  <c r="S621" i="1" s="1"/>
  <c r="T621" i="1"/>
  <c r="R619" i="1"/>
  <c r="S619" i="1" s="1"/>
  <c r="T619" i="1"/>
  <c r="R617" i="1"/>
  <c r="S617" i="1" s="1"/>
  <c r="T617" i="1"/>
  <c r="R615" i="1"/>
  <c r="S615" i="1" s="1"/>
  <c r="T615" i="1"/>
  <c r="R613" i="1"/>
  <c r="S613" i="1" s="1"/>
  <c r="T613" i="1"/>
  <c r="R611" i="1"/>
  <c r="S611" i="1" s="1"/>
  <c r="T611" i="1"/>
  <c r="R609" i="1"/>
  <c r="S609" i="1" s="1"/>
  <c r="T609" i="1"/>
  <c r="R607" i="1"/>
  <c r="S607" i="1" s="1"/>
  <c r="T607" i="1"/>
  <c r="R605" i="1"/>
  <c r="S605" i="1" s="1"/>
  <c r="T605" i="1"/>
  <c r="R603" i="1"/>
  <c r="S603" i="1" s="1"/>
  <c r="T603" i="1"/>
  <c r="R601" i="1"/>
  <c r="S601" i="1" s="1"/>
  <c r="T601" i="1"/>
  <c r="R599" i="1"/>
  <c r="S599" i="1" s="1"/>
  <c r="T599" i="1"/>
  <c r="R597" i="1"/>
  <c r="S597" i="1" s="1"/>
  <c r="T597" i="1"/>
  <c r="R595" i="1"/>
  <c r="S595" i="1" s="1"/>
  <c r="T595" i="1"/>
  <c r="R593" i="1"/>
  <c r="S593" i="1" s="1"/>
  <c r="T593" i="1"/>
  <c r="R591" i="1"/>
  <c r="S591" i="1" s="1"/>
  <c r="T591" i="1"/>
  <c r="R589" i="1"/>
  <c r="S589" i="1" s="1"/>
  <c r="T589" i="1"/>
  <c r="R587" i="1"/>
  <c r="S587" i="1" s="1"/>
  <c r="T587" i="1"/>
  <c r="R585" i="1"/>
  <c r="S585" i="1" s="1"/>
  <c r="T585" i="1"/>
  <c r="R583" i="1"/>
  <c r="S583" i="1" s="1"/>
  <c r="T583" i="1"/>
  <c r="R581" i="1"/>
  <c r="S581" i="1" s="1"/>
  <c r="T581" i="1"/>
  <c r="R579" i="1"/>
  <c r="S579" i="1" s="1"/>
  <c r="T579" i="1"/>
  <c r="R577" i="1"/>
  <c r="S577" i="1" s="1"/>
  <c r="T577" i="1"/>
  <c r="R575" i="1"/>
  <c r="S575" i="1" s="1"/>
  <c r="T575" i="1"/>
  <c r="R573" i="1"/>
  <c r="S573" i="1" s="1"/>
  <c r="T573" i="1"/>
  <c r="R571" i="1"/>
  <c r="S571" i="1" s="1"/>
  <c r="T571" i="1"/>
  <c r="R569" i="1"/>
  <c r="S569" i="1" s="1"/>
  <c r="T569" i="1"/>
  <c r="R567" i="1"/>
  <c r="S567" i="1" s="1"/>
  <c r="T567" i="1"/>
  <c r="R565" i="1"/>
  <c r="S565" i="1" s="1"/>
  <c r="T565" i="1"/>
  <c r="R563" i="1"/>
  <c r="S563" i="1" s="1"/>
  <c r="T563" i="1"/>
  <c r="R561" i="1"/>
  <c r="S561" i="1" s="1"/>
  <c r="T561" i="1"/>
  <c r="R559" i="1"/>
  <c r="S559" i="1" s="1"/>
  <c r="T559" i="1"/>
  <c r="R557" i="1"/>
  <c r="S557" i="1" s="1"/>
  <c r="T557" i="1"/>
  <c r="R555" i="1"/>
  <c r="S555" i="1" s="1"/>
  <c r="T555" i="1"/>
  <c r="R553" i="1"/>
  <c r="S553" i="1" s="1"/>
  <c r="T553" i="1"/>
  <c r="R551" i="1"/>
  <c r="S551" i="1" s="1"/>
  <c r="T551" i="1"/>
  <c r="R549" i="1"/>
  <c r="S549" i="1" s="1"/>
  <c r="T549" i="1"/>
  <c r="R547" i="1"/>
  <c r="S547" i="1" s="1"/>
  <c r="T547" i="1"/>
  <c r="R545" i="1"/>
  <c r="S545" i="1" s="1"/>
  <c r="T545" i="1"/>
  <c r="R543" i="1"/>
  <c r="S543" i="1" s="1"/>
  <c r="T543" i="1"/>
  <c r="R541" i="1"/>
  <c r="S541" i="1" s="1"/>
  <c r="T541" i="1"/>
  <c r="R539" i="1"/>
  <c r="S539" i="1" s="1"/>
  <c r="T539" i="1"/>
  <c r="R537" i="1"/>
  <c r="S537" i="1" s="1"/>
  <c r="T537" i="1"/>
  <c r="R535" i="1"/>
  <c r="S535" i="1" s="1"/>
  <c r="T535" i="1"/>
  <c r="R533" i="1"/>
  <c r="S533" i="1" s="1"/>
  <c r="T533" i="1"/>
  <c r="R531" i="1"/>
  <c r="S531" i="1" s="1"/>
  <c r="T531" i="1"/>
  <c r="R529" i="1"/>
  <c r="S529" i="1" s="1"/>
  <c r="T529" i="1"/>
  <c r="R527" i="1"/>
  <c r="S527" i="1" s="1"/>
  <c r="T527" i="1"/>
  <c r="R525" i="1"/>
  <c r="S525" i="1" s="1"/>
  <c r="T525" i="1"/>
  <c r="R523" i="1"/>
  <c r="S523" i="1" s="1"/>
  <c r="T523" i="1"/>
  <c r="R521" i="1"/>
  <c r="S521" i="1" s="1"/>
  <c r="T521" i="1"/>
  <c r="R519" i="1"/>
  <c r="S519" i="1" s="1"/>
  <c r="T519" i="1"/>
  <c r="R517" i="1"/>
  <c r="S517" i="1" s="1"/>
  <c r="T517" i="1"/>
  <c r="R515" i="1"/>
  <c r="S515" i="1" s="1"/>
  <c r="T515" i="1"/>
  <c r="R513" i="1"/>
  <c r="S513" i="1" s="1"/>
  <c r="T513" i="1"/>
  <c r="R511" i="1"/>
  <c r="S511" i="1" s="1"/>
  <c r="T511" i="1"/>
  <c r="R509" i="1"/>
  <c r="S509" i="1" s="1"/>
  <c r="T509" i="1"/>
  <c r="R507" i="1"/>
  <c r="S507" i="1" s="1"/>
  <c r="T507" i="1"/>
  <c r="R505" i="1"/>
  <c r="S505" i="1" s="1"/>
  <c r="T505" i="1"/>
  <c r="R503" i="1"/>
  <c r="S503" i="1" s="1"/>
  <c r="T503" i="1"/>
  <c r="R501" i="1"/>
  <c r="S501" i="1" s="1"/>
  <c r="T501" i="1"/>
  <c r="R499" i="1"/>
  <c r="S499" i="1" s="1"/>
  <c r="T499" i="1"/>
  <c r="R497" i="1"/>
  <c r="S497" i="1" s="1"/>
  <c r="T497" i="1"/>
  <c r="R495" i="1"/>
  <c r="S495" i="1" s="1"/>
  <c r="T495" i="1"/>
  <c r="R493" i="1"/>
  <c r="S493" i="1" s="1"/>
  <c r="T493" i="1"/>
  <c r="R491" i="1"/>
  <c r="S491" i="1" s="1"/>
  <c r="T491" i="1"/>
  <c r="R489" i="1"/>
  <c r="T489" i="1"/>
  <c r="R487" i="1"/>
  <c r="S487" i="1" s="1"/>
  <c r="T487" i="1"/>
  <c r="R485" i="1"/>
  <c r="S485" i="1" s="1"/>
  <c r="T485" i="1"/>
  <c r="R483" i="1"/>
  <c r="S483" i="1" s="1"/>
  <c r="T483" i="1"/>
  <c r="R481" i="1"/>
  <c r="S481" i="1" s="1"/>
  <c r="T481" i="1"/>
  <c r="R479" i="1"/>
  <c r="S479" i="1" s="1"/>
  <c r="T479" i="1"/>
  <c r="R477" i="1"/>
  <c r="S477" i="1" s="1"/>
  <c r="T477" i="1"/>
  <c r="R475" i="1"/>
  <c r="S475" i="1" s="1"/>
  <c r="T475" i="1"/>
  <c r="R473" i="1"/>
  <c r="S473" i="1" s="1"/>
  <c r="T473" i="1"/>
  <c r="R471" i="1"/>
  <c r="S471" i="1" s="1"/>
  <c r="T471" i="1"/>
  <c r="R469" i="1"/>
  <c r="S469" i="1" s="1"/>
  <c r="T469" i="1"/>
  <c r="R467" i="1"/>
  <c r="S467" i="1" s="1"/>
  <c r="T467" i="1"/>
  <c r="R465" i="1"/>
  <c r="S465" i="1" s="1"/>
  <c r="T465" i="1"/>
  <c r="R463" i="1"/>
  <c r="S463" i="1" s="1"/>
  <c r="T463" i="1"/>
  <c r="R461" i="1"/>
  <c r="S461" i="1" s="1"/>
  <c r="T461" i="1"/>
  <c r="R459" i="1"/>
  <c r="S459" i="1" s="1"/>
  <c r="T459" i="1"/>
  <c r="R457" i="1"/>
  <c r="S457" i="1" s="1"/>
  <c r="T457" i="1"/>
  <c r="R455" i="1"/>
  <c r="S455" i="1" s="1"/>
  <c r="T455" i="1"/>
  <c r="R453" i="1"/>
  <c r="S453" i="1" s="1"/>
  <c r="T453" i="1"/>
  <c r="R451" i="1"/>
  <c r="S451" i="1" s="1"/>
  <c r="T451" i="1"/>
  <c r="R449" i="1"/>
  <c r="S449" i="1" s="1"/>
  <c r="T449" i="1"/>
  <c r="R447" i="1"/>
  <c r="S447" i="1" s="1"/>
  <c r="T447" i="1"/>
  <c r="R445" i="1"/>
  <c r="S445" i="1" s="1"/>
  <c r="T445" i="1"/>
  <c r="R443" i="1"/>
  <c r="S443" i="1" s="1"/>
  <c r="T443" i="1"/>
  <c r="R441" i="1"/>
  <c r="S441" i="1" s="1"/>
  <c r="T441" i="1"/>
  <c r="R439" i="1"/>
  <c r="S439" i="1" s="1"/>
  <c r="T439" i="1"/>
  <c r="R437" i="1"/>
  <c r="S437" i="1" s="1"/>
  <c r="T437" i="1"/>
  <c r="R435" i="1"/>
  <c r="S435" i="1" s="1"/>
  <c r="T435" i="1"/>
  <c r="R433" i="1"/>
  <c r="S433" i="1" s="1"/>
  <c r="T433" i="1"/>
  <c r="R431" i="1"/>
  <c r="S431" i="1" s="1"/>
  <c r="T431" i="1"/>
  <c r="R429" i="1"/>
  <c r="S429" i="1" s="1"/>
  <c r="T429" i="1"/>
  <c r="R427" i="1"/>
  <c r="S427" i="1" s="1"/>
  <c r="T427" i="1"/>
  <c r="R425" i="1"/>
  <c r="S425" i="1" s="1"/>
  <c r="T425" i="1"/>
  <c r="R423" i="1"/>
  <c r="S423" i="1" s="1"/>
  <c r="T423" i="1"/>
  <c r="R421" i="1"/>
  <c r="S421" i="1" s="1"/>
  <c r="T421" i="1"/>
  <c r="R419" i="1"/>
  <c r="S419" i="1" s="1"/>
  <c r="T419" i="1"/>
  <c r="R417" i="1"/>
  <c r="S417" i="1" s="1"/>
  <c r="T417" i="1"/>
  <c r="R415" i="1"/>
  <c r="S415" i="1" s="1"/>
  <c r="T415" i="1"/>
  <c r="R413" i="1"/>
  <c r="S413" i="1" s="1"/>
  <c r="T413" i="1"/>
  <c r="R411" i="1"/>
  <c r="S411" i="1" s="1"/>
  <c r="T411" i="1"/>
  <c r="R409" i="1"/>
  <c r="S409" i="1" s="1"/>
  <c r="T409" i="1"/>
  <c r="R407" i="1"/>
  <c r="S407" i="1" s="1"/>
  <c r="T407" i="1"/>
  <c r="R405" i="1"/>
  <c r="S405" i="1" s="1"/>
  <c r="T405" i="1"/>
  <c r="R403" i="1"/>
  <c r="S403" i="1" s="1"/>
  <c r="T403" i="1"/>
  <c r="R401" i="1"/>
  <c r="S401" i="1" s="1"/>
  <c r="T401" i="1"/>
  <c r="R399" i="1"/>
  <c r="S399" i="1" s="1"/>
  <c r="T399" i="1"/>
  <c r="R397" i="1"/>
  <c r="S397" i="1" s="1"/>
  <c r="T397" i="1"/>
  <c r="R395" i="1"/>
  <c r="S395" i="1" s="1"/>
  <c r="T395" i="1"/>
  <c r="R393" i="1"/>
  <c r="S393" i="1" s="1"/>
  <c r="T393" i="1"/>
  <c r="R391" i="1"/>
  <c r="S391" i="1" s="1"/>
  <c r="T391" i="1"/>
  <c r="R389" i="1"/>
  <c r="S389" i="1" s="1"/>
  <c r="T389" i="1"/>
  <c r="R387" i="1"/>
  <c r="S387" i="1" s="1"/>
  <c r="T387" i="1"/>
  <c r="R385" i="1"/>
  <c r="S385" i="1" s="1"/>
  <c r="T385" i="1"/>
  <c r="R383" i="1"/>
  <c r="S383" i="1" s="1"/>
  <c r="T383" i="1"/>
  <c r="R381" i="1"/>
  <c r="T381" i="1"/>
  <c r="R379" i="1"/>
  <c r="S379" i="1" s="1"/>
  <c r="T379" i="1"/>
  <c r="R377" i="1"/>
  <c r="T377" i="1"/>
  <c r="R375" i="1"/>
  <c r="S375" i="1" s="1"/>
  <c r="T375" i="1"/>
  <c r="R373" i="1"/>
  <c r="S373" i="1" s="1"/>
  <c r="T373" i="1"/>
  <c r="R371" i="1"/>
  <c r="S371" i="1" s="1"/>
  <c r="T371" i="1"/>
  <c r="R369" i="1"/>
  <c r="S369" i="1" s="1"/>
  <c r="T369" i="1"/>
  <c r="R367" i="1"/>
  <c r="S367" i="1" s="1"/>
  <c r="T367" i="1"/>
  <c r="R365" i="1"/>
  <c r="S365" i="1" s="1"/>
  <c r="T365" i="1"/>
  <c r="R363" i="1"/>
  <c r="S363" i="1" s="1"/>
  <c r="T363" i="1"/>
  <c r="R361" i="1"/>
  <c r="S361" i="1" s="1"/>
  <c r="T361" i="1"/>
  <c r="R359" i="1"/>
  <c r="S359" i="1" s="1"/>
  <c r="T359" i="1"/>
  <c r="R357" i="1"/>
  <c r="S357" i="1" s="1"/>
  <c r="T357" i="1"/>
  <c r="R355" i="1"/>
  <c r="S355" i="1" s="1"/>
  <c r="T355" i="1"/>
  <c r="R353" i="1"/>
  <c r="S353" i="1" s="1"/>
  <c r="T353" i="1"/>
  <c r="R351" i="1"/>
  <c r="S351" i="1" s="1"/>
  <c r="T351" i="1"/>
  <c r="R349" i="1"/>
  <c r="S349" i="1" s="1"/>
  <c r="T349" i="1"/>
  <c r="R347" i="1"/>
  <c r="S347" i="1" s="1"/>
  <c r="T347" i="1"/>
  <c r="R345" i="1"/>
  <c r="S345" i="1" s="1"/>
  <c r="T345" i="1"/>
  <c r="R343" i="1"/>
  <c r="S343" i="1" s="1"/>
  <c r="T343" i="1"/>
  <c r="R341" i="1"/>
  <c r="S341" i="1" s="1"/>
  <c r="T341" i="1"/>
  <c r="R339" i="1"/>
  <c r="S339" i="1" s="1"/>
  <c r="T339" i="1"/>
  <c r="R337" i="1"/>
  <c r="S337" i="1" s="1"/>
  <c r="T337" i="1"/>
  <c r="R335" i="1"/>
  <c r="S335" i="1" s="1"/>
  <c r="T335" i="1"/>
  <c r="R333" i="1"/>
  <c r="S333" i="1" s="1"/>
  <c r="T333" i="1"/>
  <c r="R331" i="1"/>
  <c r="S331" i="1" s="1"/>
  <c r="T331" i="1"/>
  <c r="R329" i="1"/>
  <c r="S329" i="1" s="1"/>
  <c r="T329" i="1"/>
  <c r="R327" i="1"/>
  <c r="S327" i="1" s="1"/>
  <c r="T327" i="1"/>
  <c r="R325" i="1"/>
  <c r="S325" i="1" s="1"/>
  <c r="T325" i="1"/>
  <c r="R323" i="1"/>
  <c r="S323" i="1" s="1"/>
  <c r="T323" i="1"/>
  <c r="R321" i="1"/>
  <c r="S321" i="1" s="1"/>
  <c r="T321" i="1"/>
  <c r="R319" i="1"/>
  <c r="S319" i="1" s="1"/>
  <c r="T319" i="1"/>
  <c r="R317" i="1"/>
  <c r="S317" i="1" s="1"/>
  <c r="T317" i="1"/>
  <c r="R315" i="1"/>
  <c r="S315" i="1" s="1"/>
  <c r="T315" i="1"/>
  <c r="R313" i="1"/>
  <c r="S313" i="1" s="1"/>
  <c r="T313" i="1"/>
  <c r="R311" i="1"/>
  <c r="S311" i="1" s="1"/>
  <c r="T311" i="1"/>
  <c r="R309" i="1"/>
  <c r="S309" i="1" s="1"/>
  <c r="T309" i="1"/>
  <c r="R307" i="1"/>
  <c r="S307" i="1" s="1"/>
  <c r="T307" i="1"/>
  <c r="R305" i="1"/>
  <c r="S305" i="1" s="1"/>
  <c r="T305" i="1"/>
  <c r="R303" i="1"/>
  <c r="S303" i="1" s="1"/>
  <c r="T303" i="1"/>
  <c r="R301" i="1"/>
  <c r="S301" i="1" s="1"/>
  <c r="T301" i="1"/>
  <c r="R299" i="1"/>
  <c r="S299" i="1" s="1"/>
  <c r="T299" i="1"/>
  <c r="R297" i="1"/>
  <c r="S297" i="1" s="1"/>
  <c r="T297" i="1"/>
  <c r="R295" i="1"/>
  <c r="S295" i="1" s="1"/>
  <c r="T295" i="1"/>
  <c r="R293" i="1"/>
  <c r="S293" i="1" s="1"/>
  <c r="T293" i="1"/>
  <c r="R291" i="1"/>
  <c r="S291" i="1" s="1"/>
  <c r="T291" i="1"/>
  <c r="R289" i="1"/>
  <c r="S289" i="1" s="1"/>
  <c r="T289" i="1"/>
  <c r="R287" i="1"/>
  <c r="S287" i="1" s="1"/>
  <c r="T287" i="1"/>
  <c r="R285" i="1"/>
  <c r="S285" i="1" s="1"/>
  <c r="T285" i="1"/>
  <c r="R283" i="1"/>
  <c r="S283" i="1" s="1"/>
  <c r="T283" i="1"/>
  <c r="R281" i="1"/>
  <c r="S281" i="1" s="1"/>
  <c r="T281" i="1"/>
  <c r="R279" i="1"/>
  <c r="S279" i="1" s="1"/>
  <c r="T279" i="1"/>
  <c r="R277" i="1"/>
  <c r="S277" i="1" s="1"/>
  <c r="T277" i="1"/>
  <c r="R275" i="1"/>
  <c r="S275" i="1" s="1"/>
  <c r="T275" i="1"/>
  <c r="R273" i="1"/>
  <c r="S273" i="1" s="1"/>
  <c r="T273" i="1"/>
  <c r="R271" i="1"/>
  <c r="S271" i="1" s="1"/>
  <c r="T271" i="1"/>
  <c r="R269" i="1"/>
  <c r="S269" i="1" s="1"/>
  <c r="T269" i="1"/>
  <c r="R267" i="1"/>
  <c r="S267" i="1" s="1"/>
  <c r="T267" i="1"/>
  <c r="R265" i="1"/>
  <c r="S265" i="1" s="1"/>
  <c r="T265" i="1"/>
  <c r="R263" i="1"/>
  <c r="S263" i="1" s="1"/>
  <c r="T263" i="1"/>
  <c r="R261" i="1"/>
  <c r="S261" i="1" s="1"/>
  <c r="T261" i="1"/>
  <c r="R259" i="1"/>
  <c r="S259" i="1" s="1"/>
  <c r="T259" i="1"/>
  <c r="R257" i="1"/>
  <c r="S257" i="1" s="1"/>
  <c r="T257" i="1"/>
  <c r="R255" i="1"/>
  <c r="S255" i="1" s="1"/>
  <c r="T255" i="1"/>
  <c r="R253" i="1"/>
  <c r="S253" i="1" s="1"/>
  <c r="T253" i="1"/>
  <c r="R251" i="1"/>
  <c r="S251" i="1" s="1"/>
  <c r="T251" i="1"/>
  <c r="R249" i="1"/>
  <c r="S249" i="1" s="1"/>
  <c r="T249" i="1"/>
  <c r="R247" i="1"/>
  <c r="S247" i="1" s="1"/>
  <c r="T247" i="1"/>
  <c r="R245" i="1"/>
  <c r="S245" i="1" s="1"/>
  <c r="T245" i="1"/>
  <c r="R243" i="1"/>
  <c r="S243" i="1" s="1"/>
  <c r="T243" i="1"/>
  <c r="R241" i="1"/>
  <c r="S241" i="1" s="1"/>
  <c r="T241" i="1"/>
  <c r="R239" i="1"/>
  <c r="S239" i="1" s="1"/>
  <c r="T239" i="1"/>
  <c r="R237" i="1"/>
  <c r="S237" i="1" s="1"/>
  <c r="T237" i="1"/>
  <c r="R235" i="1"/>
  <c r="S235" i="1" s="1"/>
  <c r="T235" i="1"/>
  <c r="R233" i="1"/>
  <c r="S233" i="1" s="1"/>
  <c r="T233" i="1"/>
  <c r="R231" i="1"/>
  <c r="S231" i="1" s="1"/>
  <c r="T231" i="1"/>
  <c r="R229" i="1"/>
  <c r="S229" i="1" s="1"/>
  <c r="T229" i="1"/>
  <c r="R227" i="1"/>
  <c r="S227" i="1" s="1"/>
  <c r="T227" i="1"/>
  <c r="R225" i="1"/>
  <c r="S225" i="1" s="1"/>
  <c r="T225" i="1"/>
  <c r="R223" i="1"/>
  <c r="S223" i="1" s="1"/>
  <c r="T223" i="1"/>
  <c r="R221" i="1"/>
  <c r="S221" i="1" s="1"/>
  <c r="T221" i="1"/>
  <c r="R219" i="1"/>
  <c r="S219" i="1" s="1"/>
  <c r="T219" i="1"/>
  <c r="R217" i="1"/>
  <c r="S217" i="1" s="1"/>
  <c r="T217" i="1"/>
  <c r="R215" i="1"/>
  <c r="S215" i="1" s="1"/>
  <c r="T215" i="1"/>
  <c r="R213" i="1"/>
  <c r="S213" i="1" s="1"/>
  <c r="T213" i="1"/>
  <c r="R211" i="1"/>
  <c r="S211" i="1" s="1"/>
  <c r="T211" i="1"/>
  <c r="R209" i="1"/>
  <c r="S209" i="1" s="1"/>
  <c r="T209" i="1"/>
  <c r="R207" i="1"/>
  <c r="S207" i="1" s="1"/>
  <c r="T207" i="1"/>
  <c r="R205" i="1"/>
  <c r="S205" i="1" s="1"/>
  <c r="T205" i="1"/>
  <c r="R203" i="1"/>
  <c r="S203" i="1" s="1"/>
  <c r="T203" i="1"/>
  <c r="R201" i="1"/>
  <c r="S201" i="1" s="1"/>
  <c r="T201" i="1"/>
  <c r="R199" i="1"/>
  <c r="S199" i="1" s="1"/>
  <c r="T199" i="1"/>
  <c r="R197" i="1"/>
  <c r="S197" i="1" s="1"/>
  <c r="T197" i="1"/>
  <c r="R195" i="1"/>
  <c r="S195" i="1" s="1"/>
  <c r="T195" i="1"/>
  <c r="R193" i="1"/>
  <c r="S193" i="1" s="1"/>
  <c r="T193" i="1"/>
  <c r="R191" i="1"/>
  <c r="S191" i="1" s="1"/>
  <c r="T191" i="1"/>
  <c r="R189" i="1"/>
  <c r="S189" i="1" s="1"/>
  <c r="T189" i="1"/>
  <c r="R187" i="1"/>
  <c r="S187" i="1" s="1"/>
  <c r="T187" i="1"/>
  <c r="R185" i="1"/>
  <c r="S185" i="1" s="1"/>
  <c r="T185" i="1"/>
  <c r="R183" i="1"/>
  <c r="S183" i="1" s="1"/>
  <c r="T183" i="1"/>
  <c r="R181" i="1"/>
  <c r="S181" i="1" s="1"/>
  <c r="T181" i="1"/>
  <c r="R179" i="1"/>
  <c r="S179" i="1" s="1"/>
  <c r="T179" i="1"/>
  <c r="R177" i="1"/>
  <c r="S177" i="1" s="1"/>
  <c r="T177" i="1"/>
  <c r="R175" i="1"/>
  <c r="S175" i="1" s="1"/>
  <c r="T175" i="1"/>
  <c r="R173" i="1"/>
  <c r="S173" i="1" s="1"/>
  <c r="T173" i="1"/>
  <c r="R171" i="1"/>
  <c r="S171" i="1" s="1"/>
  <c r="T171" i="1"/>
  <c r="R169" i="1"/>
  <c r="S169" i="1" s="1"/>
  <c r="T169" i="1"/>
  <c r="R167" i="1"/>
  <c r="S167" i="1" s="1"/>
  <c r="T167" i="1"/>
  <c r="R165" i="1"/>
  <c r="S165" i="1" s="1"/>
  <c r="T165" i="1"/>
  <c r="R163" i="1"/>
  <c r="S163" i="1" s="1"/>
  <c r="T163" i="1"/>
  <c r="R161" i="1"/>
  <c r="S161" i="1" s="1"/>
  <c r="T161" i="1"/>
  <c r="R159" i="1"/>
  <c r="S159" i="1" s="1"/>
  <c r="T159" i="1"/>
  <c r="R157" i="1"/>
  <c r="S157" i="1" s="1"/>
  <c r="T157" i="1"/>
  <c r="R155" i="1"/>
  <c r="S155" i="1" s="1"/>
  <c r="T155" i="1"/>
  <c r="R153" i="1"/>
  <c r="S153" i="1" s="1"/>
  <c r="T153" i="1"/>
  <c r="R151" i="1"/>
  <c r="S151" i="1" s="1"/>
  <c r="T151" i="1"/>
  <c r="R149" i="1"/>
  <c r="S149" i="1" s="1"/>
  <c r="T149" i="1"/>
  <c r="R147" i="1"/>
  <c r="S147" i="1" s="1"/>
  <c r="T147" i="1"/>
  <c r="R145" i="1"/>
  <c r="S145" i="1" s="1"/>
  <c r="T145" i="1"/>
  <c r="R143" i="1"/>
  <c r="S143" i="1" s="1"/>
  <c r="T143" i="1"/>
  <c r="R141" i="1"/>
  <c r="S141" i="1" s="1"/>
  <c r="T141" i="1"/>
  <c r="R139" i="1"/>
  <c r="S139" i="1" s="1"/>
  <c r="T139" i="1"/>
  <c r="R137" i="1"/>
  <c r="S137" i="1" s="1"/>
  <c r="T137" i="1"/>
  <c r="R135" i="1"/>
  <c r="S135" i="1" s="1"/>
  <c r="T135" i="1"/>
  <c r="R133" i="1"/>
  <c r="S133" i="1" s="1"/>
  <c r="T133" i="1"/>
  <c r="R131" i="1"/>
  <c r="S131" i="1" s="1"/>
  <c r="T131" i="1"/>
  <c r="R129" i="1"/>
  <c r="S129" i="1" s="1"/>
  <c r="T129" i="1"/>
  <c r="R127" i="1"/>
  <c r="S127" i="1" s="1"/>
  <c r="T127" i="1"/>
  <c r="R125" i="1"/>
  <c r="S125" i="1" s="1"/>
  <c r="T125" i="1"/>
  <c r="R123" i="1"/>
  <c r="S123" i="1" s="1"/>
  <c r="T123" i="1"/>
  <c r="R121" i="1"/>
  <c r="S121" i="1" s="1"/>
  <c r="T121" i="1"/>
  <c r="R119" i="1"/>
  <c r="S119" i="1" s="1"/>
  <c r="T119" i="1"/>
  <c r="R117" i="1"/>
  <c r="S117" i="1" s="1"/>
  <c r="T117" i="1"/>
  <c r="R115" i="1"/>
  <c r="S115" i="1" s="1"/>
  <c r="T115" i="1"/>
  <c r="R113" i="1"/>
  <c r="S113" i="1" s="1"/>
  <c r="T113" i="1"/>
  <c r="R111" i="1"/>
  <c r="S111" i="1" s="1"/>
  <c r="T111" i="1"/>
  <c r="R109" i="1"/>
  <c r="S109" i="1" s="1"/>
  <c r="T109" i="1"/>
  <c r="R107" i="1"/>
  <c r="S107" i="1" s="1"/>
  <c r="T107" i="1"/>
  <c r="R105" i="1"/>
  <c r="S105" i="1" s="1"/>
  <c r="T105" i="1"/>
  <c r="R103" i="1"/>
  <c r="S103" i="1" s="1"/>
  <c r="T103" i="1"/>
  <c r="R101" i="1"/>
  <c r="S101" i="1" s="1"/>
  <c r="T101" i="1"/>
  <c r="R99" i="1"/>
  <c r="S99" i="1" s="1"/>
  <c r="T99" i="1"/>
  <c r="R97" i="1"/>
  <c r="S97" i="1" s="1"/>
  <c r="T97" i="1"/>
  <c r="R95" i="1"/>
  <c r="S95" i="1" s="1"/>
  <c r="T95" i="1"/>
  <c r="R93" i="1"/>
  <c r="S93" i="1" s="1"/>
  <c r="T93" i="1"/>
  <c r="R91" i="1"/>
  <c r="S91" i="1" s="1"/>
  <c r="T91" i="1"/>
  <c r="R89" i="1"/>
  <c r="T89" i="1"/>
  <c r="R87" i="1"/>
  <c r="S87" i="1" s="1"/>
  <c r="T87" i="1"/>
  <c r="R85" i="1"/>
  <c r="S85" i="1" s="1"/>
  <c r="T85" i="1"/>
  <c r="R83" i="1"/>
  <c r="S83" i="1" s="1"/>
  <c r="T83" i="1"/>
  <c r="R81" i="1"/>
  <c r="S81" i="1" s="1"/>
  <c r="T81" i="1"/>
  <c r="R79" i="1"/>
  <c r="S79" i="1" s="1"/>
  <c r="T79" i="1"/>
  <c r="R77" i="1"/>
  <c r="S77" i="1" s="1"/>
  <c r="T77" i="1"/>
  <c r="R75" i="1"/>
  <c r="S75" i="1" s="1"/>
  <c r="T75" i="1"/>
  <c r="R73" i="1"/>
  <c r="S73" i="1" s="1"/>
  <c r="T73" i="1"/>
  <c r="R71" i="1"/>
  <c r="S71" i="1" s="1"/>
  <c r="T71" i="1"/>
  <c r="R69" i="1"/>
  <c r="S69" i="1" s="1"/>
  <c r="T69" i="1"/>
  <c r="R67" i="1"/>
  <c r="S67" i="1" s="1"/>
  <c r="T67" i="1"/>
  <c r="R65" i="1"/>
  <c r="S65" i="1" s="1"/>
  <c r="T65" i="1"/>
  <c r="R63" i="1"/>
  <c r="S63" i="1" s="1"/>
  <c r="T63" i="1"/>
  <c r="R61" i="1"/>
  <c r="S61" i="1" s="1"/>
  <c r="T61" i="1"/>
  <c r="R59" i="1"/>
  <c r="S59" i="1" s="1"/>
  <c r="T59" i="1"/>
  <c r="R57" i="1"/>
  <c r="S57" i="1" s="1"/>
  <c r="T57" i="1"/>
  <c r="R55" i="1"/>
  <c r="S55" i="1" s="1"/>
  <c r="T55" i="1"/>
  <c r="R53" i="1"/>
  <c r="T53" i="1"/>
  <c r="R51" i="1"/>
  <c r="S51" i="1" s="1"/>
  <c r="T51" i="1"/>
  <c r="R49" i="1"/>
  <c r="S49" i="1" s="1"/>
  <c r="T49" i="1"/>
  <c r="R47" i="1"/>
  <c r="S47" i="1" s="1"/>
  <c r="T47" i="1"/>
  <c r="R45" i="1"/>
  <c r="S45" i="1" s="1"/>
  <c r="T45" i="1"/>
  <c r="R43" i="1"/>
  <c r="S43" i="1" s="1"/>
  <c r="T43" i="1"/>
  <c r="R41" i="1"/>
  <c r="S41" i="1" s="1"/>
  <c r="T41" i="1"/>
  <c r="R39" i="1"/>
  <c r="S39" i="1" s="1"/>
  <c r="T39" i="1"/>
  <c r="R37" i="1"/>
  <c r="S37" i="1" s="1"/>
  <c r="T37" i="1"/>
  <c r="R35" i="1"/>
  <c r="S35" i="1" s="1"/>
  <c r="T35" i="1"/>
  <c r="R33" i="1"/>
  <c r="S33" i="1" s="1"/>
  <c r="T33" i="1"/>
  <c r="R31" i="1"/>
  <c r="S31" i="1" s="1"/>
  <c r="T31" i="1"/>
  <c r="R29" i="1"/>
  <c r="S29" i="1" s="1"/>
  <c r="T29" i="1"/>
  <c r="R27" i="1"/>
  <c r="S27" i="1" s="1"/>
  <c r="T27" i="1"/>
  <c r="R25" i="1"/>
  <c r="S25" i="1" s="1"/>
  <c r="T25" i="1"/>
  <c r="R23" i="1"/>
  <c r="S23" i="1" s="1"/>
  <c r="T23" i="1"/>
  <c r="R21" i="1"/>
  <c r="S21" i="1" s="1"/>
  <c r="T21" i="1"/>
  <c r="R19" i="1"/>
  <c r="S19" i="1" s="1"/>
  <c r="T19" i="1"/>
  <c r="R17" i="1"/>
  <c r="S17" i="1" s="1"/>
  <c r="T17" i="1"/>
  <c r="R15" i="1"/>
  <c r="S15" i="1" s="1"/>
  <c r="T15" i="1"/>
  <c r="R13" i="1"/>
  <c r="T13" i="1"/>
  <c r="R11" i="1"/>
  <c r="S11" i="1" s="1"/>
  <c r="T11" i="1"/>
  <c r="R9" i="1"/>
  <c r="S9" i="1" s="1"/>
  <c r="T9" i="1"/>
  <c r="D9" i="2"/>
  <c r="C31" i="3" s="1"/>
  <c r="C5" i="2"/>
  <c r="C5" i="3" s="1"/>
  <c r="C7" i="2"/>
  <c r="C7" i="3" s="1"/>
  <c r="C9" i="2"/>
  <c r="C9" i="3" s="1"/>
  <c r="C11" i="2"/>
  <c r="C11" i="3" s="1"/>
  <c r="C13" i="2"/>
  <c r="C13" i="3" s="1"/>
  <c r="C15" i="2"/>
  <c r="C15" i="3" s="1"/>
  <c r="C17" i="2"/>
  <c r="C17" i="3" s="1"/>
  <c r="C19" i="2"/>
  <c r="C19" i="3" s="1"/>
  <c r="J19" i="2"/>
  <c r="C173" i="3" s="1"/>
  <c r="H19" i="2"/>
  <c r="C128" i="3" s="1"/>
  <c r="F19" i="2"/>
  <c r="C85" i="3" s="1"/>
  <c r="D19" i="2"/>
  <c r="C41" i="3" s="1"/>
  <c r="J18" i="2"/>
  <c r="C172" i="3" s="1"/>
  <c r="H18" i="2"/>
  <c r="C127" i="3" s="1"/>
  <c r="F18" i="2"/>
  <c r="C84" i="3" s="1"/>
  <c r="D18" i="2"/>
  <c r="C40" i="3" s="1"/>
  <c r="J17" i="2"/>
  <c r="C171" i="3" s="1"/>
  <c r="H17" i="2"/>
  <c r="C126" i="3" s="1"/>
  <c r="F17" i="2"/>
  <c r="C83" i="3" s="1"/>
  <c r="D17" i="2"/>
  <c r="C39" i="3" s="1"/>
  <c r="J16" i="2"/>
  <c r="C170" i="3" s="1"/>
  <c r="H16" i="2"/>
  <c r="C125" i="3" s="1"/>
  <c r="F16" i="2"/>
  <c r="C82" i="3" s="1"/>
  <c r="D16" i="2"/>
  <c r="C38" i="3" s="1"/>
  <c r="J15" i="2"/>
  <c r="C169" i="3" s="1"/>
  <c r="H15" i="2"/>
  <c r="C124" i="3" s="1"/>
  <c r="F15" i="2"/>
  <c r="C81" i="3" s="1"/>
  <c r="D15" i="2"/>
  <c r="C37" i="3" s="1"/>
  <c r="J14" i="2"/>
  <c r="C168" i="3" s="1"/>
  <c r="H14" i="2"/>
  <c r="C123" i="3" s="1"/>
  <c r="F14" i="2"/>
  <c r="C80" i="3" s="1"/>
  <c r="D14" i="2"/>
  <c r="C36" i="3" s="1"/>
  <c r="H13" i="2"/>
  <c r="C122" i="3" s="1"/>
  <c r="D13" i="2"/>
  <c r="C35" i="3" s="1"/>
  <c r="H12" i="2"/>
  <c r="C121" i="3" s="1"/>
  <c r="D12" i="2"/>
  <c r="C34" i="3" s="1"/>
  <c r="H11" i="2"/>
  <c r="C120" i="3" s="1"/>
  <c r="D11" i="2"/>
  <c r="C33" i="3" s="1"/>
  <c r="H10" i="2"/>
  <c r="C119" i="3" s="1"/>
  <c r="D10" i="2"/>
  <c r="C32" i="3" s="1"/>
  <c r="H9" i="2"/>
  <c r="C118" i="3" s="1"/>
  <c r="D138" i="2"/>
  <c r="E34" i="4" s="1"/>
  <c r="F34" i="4" s="1"/>
  <c r="F138" i="2"/>
  <c r="I34" i="4" s="1"/>
  <c r="J34" i="4" s="1"/>
  <c r="H138" i="2"/>
  <c r="M34" i="4" s="1"/>
  <c r="N34" i="4" s="1"/>
  <c r="J138" i="2"/>
  <c r="Q34" i="4" s="1"/>
  <c r="R34" i="4" s="1"/>
  <c r="D139" i="2"/>
  <c r="E35" i="4" s="1"/>
  <c r="F35" i="4" s="1"/>
  <c r="F139" i="2"/>
  <c r="I35" i="4" s="1"/>
  <c r="J35" i="4" s="1"/>
  <c r="H139" i="2"/>
  <c r="M35" i="4" s="1"/>
  <c r="N35" i="4" s="1"/>
  <c r="J139" i="2"/>
  <c r="Q35" i="4" s="1"/>
  <c r="R35" i="4" s="1"/>
  <c r="D140" i="2"/>
  <c r="E36" i="4" s="1"/>
  <c r="F36" i="4" s="1"/>
  <c r="F140" i="2"/>
  <c r="I36" i="4" s="1"/>
  <c r="J36" i="4" s="1"/>
  <c r="H140" i="2"/>
  <c r="M36" i="4" s="1"/>
  <c r="N36" i="4" s="1"/>
  <c r="J140" i="2"/>
  <c r="Q36" i="4" s="1"/>
  <c r="R36" i="4" s="1"/>
  <c r="D141" i="2"/>
  <c r="E37" i="4" s="1"/>
  <c r="F37" i="4" s="1"/>
  <c r="F141" i="2"/>
  <c r="I37" i="4" s="1"/>
  <c r="J37" i="4" s="1"/>
  <c r="H141" i="2"/>
  <c r="M37" i="4" s="1"/>
  <c r="N37" i="4" s="1"/>
  <c r="J141" i="2"/>
  <c r="Q37" i="4" s="1"/>
  <c r="R37" i="4" s="1"/>
  <c r="D142" i="2"/>
  <c r="E38" i="4" s="1"/>
  <c r="F38" i="4" s="1"/>
  <c r="F142" i="2"/>
  <c r="I38" i="4" s="1"/>
  <c r="J38" i="4" s="1"/>
  <c r="H142" i="2"/>
  <c r="M38" i="4" s="1"/>
  <c r="N38" i="4" s="1"/>
  <c r="J142" i="2"/>
  <c r="Q38" i="4" s="1"/>
  <c r="R38" i="4" s="1"/>
  <c r="D143" i="2"/>
  <c r="E39" i="4" s="1"/>
  <c r="F39" i="4" s="1"/>
  <c r="F143" i="2"/>
  <c r="I39" i="4" s="1"/>
  <c r="J39" i="4" s="1"/>
  <c r="H143" i="2"/>
  <c r="M39" i="4" s="1"/>
  <c r="N39" i="4" s="1"/>
  <c r="J143" i="2"/>
  <c r="Q39" i="4" s="1"/>
  <c r="R39" i="4" s="1"/>
  <c r="D144" i="2"/>
  <c r="E40" i="4" s="1"/>
  <c r="F40" i="4" s="1"/>
  <c r="F144" i="2"/>
  <c r="I40" i="4" s="1"/>
  <c r="J40" i="4" s="1"/>
  <c r="H144" i="2"/>
  <c r="M40" i="4" s="1"/>
  <c r="N40" i="4" s="1"/>
  <c r="E138" i="2"/>
  <c r="G34" i="4" s="1"/>
  <c r="H34" i="4" s="1"/>
  <c r="I138" i="2"/>
  <c r="O34" i="4" s="1"/>
  <c r="P34" i="4" s="1"/>
  <c r="E139" i="2"/>
  <c r="G35" i="4" s="1"/>
  <c r="H35" i="4" s="1"/>
  <c r="I139" i="2"/>
  <c r="O35" i="4" s="1"/>
  <c r="P35" i="4" s="1"/>
  <c r="E140" i="2"/>
  <c r="G36" i="4" s="1"/>
  <c r="H36" i="4" s="1"/>
  <c r="I140" i="2"/>
  <c r="O36" i="4" s="1"/>
  <c r="P36" i="4" s="1"/>
  <c r="E141" i="2"/>
  <c r="G37" i="4" s="1"/>
  <c r="H37" i="4" s="1"/>
  <c r="I141" i="2"/>
  <c r="O37" i="4" s="1"/>
  <c r="P37" i="4" s="1"/>
  <c r="E142" i="2"/>
  <c r="G38" i="4" s="1"/>
  <c r="H38" i="4" s="1"/>
  <c r="I142" i="2"/>
  <c r="O38" i="4" s="1"/>
  <c r="P38" i="4" s="1"/>
  <c r="E143" i="2"/>
  <c r="G39" i="4" s="1"/>
  <c r="H39" i="4" s="1"/>
  <c r="I143" i="2"/>
  <c r="O39" i="4" s="1"/>
  <c r="P39" i="4" s="1"/>
  <c r="E144" i="2"/>
  <c r="G40" i="4" s="1"/>
  <c r="H40" i="4" s="1"/>
  <c r="I144" i="2"/>
  <c r="O40" i="4" s="1"/>
  <c r="P40" i="4" s="1"/>
  <c r="K144" i="2"/>
  <c r="S40" i="4" s="1"/>
  <c r="T40" i="4" s="1"/>
  <c r="E145" i="2"/>
  <c r="G41" i="4" s="1"/>
  <c r="H41" i="4" s="1"/>
  <c r="G145" i="2"/>
  <c r="K41" i="4" s="1"/>
  <c r="L41" i="4" s="1"/>
  <c r="I145" i="2"/>
  <c r="O41" i="4" s="1"/>
  <c r="P41" i="4" s="1"/>
  <c r="K145" i="2"/>
  <c r="S41" i="4" s="1"/>
  <c r="T41" i="4" s="1"/>
  <c r="E146" i="2"/>
  <c r="G42" i="4" s="1"/>
  <c r="H42" i="4" s="1"/>
  <c r="G146" i="2"/>
  <c r="K42" i="4" s="1"/>
  <c r="L42" i="4" s="1"/>
  <c r="I146" i="2"/>
  <c r="O42" i="4" s="1"/>
  <c r="P42" i="4" s="1"/>
  <c r="K146" i="2"/>
  <c r="S42" i="4" s="1"/>
  <c r="T42" i="4" s="1"/>
  <c r="E147" i="2"/>
  <c r="G43" i="4" s="1"/>
  <c r="H43" i="4" s="1"/>
  <c r="G147" i="2"/>
  <c r="K43" i="4" s="1"/>
  <c r="L43" i="4" s="1"/>
  <c r="I147" i="2"/>
  <c r="O43" i="4" s="1"/>
  <c r="P43" i="4" s="1"/>
  <c r="K147" i="2"/>
  <c r="S43" i="4" s="1"/>
  <c r="T43" i="4" s="1"/>
  <c r="E148" i="2"/>
  <c r="G44" i="4" s="1"/>
  <c r="H44" i="4" s="1"/>
  <c r="G148" i="2"/>
  <c r="K44" i="4" s="1"/>
  <c r="L44" i="4" s="1"/>
  <c r="I148" i="2"/>
  <c r="O44" i="4" s="1"/>
  <c r="P44" i="4" s="1"/>
  <c r="K148" i="2"/>
  <c r="S44" i="4" s="1"/>
  <c r="T44" i="4" s="1"/>
  <c r="E149" i="2"/>
  <c r="G45" i="4" s="1"/>
  <c r="H45" i="4" s="1"/>
  <c r="G149" i="2"/>
  <c r="K45" i="4" s="1"/>
  <c r="L45" i="4" s="1"/>
  <c r="I149" i="2"/>
  <c r="O45" i="4" s="1"/>
  <c r="P45" i="4" s="1"/>
  <c r="K149" i="2"/>
  <c r="S45" i="4" s="1"/>
  <c r="T45" i="4" s="1"/>
  <c r="E150" i="2"/>
  <c r="G46" i="4" s="1"/>
  <c r="H46" i="4" s="1"/>
  <c r="G150" i="2"/>
  <c r="K46" i="4" s="1"/>
  <c r="L46" i="4" s="1"/>
  <c r="I150" i="2"/>
  <c r="O46" i="4" s="1"/>
  <c r="P46" i="4" s="1"/>
  <c r="K150" i="2"/>
  <c r="S46" i="4" s="1"/>
  <c r="T46" i="4" s="1"/>
  <c r="E151" i="2"/>
  <c r="G47" i="4" s="1"/>
  <c r="H47" i="4" s="1"/>
  <c r="G151" i="2"/>
  <c r="K47" i="4" s="1"/>
  <c r="L47" i="4" s="1"/>
  <c r="I151" i="2"/>
  <c r="O47" i="4" s="1"/>
  <c r="P47" i="4" s="1"/>
  <c r="K151" i="2"/>
  <c r="S47" i="4" s="1"/>
  <c r="T47" i="4" s="1"/>
  <c r="E152" i="2"/>
  <c r="G48" i="4" s="1"/>
  <c r="H48" i="4" s="1"/>
  <c r="G152" i="2"/>
  <c r="K48" i="4" s="1"/>
  <c r="L48" i="4" s="1"/>
  <c r="I152" i="2"/>
  <c r="O48" i="4" s="1"/>
  <c r="P48" i="4" s="1"/>
  <c r="K152" i="2"/>
  <c r="S48" i="4" s="1"/>
  <c r="T48" i="4" s="1"/>
  <c r="C151" i="2"/>
  <c r="C47" i="4" s="1"/>
  <c r="D47" i="4" s="1"/>
  <c r="C149" i="2"/>
  <c r="C45" i="4" s="1"/>
  <c r="D45" i="4" s="1"/>
  <c r="C147" i="2"/>
  <c r="C43" i="4" s="1"/>
  <c r="D43" i="4" s="1"/>
  <c r="C145" i="2"/>
  <c r="C41" i="4" s="1"/>
  <c r="D41" i="4" s="1"/>
  <c r="C143" i="2"/>
  <c r="C39" i="4" s="1"/>
  <c r="D39" i="4" s="1"/>
  <c r="C141" i="2"/>
  <c r="C37" i="4" s="1"/>
  <c r="D37" i="4" s="1"/>
  <c r="C139" i="2"/>
  <c r="C35" i="4" s="1"/>
  <c r="D35" i="4" s="1"/>
  <c r="C119" i="2"/>
  <c r="E6" i="4" s="1"/>
  <c r="I119" i="2"/>
  <c r="Q6" i="4" s="1"/>
  <c r="C120" i="2"/>
  <c r="E7" i="4" s="1"/>
  <c r="I120" i="2"/>
  <c r="Q7" i="4" s="1"/>
  <c r="C121" i="2"/>
  <c r="E8" i="4" s="1"/>
  <c r="I121" i="2"/>
  <c r="Q8" i="4" s="1"/>
  <c r="C122" i="2"/>
  <c r="E9" i="4" s="1"/>
  <c r="I122" i="2"/>
  <c r="Q9" i="4" s="1"/>
  <c r="C123" i="2"/>
  <c r="E10" i="4" s="1"/>
  <c r="I123" i="2"/>
  <c r="Q10" i="4" s="1"/>
  <c r="C124" i="2"/>
  <c r="E11" i="4" s="1"/>
  <c r="I124" i="2"/>
  <c r="Q11" i="4" s="1"/>
  <c r="C125" i="2"/>
  <c r="E12" i="4" s="1"/>
  <c r="I125" i="2"/>
  <c r="Q12" i="4" s="1"/>
  <c r="C126" i="2"/>
  <c r="E13" i="4" s="1"/>
  <c r="I126" i="2"/>
  <c r="Q13" i="4" s="1"/>
  <c r="C127" i="2"/>
  <c r="E14" i="4" s="1"/>
  <c r="I127" i="2"/>
  <c r="Q14" i="4" s="1"/>
  <c r="C128" i="2"/>
  <c r="E15" i="4" s="1"/>
  <c r="I128" i="2"/>
  <c r="Q15" i="4" s="1"/>
  <c r="C129" i="2"/>
  <c r="E16" i="4" s="1"/>
  <c r="I129" i="2"/>
  <c r="Q16" i="4" s="1"/>
  <c r="C130" i="2"/>
  <c r="E17" i="4" s="1"/>
  <c r="I130" i="2"/>
  <c r="Q17" i="4" s="1"/>
  <c r="C131" i="2"/>
  <c r="E18" i="4" s="1"/>
  <c r="I131" i="2"/>
  <c r="Q18" i="4" s="1"/>
  <c r="C132" i="2"/>
  <c r="E19" i="4" s="1"/>
  <c r="I132" i="2"/>
  <c r="Q19" i="4" s="1"/>
  <c r="C133" i="2"/>
  <c r="E20" i="4" s="1"/>
  <c r="F20" i="4" s="1"/>
  <c r="I133" i="2"/>
  <c r="Q20" i="4" s="1"/>
  <c r="R20" i="4" s="1"/>
  <c r="B133" i="2"/>
  <c r="C20" i="4" s="1"/>
  <c r="B131" i="2"/>
  <c r="C18" i="4" s="1"/>
  <c r="B129" i="2"/>
  <c r="C16" i="4" s="1"/>
  <c r="B127" i="2"/>
  <c r="C14" i="4" s="1"/>
  <c r="B125" i="2"/>
  <c r="C12" i="4" s="1"/>
  <c r="B123" i="2"/>
  <c r="C10" i="4" s="1"/>
  <c r="B121" i="2"/>
  <c r="C8" i="4" s="1"/>
  <c r="B119" i="2"/>
  <c r="C6" i="4" s="1"/>
  <c r="E100" i="2"/>
  <c r="M49" i="3" s="1"/>
  <c r="G100" i="2"/>
  <c r="M93" i="3" s="1"/>
  <c r="I100" i="2"/>
  <c r="M137" i="3" s="1"/>
  <c r="K100" i="2"/>
  <c r="M181" i="3" s="1"/>
  <c r="E101" i="2"/>
  <c r="M50" i="3" s="1"/>
  <c r="G101" i="2"/>
  <c r="M94" i="3" s="1"/>
  <c r="I101" i="2"/>
  <c r="M138" i="3" s="1"/>
  <c r="K101" i="2"/>
  <c r="M182" i="3" s="1"/>
  <c r="E102" i="2"/>
  <c r="M51" i="3" s="1"/>
  <c r="G102" i="2"/>
  <c r="M95" i="3" s="1"/>
  <c r="I102" i="2"/>
  <c r="M139" i="3" s="1"/>
  <c r="K102" i="2"/>
  <c r="M183" i="3" s="1"/>
  <c r="E103" i="2"/>
  <c r="M52" i="3" s="1"/>
  <c r="G103" i="2"/>
  <c r="M96" i="3" s="1"/>
  <c r="I103" i="2"/>
  <c r="M140" i="3" s="1"/>
  <c r="K103" i="2"/>
  <c r="M184" i="3" s="1"/>
  <c r="E104" i="2"/>
  <c r="M53" i="3" s="1"/>
  <c r="G104" i="2"/>
  <c r="M97" i="3" s="1"/>
  <c r="I104" i="2"/>
  <c r="M141" i="3" s="1"/>
  <c r="K104" i="2"/>
  <c r="M185" i="3" s="1"/>
  <c r="E105" i="2"/>
  <c r="M54" i="3" s="1"/>
  <c r="G105" i="2"/>
  <c r="M98" i="3" s="1"/>
  <c r="I105" i="2"/>
  <c r="M142" i="3" s="1"/>
  <c r="K105" i="2"/>
  <c r="M186" i="3" s="1"/>
  <c r="E106" i="2"/>
  <c r="M55" i="3" s="1"/>
  <c r="G106" i="2"/>
  <c r="M99" i="3" s="1"/>
  <c r="I106" i="2"/>
  <c r="M143" i="3" s="1"/>
  <c r="K106" i="2"/>
  <c r="M187" i="3" s="1"/>
  <c r="E107" i="2"/>
  <c r="M56" i="3" s="1"/>
  <c r="G107" i="2"/>
  <c r="M100" i="3" s="1"/>
  <c r="I107" i="2"/>
  <c r="M144" i="3" s="1"/>
  <c r="K107" i="2"/>
  <c r="M188" i="3" s="1"/>
  <c r="E108" i="2"/>
  <c r="M57" i="3" s="1"/>
  <c r="G108" i="2"/>
  <c r="M101" i="3" s="1"/>
  <c r="I108" i="2"/>
  <c r="M145" i="3" s="1"/>
  <c r="K108" i="2"/>
  <c r="M189" i="3" s="1"/>
  <c r="E109" i="2"/>
  <c r="M58" i="3" s="1"/>
  <c r="G109" i="2"/>
  <c r="M102" i="3" s="1"/>
  <c r="I109" i="2"/>
  <c r="M146" i="3" s="1"/>
  <c r="K109" i="2"/>
  <c r="M190" i="3" s="1"/>
  <c r="E110" i="2"/>
  <c r="M59" i="3" s="1"/>
  <c r="G110" i="2"/>
  <c r="M103" i="3" s="1"/>
  <c r="I110" i="2"/>
  <c r="M147" i="3" s="1"/>
  <c r="K110" i="2"/>
  <c r="M191" i="3" s="1"/>
  <c r="E111" i="2"/>
  <c r="M60" i="3" s="1"/>
  <c r="G111" i="2"/>
  <c r="M104" i="3" s="1"/>
  <c r="I111" i="2"/>
  <c r="M148" i="3" s="1"/>
  <c r="K111" i="2"/>
  <c r="M192" i="3" s="1"/>
  <c r="E112" i="2"/>
  <c r="M61" i="3" s="1"/>
  <c r="G138" i="2"/>
  <c r="K34" i="4" s="1"/>
  <c r="L34" i="4" s="1"/>
  <c r="G139" i="2"/>
  <c r="K35" i="4" s="1"/>
  <c r="L35" i="4" s="1"/>
  <c r="G140" i="2"/>
  <c r="K36" i="4" s="1"/>
  <c r="L36" i="4" s="1"/>
  <c r="G141" i="2"/>
  <c r="K37" i="4" s="1"/>
  <c r="L37" i="4" s="1"/>
  <c r="G142" i="2"/>
  <c r="K38" i="4" s="1"/>
  <c r="L38" i="4" s="1"/>
  <c r="G143" i="2"/>
  <c r="K39" i="4" s="1"/>
  <c r="L39" i="4" s="1"/>
  <c r="G144" i="2"/>
  <c r="K40" i="4" s="1"/>
  <c r="L40" i="4" s="1"/>
  <c r="D145" i="2"/>
  <c r="E41" i="4" s="1"/>
  <c r="F41" i="4" s="1"/>
  <c r="H145" i="2"/>
  <c r="M41" i="4" s="1"/>
  <c r="N41" i="4" s="1"/>
  <c r="D146" i="2"/>
  <c r="E42" i="4" s="1"/>
  <c r="F42" i="4" s="1"/>
  <c r="H146" i="2"/>
  <c r="M42" i="4" s="1"/>
  <c r="N42" i="4" s="1"/>
  <c r="D147" i="2"/>
  <c r="E43" i="4" s="1"/>
  <c r="F43" i="4" s="1"/>
  <c r="H147" i="2"/>
  <c r="M43" i="4" s="1"/>
  <c r="N43" i="4" s="1"/>
  <c r="D148" i="2"/>
  <c r="E44" i="4" s="1"/>
  <c r="F44" i="4" s="1"/>
  <c r="H148" i="2"/>
  <c r="M44" i="4" s="1"/>
  <c r="N44" i="4" s="1"/>
  <c r="D149" i="2"/>
  <c r="E45" i="4" s="1"/>
  <c r="F45" i="4" s="1"/>
  <c r="H149" i="2"/>
  <c r="M45" i="4" s="1"/>
  <c r="N45" i="4" s="1"/>
  <c r="D150" i="2"/>
  <c r="E46" i="4" s="1"/>
  <c r="F46" i="4" s="1"/>
  <c r="H150" i="2"/>
  <c r="M46" i="4" s="1"/>
  <c r="N46" i="4" s="1"/>
  <c r="D151" i="2"/>
  <c r="E47" i="4" s="1"/>
  <c r="F47" i="4" s="1"/>
  <c r="H151" i="2"/>
  <c r="M47" i="4" s="1"/>
  <c r="N47" i="4" s="1"/>
  <c r="D152" i="2"/>
  <c r="E48" i="4" s="1"/>
  <c r="F48" i="4" s="1"/>
  <c r="H152" i="2"/>
  <c r="M48" i="4" s="1"/>
  <c r="N48" i="4" s="1"/>
  <c r="C152" i="2"/>
  <c r="C48" i="4" s="1"/>
  <c r="D48" i="4" s="1"/>
  <c r="C148" i="2"/>
  <c r="C44" i="4" s="1"/>
  <c r="D44" i="4" s="1"/>
  <c r="C144" i="2"/>
  <c r="C40" i="4" s="1"/>
  <c r="D40" i="4" s="1"/>
  <c r="C140" i="2"/>
  <c r="C36" i="4" s="1"/>
  <c r="D36" i="4" s="1"/>
  <c r="D119" i="2"/>
  <c r="G6" i="4" s="1"/>
  <c r="H119" i="2"/>
  <c r="O6" i="4" s="1"/>
  <c r="D120" i="2"/>
  <c r="G7" i="4" s="1"/>
  <c r="H120" i="2"/>
  <c r="O7" i="4" s="1"/>
  <c r="D121" i="2"/>
  <c r="G8" i="4" s="1"/>
  <c r="H121" i="2"/>
  <c r="O8" i="4" s="1"/>
  <c r="D122" i="2"/>
  <c r="G9" i="4" s="1"/>
  <c r="H122" i="2"/>
  <c r="O9" i="4" s="1"/>
  <c r="D123" i="2"/>
  <c r="G10" i="4" s="1"/>
  <c r="H123" i="2"/>
  <c r="O10" i="4" s="1"/>
  <c r="D124" i="2"/>
  <c r="G11" i="4" s="1"/>
  <c r="H124" i="2"/>
  <c r="O11" i="4" s="1"/>
  <c r="D125" i="2"/>
  <c r="G12" i="4" s="1"/>
  <c r="H125" i="2"/>
  <c r="O12" i="4" s="1"/>
  <c r="D126" i="2"/>
  <c r="G13" i="4" s="1"/>
  <c r="H126" i="2"/>
  <c r="O13" i="4" s="1"/>
  <c r="D127" i="2"/>
  <c r="G14" i="4" s="1"/>
  <c r="H127" i="2"/>
  <c r="O14" i="4" s="1"/>
  <c r="D128" i="2"/>
  <c r="G15" i="4" s="1"/>
  <c r="H128" i="2"/>
  <c r="O15" i="4" s="1"/>
  <c r="D129" i="2"/>
  <c r="G16" i="4" s="1"/>
  <c r="H129" i="2"/>
  <c r="O16" i="4" s="1"/>
  <c r="D130" i="2"/>
  <c r="G17" i="4" s="1"/>
  <c r="H130" i="2"/>
  <c r="O17" i="4" s="1"/>
  <c r="D131" i="2"/>
  <c r="G18" i="4" s="1"/>
  <c r="H131" i="2"/>
  <c r="O18" i="4" s="1"/>
  <c r="D132" i="2"/>
  <c r="G19" i="4" s="1"/>
  <c r="H132" i="2"/>
  <c r="O19" i="4" s="1"/>
  <c r="D133" i="2"/>
  <c r="G20" i="4" s="1"/>
  <c r="H20" i="4" s="1"/>
  <c r="H133" i="2"/>
  <c r="O20" i="4" s="1"/>
  <c r="P20" i="4" s="1"/>
  <c r="B132" i="2"/>
  <c r="C19" i="4" s="1"/>
  <c r="B128" i="2"/>
  <c r="C15" i="4" s="1"/>
  <c r="B124" i="2"/>
  <c r="C11" i="4" s="1"/>
  <c r="B120" i="2"/>
  <c r="C7" i="4" s="1"/>
  <c r="F100" i="2"/>
  <c r="M71" i="3" s="1"/>
  <c r="J100" i="2"/>
  <c r="M159" i="3" s="1"/>
  <c r="F101" i="2"/>
  <c r="M72" i="3" s="1"/>
  <c r="J101" i="2"/>
  <c r="M160" i="3" s="1"/>
  <c r="F102" i="2"/>
  <c r="M73" i="3" s="1"/>
  <c r="J102" i="2"/>
  <c r="M161" i="3" s="1"/>
  <c r="F103" i="2"/>
  <c r="M74" i="3" s="1"/>
  <c r="J103" i="2"/>
  <c r="M162" i="3" s="1"/>
  <c r="F104" i="2"/>
  <c r="M75" i="3" s="1"/>
  <c r="J104" i="2"/>
  <c r="M163" i="3" s="1"/>
  <c r="F105" i="2"/>
  <c r="M76" i="3" s="1"/>
  <c r="J105" i="2"/>
  <c r="M164" i="3" s="1"/>
  <c r="F106" i="2"/>
  <c r="M77" i="3" s="1"/>
  <c r="J106" i="2"/>
  <c r="M165" i="3" s="1"/>
  <c r="F107" i="2"/>
  <c r="M78" i="3" s="1"/>
  <c r="J107" i="2"/>
  <c r="M166" i="3" s="1"/>
  <c r="F108" i="2"/>
  <c r="M79" i="3" s="1"/>
  <c r="J108" i="2"/>
  <c r="M167" i="3" s="1"/>
  <c r="F109" i="2"/>
  <c r="M80" i="3" s="1"/>
  <c r="J109" i="2"/>
  <c r="M168" i="3" s="1"/>
  <c r="F110" i="2"/>
  <c r="M81" i="3" s="1"/>
  <c r="J110" i="2"/>
  <c r="M169" i="3" s="1"/>
  <c r="F111" i="2"/>
  <c r="M82" i="3" s="1"/>
  <c r="J111" i="2"/>
  <c r="M170" i="3" s="1"/>
  <c r="F112" i="2"/>
  <c r="M83" i="3" s="1"/>
  <c r="H112" i="2"/>
  <c r="M126" i="3" s="1"/>
  <c r="J112" i="2"/>
  <c r="M171" i="3" s="1"/>
  <c r="D113" i="2"/>
  <c r="M40" i="3" s="1"/>
  <c r="F113" i="2"/>
  <c r="M84" i="3" s="1"/>
  <c r="H113" i="2"/>
  <c r="M127" i="3" s="1"/>
  <c r="J113" i="2"/>
  <c r="M172" i="3" s="1"/>
  <c r="D114" i="2"/>
  <c r="M41" i="3" s="1"/>
  <c r="F114" i="2"/>
  <c r="M85" i="3" s="1"/>
  <c r="H114" i="2"/>
  <c r="M128" i="3" s="1"/>
  <c r="J114" i="2"/>
  <c r="M173" i="3" s="1"/>
  <c r="C114" i="2"/>
  <c r="M19" i="3" s="1"/>
  <c r="C112" i="2"/>
  <c r="M17" i="3" s="1"/>
  <c r="C110" i="2"/>
  <c r="M15" i="3" s="1"/>
  <c r="C108" i="2"/>
  <c r="M13" i="3" s="1"/>
  <c r="C106" i="2"/>
  <c r="M11" i="3" s="1"/>
  <c r="C104" i="2"/>
  <c r="M9" i="3" s="1"/>
  <c r="C102" i="2"/>
  <c r="M7" i="3" s="1"/>
  <c r="C100" i="2"/>
  <c r="M5" i="3" s="1"/>
  <c r="E81" i="2"/>
  <c r="K49" i="3" s="1"/>
  <c r="G81" i="2"/>
  <c r="K93" i="3" s="1"/>
  <c r="I81" i="2"/>
  <c r="K137" i="3" s="1"/>
  <c r="K81" i="2"/>
  <c r="K181" i="3" s="1"/>
  <c r="E82" i="2"/>
  <c r="K50" i="3" s="1"/>
  <c r="G82" i="2"/>
  <c r="K94" i="3" s="1"/>
  <c r="I82" i="2"/>
  <c r="K138" i="3" s="1"/>
  <c r="K82" i="2"/>
  <c r="K182" i="3" s="1"/>
  <c r="E83" i="2"/>
  <c r="K51" i="3" s="1"/>
  <c r="G83" i="2"/>
  <c r="K95" i="3" s="1"/>
  <c r="I83" i="2"/>
  <c r="K139" i="3" s="1"/>
  <c r="K83" i="2"/>
  <c r="K183" i="3" s="1"/>
  <c r="E84" i="2"/>
  <c r="K52" i="3" s="1"/>
  <c r="G84" i="2"/>
  <c r="K96" i="3" s="1"/>
  <c r="I84" i="2"/>
  <c r="K140" i="3" s="1"/>
  <c r="K84" i="2"/>
  <c r="K184" i="3" s="1"/>
  <c r="E85" i="2"/>
  <c r="K53" i="3" s="1"/>
  <c r="G85" i="2"/>
  <c r="K97" i="3" s="1"/>
  <c r="I85" i="2"/>
  <c r="K141" i="3" s="1"/>
  <c r="K85" i="2"/>
  <c r="K185" i="3" s="1"/>
  <c r="E86" i="2"/>
  <c r="K54" i="3" s="1"/>
  <c r="G86" i="2"/>
  <c r="K98" i="3" s="1"/>
  <c r="I86" i="2"/>
  <c r="K142" i="3" s="1"/>
  <c r="K86" i="2"/>
  <c r="K186" i="3" s="1"/>
  <c r="E87" i="2"/>
  <c r="K55" i="3" s="1"/>
  <c r="G87" i="2"/>
  <c r="K99" i="3" s="1"/>
  <c r="I87" i="2"/>
  <c r="K143" i="3" s="1"/>
  <c r="K87" i="2"/>
  <c r="K187" i="3" s="1"/>
  <c r="E88" i="2"/>
  <c r="K56" i="3" s="1"/>
  <c r="G88" i="2"/>
  <c r="K100" i="3" s="1"/>
  <c r="I88" i="2"/>
  <c r="K144" i="3" s="1"/>
  <c r="K88" i="2"/>
  <c r="K188" i="3" s="1"/>
  <c r="E89" i="2"/>
  <c r="K57" i="3" s="1"/>
  <c r="G89" i="2"/>
  <c r="K101" i="3" s="1"/>
  <c r="I89" i="2"/>
  <c r="K145" i="3" s="1"/>
  <c r="K138" i="2"/>
  <c r="S34" i="4" s="1"/>
  <c r="T34" i="4" s="1"/>
  <c r="K139" i="2"/>
  <c r="S35" i="4" s="1"/>
  <c r="T35" i="4" s="1"/>
  <c r="K140" i="2"/>
  <c r="S36" i="4" s="1"/>
  <c r="T36" i="4" s="1"/>
  <c r="K141" i="2"/>
  <c r="S37" i="4" s="1"/>
  <c r="T37" i="4" s="1"/>
  <c r="K142" i="2"/>
  <c r="S38" i="4" s="1"/>
  <c r="T38" i="4" s="1"/>
  <c r="K143" i="2"/>
  <c r="S39" i="4" s="1"/>
  <c r="T39" i="4" s="1"/>
  <c r="J144" i="2"/>
  <c r="Q40" i="4" s="1"/>
  <c r="R40" i="4" s="1"/>
  <c r="F145" i="2"/>
  <c r="I41" i="4" s="1"/>
  <c r="J41" i="4" s="1"/>
  <c r="J145" i="2"/>
  <c r="Q41" i="4" s="1"/>
  <c r="R41" i="4" s="1"/>
  <c r="F146" i="2"/>
  <c r="I42" i="4" s="1"/>
  <c r="J42" i="4" s="1"/>
  <c r="J146" i="2"/>
  <c r="Q42" i="4" s="1"/>
  <c r="R42" i="4" s="1"/>
  <c r="F147" i="2"/>
  <c r="I43" i="4" s="1"/>
  <c r="J43" i="4" s="1"/>
  <c r="J147" i="2"/>
  <c r="Q43" i="4" s="1"/>
  <c r="R43" i="4" s="1"/>
  <c r="F148" i="2"/>
  <c r="I44" i="4" s="1"/>
  <c r="J44" i="4" s="1"/>
  <c r="J148" i="2"/>
  <c r="Q44" i="4" s="1"/>
  <c r="R44" i="4" s="1"/>
  <c r="F149" i="2"/>
  <c r="I45" i="4" s="1"/>
  <c r="J45" i="4" s="1"/>
  <c r="J149" i="2"/>
  <c r="Q45" i="4" s="1"/>
  <c r="R45" i="4" s="1"/>
  <c r="F150" i="2"/>
  <c r="I46" i="4" s="1"/>
  <c r="J46" i="4" s="1"/>
  <c r="J150" i="2"/>
  <c r="Q46" i="4" s="1"/>
  <c r="R46" i="4" s="1"/>
  <c r="F151" i="2"/>
  <c r="I47" i="4" s="1"/>
  <c r="J47" i="4" s="1"/>
  <c r="J151" i="2"/>
  <c r="Q47" i="4" s="1"/>
  <c r="R47" i="4" s="1"/>
  <c r="F152" i="2"/>
  <c r="I48" i="4" s="1"/>
  <c r="J48" i="4" s="1"/>
  <c r="J152" i="2"/>
  <c r="Q48" i="4" s="1"/>
  <c r="R48" i="4" s="1"/>
  <c r="C150" i="2"/>
  <c r="C46" i="4" s="1"/>
  <c r="D46" i="4" s="1"/>
  <c r="C146" i="2"/>
  <c r="C42" i="4" s="1"/>
  <c r="D42" i="4" s="1"/>
  <c r="C142" i="2"/>
  <c r="C38" i="4" s="1"/>
  <c r="D38" i="4" s="1"/>
  <c r="C138" i="2"/>
  <c r="C34" i="4" s="1"/>
  <c r="D34" i="4" s="1"/>
  <c r="J119" i="2"/>
  <c r="S6" i="4" s="1"/>
  <c r="J120" i="2"/>
  <c r="S7" i="4" s="1"/>
  <c r="J121" i="2"/>
  <c r="S8" i="4" s="1"/>
  <c r="J122" i="2"/>
  <c r="S9" i="4" s="1"/>
  <c r="J123" i="2"/>
  <c r="S10" i="4" s="1"/>
  <c r="J124" i="2"/>
  <c r="S11" i="4" s="1"/>
  <c r="J125" i="2"/>
  <c r="S12" i="4" s="1"/>
  <c r="J126" i="2"/>
  <c r="S13" i="4" s="1"/>
  <c r="J127" i="2"/>
  <c r="S14" i="4" s="1"/>
  <c r="J128" i="2"/>
  <c r="S15" i="4" s="1"/>
  <c r="J129" i="2"/>
  <c r="S16" i="4" s="1"/>
  <c r="J130" i="2"/>
  <c r="S17" i="4" s="1"/>
  <c r="J131" i="2"/>
  <c r="S18" i="4" s="1"/>
  <c r="J132" i="2"/>
  <c r="S19" i="4" s="1"/>
  <c r="J133" i="2"/>
  <c r="S20" i="4" s="1"/>
  <c r="B130" i="2"/>
  <c r="C17" i="4" s="1"/>
  <c r="B126" i="2"/>
  <c r="C13" i="4" s="1"/>
  <c r="B122" i="2"/>
  <c r="C9" i="4" s="1"/>
  <c r="D100" i="2"/>
  <c r="H100" i="2"/>
  <c r="M114" i="3" s="1"/>
  <c r="D101" i="2"/>
  <c r="M28" i="3" s="1"/>
  <c r="H101" i="2"/>
  <c r="M115" i="3" s="1"/>
  <c r="D102" i="2"/>
  <c r="M29" i="3" s="1"/>
  <c r="H102" i="2"/>
  <c r="M116" i="3" s="1"/>
  <c r="D103" i="2"/>
  <c r="M30" i="3" s="1"/>
  <c r="H103" i="2"/>
  <c r="M117" i="3" s="1"/>
  <c r="D104" i="2"/>
  <c r="M31" i="3" s="1"/>
  <c r="H104" i="2"/>
  <c r="M118" i="3" s="1"/>
  <c r="D105" i="2"/>
  <c r="M32" i="3" s="1"/>
  <c r="H105" i="2"/>
  <c r="M119" i="3" s="1"/>
  <c r="D106" i="2"/>
  <c r="M33" i="3" s="1"/>
  <c r="H106" i="2"/>
  <c r="M120" i="3" s="1"/>
  <c r="D107" i="2"/>
  <c r="M34" i="3" s="1"/>
  <c r="H107" i="2"/>
  <c r="M121" i="3" s="1"/>
  <c r="D108" i="2"/>
  <c r="M35" i="3" s="1"/>
  <c r="H108" i="2"/>
  <c r="M122" i="3" s="1"/>
  <c r="D109" i="2"/>
  <c r="M36" i="3" s="1"/>
  <c r="H109" i="2"/>
  <c r="M123" i="3" s="1"/>
  <c r="D110" i="2"/>
  <c r="M37" i="3" s="1"/>
  <c r="H110" i="2"/>
  <c r="M124" i="3" s="1"/>
  <c r="D111" i="2"/>
  <c r="M38" i="3" s="1"/>
  <c r="H111" i="2"/>
  <c r="M125" i="3" s="1"/>
  <c r="D112" i="2"/>
  <c r="M39" i="3" s="1"/>
  <c r="G112" i="2"/>
  <c r="M105" i="3" s="1"/>
  <c r="I112" i="2"/>
  <c r="M149" i="3" s="1"/>
  <c r="K112" i="2"/>
  <c r="M193" i="3" s="1"/>
  <c r="E113" i="2"/>
  <c r="M62" i="3" s="1"/>
  <c r="G113" i="2"/>
  <c r="M106" i="3" s="1"/>
  <c r="I113" i="2"/>
  <c r="M150" i="3" s="1"/>
  <c r="K113" i="2"/>
  <c r="M194" i="3" s="1"/>
  <c r="E114" i="2"/>
  <c r="M63" i="3" s="1"/>
  <c r="G114" i="2"/>
  <c r="M107" i="3" s="1"/>
  <c r="I114" i="2"/>
  <c r="M151" i="3" s="1"/>
  <c r="K114" i="2"/>
  <c r="M195" i="3" s="1"/>
  <c r="C113" i="2"/>
  <c r="M18" i="3" s="1"/>
  <c r="C111" i="2"/>
  <c r="M16" i="3" s="1"/>
  <c r="C109" i="2"/>
  <c r="M14" i="3" s="1"/>
  <c r="C107" i="2"/>
  <c r="M12" i="3" s="1"/>
  <c r="C105" i="2"/>
  <c r="M10" i="3" s="1"/>
  <c r="C103" i="2"/>
  <c r="M8" i="3" s="1"/>
  <c r="C101" i="2"/>
  <c r="M6" i="3" s="1"/>
  <c r="D81" i="2"/>
  <c r="F81" i="2"/>
  <c r="K71" i="3" s="1"/>
  <c r="H81" i="2"/>
  <c r="K114" i="3" s="1"/>
  <c r="J81" i="2"/>
  <c r="K159" i="3" s="1"/>
  <c r="D82" i="2"/>
  <c r="K28" i="3" s="1"/>
  <c r="F82" i="2"/>
  <c r="K72" i="3" s="1"/>
  <c r="H82" i="2"/>
  <c r="K115" i="3" s="1"/>
  <c r="J82" i="2"/>
  <c r="K160" i="3" s="1"/>
  <c r="D83" i="2"/>
  <c r="K29" i="3" s="1"/>
  <c r="F83" i="2"/>
  <c r="K73" i="3" s="1"/>
  <c r="H83" i="2"/>
  <c r="K116" i="3" s="1"/>
  <c r="J83" i="2"/>
  <c r="K161" i="3" s="1"/>
  <c r="D84" i="2"/>
  <c r="K30" i="3" s="1"/>
  <c r="F84" i="2"/>
  <c r="K74" i="3" s="1"/>
  <c r="H84" i="2"/>
  <c r="K117" i="3" s="1"/>
  <c r="J84" i="2"/>
  <c r="K162" i="3" s="1"/>
  <c r="D85" i="2"/>
  <c r="K31" i="3" s="1"/>
  <c r="F85" i="2"/>
  <c r="K75" i="3" s="1"/>
  <c r="H85" i="2"/>
  <c r="K118" i="3" s="1"/>
  <c r="J85" i="2"/>
  <c r="K163" i="3" s="1"/>
  <c r="D86" i="2"/>
  <c r="K32" i="3" s="1"/>
  <c r="F86" i="2"/>
  <c r="K76" i="3" s="1"/>
  <c r="H86" i="2"/>
  <c r="K119" i="3" s="1"/>
  <c r="J86" i="2"/>
  <c r="K164" i="3" s="1"/>
  <c r="D87" i="2"/>
  <c r="K33" i="3" s="1"/>
  <c r="F87" i="2"/>
  <c r="K77" i="3" s="1"/>
  <c r="H87" i="2"/>
  <c r="K120" i="3" s="1"/>
  <c r="J87" i="2"/>
  <c r="K165" i="3" s="1"/>
  <c r="D88" i="2"/>
  <c r="K34" i="3" s="1"/>
  <c r="F88" i="2"/>
  <c r="K78" i="3" s="1"/>
  <c r="H88" i="2"/>
  <c r="K121" i="3" s="1"/>
  <c r="J88" i="2"/>
  <c r="K166" i="3" s="1"/>
  <c r="D89" i="2"/>
  <c r="K35" i="3" s="1"/>
  <c r="F89" i="2"/>
  <c r="K79" i="3" s="1"/>
  <c r="H89" i="2"/>
  <c r="K122" i="3" s="1"/>
  <c r="J89" i="2"/>
  <c r="K167" i="3" s="1"/>
  <c r="D90" i="2"/>
  <c r="K36" i="3" s="1"/>
  <c r="F90" i="2"/>
  <c r="K80" i="3" s="1"/>
  <c r="H90" i="2"/>
  <c r="K123" i="3" s="1"/>
  <c r="J90" i="2"/>
  <c r="K168" i="3" s="1"/>
  <c r="D91" i="2"/>
  <c r="K37" i="3" s="1"/>
  <c r="F91" i="2"/>
  <c r="K81" i="3" s="1"/>
  <c r="H91" i="2"/>
  <c r="K124" i="3" s="1"/>
  <c r="J91" i="2"/>
  <c r="K169" i="3" s="1"/>
  <c r="D92" i="2"/>
  <c r="K38" i="3" s="1"/>
  <c r="F92" i="2"/>
  <c r="K82" i="3" s="1"/>
  <c r="H92" i="2"/>
  <c r="K125" i="3" s="1"/>
  <c r="J92" i="2"/>
  <c r="K170" i="3" s="1"/>
  <c r="D93" i="2"/>
  <c r="K39" i="3" s="1"/>
  <c r="F93" i="2"/>
  <c r="K83" i="3" s="1"/>
  <c r="H93" i="2"/>
  <c r="K126" i="3" s="1"/>
  <c r="J93" i="2"/>
  <c r="K171" i="3" s="1"/>
  <c r="D94" i="2"/>
  <c r="K40" i="3" s="1"/>
  <c r="F94" i="2"/>
  <c r="K84" i="3" s="1"/>
  <c r="H94" i="2"/>
  <c r="K127" i="3" s="1"/>
  <c r="J94" i="2"/>
  <c r="K172" i="3" s="1"/>
  <c r="D95" i="2"/>
  <c r="K41" i="3" s="1"/>
  <c r="F95" i="2"/>
  <c r="K85" i="3" s="1"/>
  <c r="H95" i="2"/>
  <c r="K128" i="3" s="1"/>
  <c r="J95" i="2"/>
  <c r="C95" i="2"/>
  <c r="K19" i="3" s="1"/>
  <c r="C93" i="2"/>
  <c r="K17" i="3" s="1"/>
  <c r="C91" i="2"/>
  <c r="K15" i="3" s="1"/>
  <c r="C89" i="2"/>
  <c r="K13" i="3" s="1"/>
  <c r="C87" i="2"/>
  <c r="K11" i="3" s="1"/>
  <c r="C85" i="2"/>
  <c r="K9" i="3" s="1"/>
  <c r="C83" i="2"/>
  <c r="K7" i="3" s="1"/>
  <c r="C81" i="2"/>
  <c r="K5" i="3" s="1"/>
  <c r="E62" i="2"/>
  <c r="I49" i="3" s="1"/>
  <c r="G62" i="2"/>
  <c r="I93" i="3" s="1"/>
  <c r="I62" i="2"/>
  <c r="I137" i="3" s="1"/>
  <c r="K62" i="2"/>
  <c r="I181" i="3" s="1"/>
  <c r="E63" i="2"/>
  <c r="I50" i="3" s="1"/>
  <c r="G63" i="2"/>
  <c r="I94" i="3" s="1"/>
  <c r="I63" i="2"/>
  <c r="I138" i="3" s="1"/>
  <c r="K63" i="2"/>
  <c r="I182" i="3" s="1"/>
  <c r="E64" i="2"/>
  <c r="I51" i="3" s="1"/>
  <c r="G64" i="2"/>
  <c r="I95" i="3" s="1"/>
  <c r="I64" i="2"/>
  <c r="I139" i="3" s="1"/>
  <c r="K64" i="2"/>
  <c r="I183" i="3" s="1"/>
  <c r="E65" i="2"/>
  <c r="I52" i="3" s="1"/>
  <c r="G65" i="2"/>
  <c r="I96" i="3" s="1"/>
  <c r="I65" i="2"/>
  <c r="I140" i="3" s="1"/>
  <c r="K65" i="2"/>
  <c r="I184" i="3" s="1"/>
  <c r="E66" i="2"/>
  <c r="I53" i="3" s="1"/>
  <c r="G66" i="2"/>
  <c r="I97" i="3" s="1"/>
  <c r="I66" i="2"/>
  <c r="I141" i="3" s="1"/>
  <c r="K66" i="2"/>
  <c r="I185" i="3" s="1"/>
  <c r="E67" i="2"/>
  <c r="I54" i="3" s="1"/>
  <c r="G67" i="2"/>
  <c r="I98" i="3" s="1"/>
  <c r="I67" i="2"/>
  <c r="I142" i="3" s="1"/>
  <c r="K67" i="2"/>
  <c r="I186" i="3" s="1"/>
  <c r="E68" i="2"/>
  <c r="I55" i="3" s="1"/>
  <c r="G68" i="2"/>
  <c r="I99" i="3" s="1"/>
  <c r="I68" i="2"/>
  <c r="I143" i="3" s="1"/>
  <c r="K68" i="2"/>
  <c r="I187" i="3" s="1"/>
  <c r="E69" i="2"/>
  <c r="I56" i="3" s="1"/>
  <c r="G69" i="2"/>
  <c r="I100" i="3" s="1"/>
  <c r="I69" i="2"/>
  <c r="I144" i="3" s="1"/>
  <c r="K69" i="2"/>
  <c r="I188" i="3" s="1"/>
  <c r="E70" i="2"/>
  <c r="I57" i="3" s="1"/>
  <c r="G70" i="2"/>
  <c r="I101" i="3" s="1"/>
  <c r="I70" i="2"/>
  <c r="I145" i="3" s="1"/>
  <c r="K70" i="2"/>
  <c r="I189" i="3" s="1"/>
  <c r="E71" i="2"/>
  <c r="I58" i="3" s="1"/>
  <c r="G71" i="2"/>
  <c r="I102" i="3" s="1"/>
  <c r="I71" i="2"/>
  <c r="I146" i="3" s="1"/>
  <c r="K71" i="2"/>
  <c r="I190" i="3" s="1"/>
  <c r="E72" i="2"/>
  <c r="I59" i="3" s="1"/>
  <c r="G72" i="2"/>
  <c r="I103" i="3" s="1"/>
  <c r="I72" i="2"/>
  <c r="I147" i="3" s="1"/>
  <c r="K72" i="2"/>
  <c r="I191" i="3" s="1"/>
  <c r="E73" i="2"/>
  <c r="I60" i="3" s="1"/>
  <c r="G73" i="2"/>
  <c r="I104" i="3" s="1"/>
  <c r="I73" i="2"/>
  <c r="I148" i="3" s="1"/>
  <c r="K73" i="2"/>
  <c r="I192" i="3" s="1"/>
  <c r="E74" i="2"/>
  <c r="I61" i="3" s="1"/>
  <c r="G74" i="2"/>
  <c r="I105" i="3" s="1"/>
  <c r="I74" i="2"/>
  <c r="I149" i="3" s="1"/>
  <c r="K74" i="2"/>
  <c r="I193" i="3" s="1"/>
  <c r="E75" i="2"/>
  <c r="I62" i="3" s="1"/>
  <c r="G75" i="2"/>
  <c r="I106" i="3" s="1"/>
  <c r="I75" i="2"/>
  <c r="I150" i="3" s="1"/>
  <c r="K75" i="2"/>
  <c r="I194" i="3" s="1"/>
  <c r="E76" i="2"/>
  <c r="I63" i="3" s="1"/>
  <c r="G76" i="2"/>
  <c r="I107" i="3" s="1"/>
  <c r="I76" i="2"/>
  <c r="I151" i="3" s="1"/>
  <c r="K76" i="2"/>
  <c r="I195" i="3" s="1"/>
  <c r="C75" i="2"/>
  <c r="I18" i="3" s="1"/>
  <c r="C73" i="2"/>
  <c r="I16" i="3" s="1"/>
  <c r="C71" i="2"/>
  <c r="I14" i="3" s="1"/>
  <c r="C69" i="2"/>
  <c r="I12" i="3" s="1"/>
  <c r="C67" i="2"/>
  <c r="I10" i="3" s="1"/>
  <c r="C65" i="2"/>
  <c r="I8" i="3" s="1"/>
  <c r="C63" i="2"/>
  <c r="I6" i="3" s="1"/>
  <c r="D43" i="2"/>
  <c r="F43" i="2"/>
  <c r="G71" i="3" s="1"/>
  <c r="H43" i="2"/>
  <c r="G114" i="3" s="1"/>
  <c r="J43" i="2"/>
  <c r="G159" i="3" s="1"/>
  <c r="D44" i="2"/>
  <c r="G28" i="3" s="1"/>
  <c r="F44" i="2"/>
  <c r="G72" i="3" s="1"/>
  <c r="H44" i="2"/>
  <c r="G115" i="3" s="1"/>
  <c r="J44" i="2"/>
  <c r="G160" i="3" s="1"/>
  <c r="D45" i="2"/>
  <c r="G29" i="3" s="1"/>
  <c r="F45" i="2"/>
  <c r="G73" i="3" s="1"/>
  <c r="H45" i="2"/>
  <c r="G116" i="3" s="1"/>
  <c r="J45" i="2"/>
  <c r="G161" i="3" s="1"/>
  <c r="D46" i="2"/>
  <c r="G30" i="3" s="1"/>
  <c r="F46" i="2"/>
  <c r="G74" i="3" s="1"/>
  <c r="H46" i="2"/>
  <c r="G117" i="3" s="1"/>
  <c r="J46" i="2"/>
  <c r="G162" i="3" s="1"/>
  <c r="D47" i="2"/>
  <c r="G31" i="3" s="1"/>
  <c r="F47" i="2"/>
  <c r="G75" i="3" s="1"/>
  <c r="H47" i="2"/>
  <c r="G118" i="3" s="1"/>
  <c r="J47" i="2"/>
  <c r="G163" i="3" s="1"/>
  <c r="D48" i="2"/>
  <c r="G32" i="3" s="1"/>
  <c r="F48" i="2"/>
  <c r="G76" i="3" s="1"/>
  <c r="H48" i="2"/>
  <c r="G119" i="3" s="1"/>
  <c r="J48" i="2"/>
  <c r="G164" i="3" s="1"/>
  <c r="D49" i="2"/>
  <c r="G33" i="3" s="1"/>
  <c r="F49" i="2"/>
  <c r="G77" i="3" s="1"/>
  <c r="H49" i="2"/>
  <c r="G120" i="3" s="1"/>
  <c r="J49" i="2"/>
  <c r="G165" i="3" s="1"/>
  <c r="D50" i="2"/>
  <c r="G34" i="3" s="1"/>
  <c r="F50" i="2"/>
  <c r="G78" i="3" s="1"/>
  <c r="H50" i="2"/>
  <c r="G121" i="3" s="1"/>
  <c r="J50" i="2"/>
  <c r="G166" i="3" s="1"/>
  <c r="D51" i="2"/>
  <c r="G35" i="3" s="1"/>
  <c r="F51" i="2"/>
  <c r="G79" i="3" s="1"/>
  <c r="H51" i="2"/>
  <c r="G122" i="3" s="1"/>
  <c r="J51" i="2"/>
  <c r="G167" i="3" s="1"/>
  <c r="D52" i="2"/>
  <c r="G36" i="3" s="1"/>
  <c r="F52" i="2"/>
  <c r="G80" i="3" s="1"/>
  <c r="H52" i="2"/>
  <c r="G123" i="3" s="1"/>
  <c r="J52" i="2"/>
  <c r="G168" i="3" s="1"/>
  <c r="D53" i="2"/>
  <c r="G37" i="3" s="1"/>
  <c r="F53" i="2"/>
  <c r="G81" i="3" s="1"/>
  <c r="H53" i="2"/>
  <c r="G124" i="3" s="1"/>
  <c r="J53" i="2"/>
  <c r="G169" i="3" s="1"/>
  <c r="D54" i="2"/>
  <c r="G38" i="3" s="1"/>
  <c r="F54" i="2"/>
  <c r="G82" i="3" s="1"/>
  <c r="H54" i="2"/>
  <c r="G125" i="3" s="1"/>
  <c r="J54" i="2"/>
  <c r="G170" i="3" s="1"/>
  <c r="D55" i="2"/>
  <c r="G39" i="3" s="1"/>
  <c r="F55" i="2"/>
  <c r="G83" i="3" s="1"/>
  <c r="H55" i="2"/>
  <c r="G126" i="3" s="1"/>
  <c r="J55" i="2"/>
  <c r="G171" i="3" s="1"/>
  <c r="D56" i="2"/>
  <c r="G40" i="3" s="1"/>
  <c r="F56" i="2"/>
  <c r="G84" i="3" s="1"/>
  <c r="H56" i="2"/>
  <c r="G127" i="3" s="1"/>
  <c r="J56" i="2"/>
  <c r="G172" i="3" s="1"/>
  <c r="D57" i="2"/>
  <c r="G41" i="3" s="1"/>
  <c r="F57" i="2"/>
  <c r="G85" i="3" s="1"/>
  <c r="H57" i="2"/>
  <c r="G128" i="3" s="1"/>
  <c r="J57" i="2"/>
  <c r="G173" i="3" s="1"/>
  <c r="C57" i="2"/>
  <c r="G19" i="3" s="1"/>
  <c r="C55" i="2"/>
  <c r="G17" i="3" s="1"/>
  <c r="C53" i="2"/>
  <c r="G15" i="3" s="1"/>
  <c r="C51" i="2"/>
  <c r="G13" i="3" s="1"/>
  <c r="C49" i="2"/>
  <c r="G11" i="3" s="1"/>
  <c r="C47" i="2"/>
  <c r="G9" i="3" s="1"/>
  <c r="C45" i="2"/>
  <c r="G7" i="3" s="1"/>
  <c r="C43" i="2"/>
  <c r="G5" i="3" s="1"/>
  <c r="E24" i="2"/>
  <c r="E49" i="3" s="1"/>
  <c r="G24" i="2"/>
  <c r="E93" i="3" s="1"/>
  <c r="I24" i="2"/>
  <c r="E137" i="3" s="1"/>
  <c r="K24" i="2"/>
  <c r="E181" i="3" s="1"/>
  <c r="E25" i="2"/>
  <c r="E50" i="3" s="1"/>
  <c r="G25" i="2"/>
  <c r="E94" i="3" s="1"/>
  <c r="I25" i="2"/>
  <c r="E138" i="3" s="1"/>
  <c r="K25" i="2"/>
  <c r="E182" i="3" s="1"/>
  <c r="E26" i="2"/>
  <c r="E51" i="3" s="1"/>
  <c r="G26" i="2"/>
  <c r="E95" i="3" s="1"/>
  <c r="I26" i="2"/>
  <c r="E139" i="3" s="1"/>
  <c r="K26" i="2"/>
  <c r="E183" i="3" s="1"/>
  <c r="E27" i="2"/>
  <c r="E52" i="3" s="1"/>
  <c r="G27" i="2"/>
  <c r="E96" i="3" s="1"/>
  <c r="I27" i="2"/>
  <c r="E140" i="3" s="1"/>
  <c r="K27" i="2"/>
  <c r="E184" i="3" s="1"/>
  <c r="E28" i="2"/>
  <c r="E53" i="3" s="1"/>
  <c r="G28" i="2"/>
  <c r="E97" i="3" s="1"/>
  <c r="I28" i="2"/>
  <c r="E141" i="3" s="1"/>
  <c r="K28" i="2"/>
  <c r="E185" i="3" s="1"/>
  <c r="E29" i="2"/>
  <c r="E54" i="3" s="1"/>
  <c r="G29" i="2"/>
  <c r="E98" i="3" s="1"/>
  <c r="I29" i="2"/>
  <c r="E142" i="3" s="1"/>
  <c r="K29" i="2"/>
  <c r="E186" i="3" s="1"/>
  <c r="E30" i="2"/>
  <c r="E55" i="3" s="1"/>
  <c r="G30" i="2"/>
  <c r="E99" i="3" s="1"/>
  <c r="I30" i="2"/>
  <c r="E143" i="3" s="1"/>
  <c r="K30" i="2"/>
  <c r="E187" i="3" s="1"/>
  <c r="E31" i="2"/>
  <c r="E56" i="3" s="1"/>
  <c r="G31" i="2"/>
  <c r="E100" i="3" s="1"/>
  <c r="I31" i="2"/>
  <c r="E144" i="3" s="1"/>
  <c r="K31" i="2"/>
  <c r="E188" i="3" s="1"/>
  <c r="E32" i="2"/>
  <c r="E57" i="3" s="1"/>
  <c r="G32" i="2"/>
  <c r="E101" i="3" s="1"/>
  <c r="I32" i="2"/>
  <c r="E145" i="3" s="1"/>
  <c r="K89" i="2"/>
  <c r="K189" i="3" s="1"/>
  <c r="G90" i="2"/>
  <c r="K102" i="3" s="1"/>
  <c r="K90" i="2"/>
  <c r="K190" i="3" s="1"/>
  <c r="G91" i="2"/>
  <c r="K103" i="3" s="1"/>
  <c r="K91" i="2"/>
  <c r="K191" i="3" s="1"/>
  <c r="G92" i="2"/>
  <c r="K104" i="3" s="1"/>
  <c r="K92" i="2"/>
  <c r="K192" i="3" s="1"/>
  <c r="G93" i="2"/>
  <c r="K105" i="3" s="1"/>
  <c r="K93" i="2"/>
  <c r="K193" i="3" s="1"/>
  <c r="G94" i="2"/>
  <c r="K106" i="3" s="1"/>
  <c r="K94" i="2"/>
  <c r="K194" i="3" s="1"/>
  <c r="G95" i="2"/>
  <c r="K107" i="3" s="1"/>
  <c r="K95" i="2"/>
  <c r="K195" i="3" s="1"/>
  <c r="C92" i="2"/>
  <c r="K16" i="3" s="1"/>
  <c r="C88" i="2"/>
  <c r="K12" i="3" s="1"/>
  <c r="C84" i="2"/>
  <c r="K8" i="3" s="1"/>
  <c r="D62" i="2"/>
  <c r="H62" i="2"/>
  <c r="I114" i="3" s="1"/>
  <c r="D63" i="2"/>
  <c r="I28" i="3" s="1"/>
  <c r="H63" i="2"/>
  <c r="I115" i="3" s="1"/>
  <c r="D64" i="2"/>
  <c r="I29" i="3" s="1"/>
  <c r="H64" i="2"/>
  <c r="I116" i="3" s="1"/>
  <c r="D65" i="2"/>
  <c r="I30" i="3" s="1"/>
  <c r="H65" i="2"/>
  <c r="I117" i="3" s="1"/>
  <c r="D66" i="2"/>
  <c r="I31" i="3" s="1"/>
  <c r="H66" i="2"/>
  <c r="I118" i="3" s="1"/>
  <c r="D67" i="2"/>
  <c r="I32" i="3" s="1"/>
  <c r="H67" i="2"/>
  <c r="I119" i="3" s="1"/>
  <c r="D68" i="2"/>
  <c r="I33" i="3" s="1"/>
  <c r="H68" i="2"/>
  <c r="I120" i="3" s="1"/>
  <c r="D69" i="2"/>
  <c r="I34" i="3" s="1"/>
  <c r="H69" i="2"/>
  <c r="I121" i="3" s="1"/>
  <c r="D70" i="2"/>
  <c r="I35" i="3" s="1"/>
  <c r="H70" i="2"/>
  <c r="I122" i="3" s="1"/>
  <c r="D71" i="2"/>
  <c r="I36" i="3" s="1"/>
  <c r="H71" i="2"/>
  <c r="I123" i="3" s="1"/>
  <c r="D72" i="2"/>
  <c r="I37" i="3" s="1"/>
  <c r="H72" i="2"/>
  <c r="I124" i="3" s="1"/>
  <c r="D73" i="2"/>
  <c r="I38" i="3" s="1"/>
  <c r="H73" i="2"/>
  <c r="I125" i="3" s="1"/>
  <c r="D74" i="2"/>
  <c r="I39" i="3" s="1"/>
  <c r="H74" i="2"/>
  <c r="I126" i="3" s="1"/>
  <c r="D75" i="2"/>
  <c r="I40" i="3" s="1"/>
  <c r="H75" i="2"/>
  <c r="I127" i="3" s="1"/>
  <c r="D76" i="2"/>
  <c r="I41" i="3" s="1"/>
  <c r="H76" i="2"/>
  <c r="I128" i="3" s="1"/>
  <c r="C76" i="2"/>
  <c r="I19" i="3" s="1"/>
  <c r="C72" i="2"/>
  <c r="I15" i="3" s="1"/>
  <c r="C68" i="2"/>
  <c r="I11" i="3" s="1"/>
  <c r="C64" i="2"/>
  <c r="I7" i="3" s="1"/>
  <c r="E43" i="2"/>
  <c r="G49" i="3" s="1"/>
  <c r="I43" i="2"/>
  <c r="G137" i="3" s="1"/>
  <c r="E44" i="2"/>
  <c r="G50" i="3" s="1"/>
  <c r="I44" i="2"/>
  <c r="G138" i="3" s="1"/>
  <c r="E45" i="2"/>
  <c r="G51" i="3" s="1"/>
  <c r="I45" i="2"/>
  <c r="G139" i="3" s="1"/>
  <c r="E46" i="2"/>
  <c r="G52" i="3" s="1"/>
  <c r="I46" i="2"/>
  <c r="G140" i="3" s="1"/>
  <c r="E47" i="2"/>
  <c r="G53" i="3" s="1"/>
  <c r="I47" i="2"/>
  <c r="G141" i="3" s="1"/>
  <c r="E48" i="2"/>
  <c r="G54" i="3" s="1"/>
  <c r="I48" i="2"/>
  <c r="G142" i="3" s="1"/>
  <c r="E49" i="2"/>
  <c r="G55" i="3" s="1"/>
  <c r="I49" i="2"/>
  <c r="G143" i="3" s="1"/>
  <c r="E50" i="2"/>
  <c r="G56" i="3" s="1"/>
  <c r="I50" i="2"/>
  <c r="G144" i="3" s="1"/>
  <c r="E51" i="2"/>
  <c r="G57" i="3" s="1"/>
  <c r="I51" i="2"/>
  <c r="G145" i="3" s="1"/>
  <c r="E52" i="2"/>
  <c r="G58" i="3" s="1"/>
  <c r="I52" i="2"/>
  <c r="G146" i="3" s="1"/>
  <c r="E53" i="2"/>
  <c r="G59" i="3" s="1"/>
  <c r="I53" i="2"/>
  <c r="G147" i="3" s="1"/>
  <c r="E54" i="2"/>
  <c r="G60" i="3" s="1"/>
  <c r="I54" i="2"/>
  <c r="G148" i="3" s="1"/>
  <c r="E55" i="2"/>
  <c r="G61" i="3" s="1"/>
  <c r="I55" i="2"/>
  <c r="G149" i="3" s="1"/>
  <c r="E56" i="2"/>
  <c r="G62" i="3" s="1"/>
  <c r="I56" i="2"/>
  <c r="G150" i="3" s="1"/>
  <c r="E57" i="2"/>
  <c r="G63" i="3" s="1"/>
  <c r="I57" i="2"/>
  <c r="G151" i="3" s="1"/>
  <c r="C56" i="2"/>
  <c r="G18" i="3" s="1"/>
  <c r="C52" i="2"/>
  <c r="G14" i="3" s="1"/>
  <c r="C48" i="2"/>
  <c r="G10" i="3" s="1"/>
  <c r="C44" i="2"/>
  <c r="G6" i="3" s="1"/>
  <c r="F24" i="2"/>
  <c r="E71" i="3" s="1"/>
  <c r="J24" i="2"/>
  <c r="E159" i="3" s="1"/>
  <c r="F25" i="2"/>
  <c r="E72" i="3" s="1"/>
  <c r="J25" i="2"/>
  <c r="E160" i="3" s="1"/>
  <c r="F26" i="2"/>
  <c r="E73" i="3" s="1"/>
  <c r="J26" i="2"/>
  <c r="E161" i="3" s="1"/>
  <c r="F27" i="2"/>
  <c r="E74" i="3" s="1"/>
  <c r="J27" i="2"/>
  <c r="E162" i="3" s="1"/>
  <c r="F28" i="2"/>
  <c r="E75" i="3" s="1"/>
  <c r="J28" i="2"/>
  <c r="E163" i="3" s="1"/>
  <c r="F29" i="2"/>
  <c r="E76" i="3" s="1"/>
  <c r="J29" i="2"/>
  <c r="E164" i="3" s="1"/>
  <c r="F30" i="2"/>
  <c r="E77" i="3" s="1"/>
  <c r="J30" i="2"/>
  <c r="E165" i="3" s="1"/>
  <c r="F31" i="2"/>
  <c r="E78" i="3" s="1"/>
  <c r="J31" i="2"/>
  <c r="E166" i="3" s="1"/>
  <c r="F32" i="2"/>
  <c r="E79" i="3" s="1"/>
  <c r="J32" i="2"/>
  <c r="E167" i="3" s="1"/>
  <c r="D33" i="2"/>
  <c r="E36" i="3" s="1"/>
  <c r="F33" i="2"/>
  <c r="E80" i="3" s="1"/>
  <c r="H33" i="2"/>
  <c r="E123" i="3" s="1"/>
  <c r="J33" i="2"/>
  <c r="E168" i="3" s="1"/>
  <c r="O168" i="3" s="1"/>
  <c r="D34" i="2"/>
  <c r="E37" i="3" s="1"/>
  <c r="F34" i="2"/>
  <c r="E81" i="3" s="1"/>
  <c r="O81" i="3" s="1"/>
  <c r="H34" i="2"/>
  <c r="E124" i="3" s="1"/>
  <c r="J34" i="2"/>
  <c r="E169" i="3" s="1"/>
  <c r="O169" i="3" s="1"/>
  <c r="D35" i="2"/>
  <c r="E38" i="3" s="1"/>
  <c r="F35" i="2"/>
  <c r="E82" i="3" s="1"/>
  <c r="H35" i="2"/>
  <c r="E125" i="3" s="1"/>
  <c r="J35" i="2"/>
  <c r="E170" i="3" s="1"/>
  <c r="D36" i="2"/>
  <c r="F36" i="2"/>
  <c r="E83" i="3" s="1"/>
  <c r="H36" i="2"/>
  <c r="E126" i="3" s="1"/>
  <c r="J36" i="2"/>
  <c r="E171" i="3" s="1"/>
  <c r="D37" i="2"/>
  <c r="E40" i="3" s="1"/>
  <c r="F37" i="2"/>
  <c r="E84" i="3" s="1"/>
  <c r="H37" i="2"/>
  <c r="E127" i="3" s="1"/>
  <c r="J37" i="2"/>
  <c r="E172" i="3" s="1"/>
  <c r="D38" i="2"/>
  <c r="E41" i="3" s="1"/>
  <c r="F38" i="2"/>
  <c r="E85" i="3" s="1"/>
  <c r="H38" i="2"/>
  <c r="E128" i="3" s="1"/>
  <c r="J38" i="2"/>
  <c r="E173" i="3" s="1"/>
  <c r="C38" i="2"/>
  <c r="E19" i="3" s="1"/>
  <c r="C36" i="2"/>
  <c r="E17" i="3" s="1"/>
  <c r="C34" i="2"/>
  <c r="E15" i="3" s="1"/>
  <c r="C32" i="2"/>
  <c r="E13" i="3" s="1"/>
  <c r="C30" i="2"/>
  <c r="E11" i="3" s="1"/>
  <c r="C28" i="2"/>
  <c r="E9" i="3" s="1"/>
  <c r="C26" i="2"/>
  <c r="E7" i="3" s="1"/>
  <c r="C24" i="2"/>
  <c r="E5" i="3" s="1"/>
  <c r="E5" i="2"/>
  <c r="C49" i="3" s="1"/>
  <c r="G5" i="2"/>
  <c r="C93" i="3" s="1"/>
  <c r="I5" i="2"/>
  <c r="C137" i="3" s="1"/>
  <c r="K5" i="2"/>
  <c r="C181" i="3" s="1"/>
  <c r="E6" i="2"/>
  <c r="C50" i="3" s="1"/>
  <c r="G6" i="2"/>
  <c r="C94" i="3" s="1"/>
  <c r="I6" i="2"/>
  <c r="C138" i="3" s="1"/>
  <c r="K6" i="2"/>
  <c r="C182" i="3" s="1"/>
  <c r="E7" i="2"/>
  <c r="C51" i="3" s="1"/>
  <c r="G7" i="2"/>
  <c r="C95" i="3" s="1"/>
  <c r="I7" i="2"/>
  <c r="C139" i="3" s="1"/>
  <c r="K7" i="2"/>
  <c r="C183" i="3" s="1"/>
  <c r="E8" i="2"/>
  <c r="C52" i="3" s="1"/>
  <c r="G8" i="2"/>
  <c r="C96" i="3" s="1"/>
  <c r="I8" i="2"/>
  <c r="C140" i="3" s="1"/>
  <c r="K8" i="2"/>
  <c r="C184" i="3" s="1"/>
  <c r="E9" i="2"/>
  <c r="C53" i="3" s="1"/>
  <c r="G9" i="2"/>
  <c r="C97" i="3" s="1"/>
  <c r="I9" i="2"/>
  <c r="C141" i="3" s="1"/>
  <c r="K9" i="2"/>
  <c r="C185" i="3" s="1"/>
  <c r="E10" i="2"/>
  <c r="C54" i="3" s="1"/>
  <c r="G10" i="2"/>
  <c r="C98" i="3" s="1"/>
  <c r="I10" i="2"/>
  <c r="C142" i="3" s="1"/>
  <c r="K10" i="2"/>
  <c r="C186" i="3" s="1"/>
  <c r="E11" i="2"/>
  <c r="C55" i="3" s="1"/>
  <c r="G11" i="2"/>
  <c r="C99" i="3" s="1"/>
  <c r="I11" i="2"/>
  <c r="C143" i="3" s="1"/>
  <c r="K11" i="2"/>
  <c r="C187" i="3" s="1"/>
  <c r="E12" i="2"/>
  <c r="C56" i="3" s="1"/>
  <c r="G12" i="2"/>
  <c r="C100" i="3" s="1"/>
  <c r="I12" i="2"/>
  <c r="C144" i="3" s="1"/>
  <c r="K12" i="2"/>
  <c r="C188" i="3" s="1"/>
  <c r="E13" i="2"/>
  <c r="C57" i="3" s="1"/>
  <c r="G13" i="2"/>
  <c r="C101" i="3" s="1"/>
  <c r="I13" i="2"/>
  <c r="C145" i="3" s="1"/>
  <c r="K13" i="2"/>
  <c r="C189" i="3" s="1"/>
  <c r="E90" i="2"/>
  <c r="K58" i="3" s="1"/>
  <c r="I90" i="2"/>
  <c r="K146" i="3" s="1"/>
  <c r="E91" i="2"/>
  <c r="K59" i="3" s="1"/>
  <c r="I91" i="2"/>
  <c r="K147" i="3" s="1"/>
  <c r="E92" i="2"/>
  <c r="K60" i="3" s="1"/>
  <c r="I92" i="2"/>
  <c r="K148" i="3" s="1"/>
  <c r="E93" i="2"/>
  <c r="K61" i="3" s="1"/>
  <c r="I93" i="2"/>
  <c r="K149" i="3" s="1"/>
  <c r="E94" i="2"/>
  <c r="K62" i="3" s="1"/>
  <c r="I94" i="2"/>
  <c r="K150" i="3" s="1"/>
  <c r="E95" i="2"/>
  <c r="K63" i="3" s="1"/>
  <c r="I95" i="2"/>
  <c r="K151" i="3" s="1"/>
  <c r="C94" i="2"/>
  <c r="K18" i="3" s="1"/>
  <c r="C90" i="2"/>
  <c r="K14" i="3" s="1"/>
  <c r="C86" i="2"/>
  <c r="K10" i="3" s="1"/>
  <c r="C82" i="2"/>
  <c r="K6" i="3" s="1"/>
  <c r="F62" i="2"/>
  <c r="I71" i="3" s="1"/>
  <c r="J62" i="2"/>
  <c r="I159" i="3" s="1"/>
  <c r="F63" i="2"/>
  <c r="I72" i="3" s="1"/>
  <c r="J63" i="2"/>
  <c r="I160" i="3" s="1"/>
  <c r="F64" i="2"/>
  <c r="I73" i="3" s="1"/>
  <c r="J64" i="2"/>
  <c r="I161" i="3" s="1"/>
  <c r="F65" i="2"/>
  <c r="I74" i="3" s="1"/>
  <c r="J65" i="2"/>
  <c r="I162" i="3" s="1"/>
  <c r="F66" i="2"/>
  <c r="I75" i="3" s="1"/>
  <c r="J66" i="2"/>
  <c r="I163" i="3" s="1"/>
  <c r="F67" i="2"/>
  <c r="I76" i="3" s="1"/>
  <c r="J67" i="2"/>
  <c r="I164" i="3" s="1"/>
  <c r="F68" i="2"/>
  <c r="I77" i="3" s="1"/>
  <c r="J68" i="2"/>
  <c r="I165" i="3" s="1"/>
  <c r="F69" i="2"/>
  <c r="I78" i="3" s="1"/>
  <c r="J69" i="2"/>
  <c r="I166" i="3" s="1"/>
  <c r="F70" i="2"/>
  <c r="I79" i="3" s="1"/>
  <c r="J70" i="2"/>
  <c r="I167" i="3" s="1"/>
  <c r="F71" i="2"/>
  <c r="I80" i="3" s="1"/>
  <c r="J71" i="2"/>
  <c r="I168" i="3" s="1"/>
  <c r="F72" i="2"/>
  <c r="I81" i="3" s="1"/>
  <c r="J72" i="2"/>
  <c r="I169" i="3" s="1"/>
  <c r="F73" i="2"/>
  <c r="I82" i="3" s="1"/>
  <c r="J73" i="2"/>
  <c r="I170" i="3" s="1"/>
  <c r="F74" i="2"/>
  <c r="I83" i="3" s="1"/>
  <c r="J74" i="2"/>
  <c r="I171" i="3" s="1"/>
  <c r="F75" i="2"/>
  <c r="I84" i="3" s="1"/>
  <c r="J75" i="2"/>
  <c r="I172" i="3" s="1"/>
  <c r="F76" i="2"/>
  <c r="I85" i="3" s="1"/>
  <c r="J76" i="2"/>
  <c r="I173" i="3" s="1"/>
  <c r="C74" i="2"/>
  <c r="I17" i="3" s="1"/>
  <c r="C70" i="2"/>
  <c r="I13" i="3" s="1"/>
  <c r="C66" i="2"/>
  <c r="I9" i="3" s="1"/>
  <c r="C62" i="2"/>
  <c r="I5" i="3" s="1"/>
  <c r="G43" i="2"/>
  <c r="G93" i="3" s="1"/>
  <c r="K43" i="2"/>
  <c r="G181" i="3" s="1"/>
  <c r="G44" i="2"/>
  <c r="G94" i="3" s="1"/>
  <c r="K44" i="2"/>
  <c r="G182" i="3" s="1"/>
  <c r="G45" i="2"/>
  <c r="G95" i="3" s="1"/>
  <c r="K45" i="2"/>
  <c r="G183" i="3" s="1"/>
  <c r="G46" i="2"/>
  <c r="G96" i="3" s="1"/>
  <c r="K46" i="2"/>
  <c r="G184" i="3" s="1"/>
  <c r="G47" i="2"/>
  <c r="G97" i="3" s="1"/>
  <c r="K47" i="2"/>
  <c r="G185" i="3" s="1"/>
  <c r="G48" i="2"/>
  <c r="G98" i="3" s="1"/>
  <c r="K48" i="2"/>
  <c r="G186" i="3" s="1"/>
  <c r="G49" i="2"/>
  <c r="G99" i="3" s="1"/>
  <c r="K49" i="2"/>
  <c r="G187" i="3" s="1"/>
  <c r="G50" i="2"/>
  <c r="G100" i="3" s="1"/>
  <c r="K50" i="2"/>
  <c r="G188" i="3" s="1"/>
  <c r="G51" i="2"/>
  <c r="G101" i="3" s="1"/>
  <c r="K51" i="2"/>
  <c r="G189" i="3" s="1"/>
  <c r="G52" i="2"/>
  <c r="G102" i="3" s="1"/>
  <c r="K52" i="2"/>
  <c r="G190" i="3" s="1"/>
  <c r="G53" i="2"/>
  <c r="G103" i="3" s="1"/>
  <c r="K53" i="2"/>
  <c r="G191" i="3" s="1"/>
  <c r="G54" i="2"/>
  <c r="G104" i="3" s="1"/>
  <c r="K54" i="2"/>
  <c r="G192" i="3" s="1"/>
  <c r="G55" i="2"/>
  <c r="G105" i="3" s="1"/>
  <c r="K55" i="2"/>
  <c r="G193" i="3" s="1"/>
  <c r="G56" i="2"/>
  <c r="G106" i="3" s="1"/>
  <c r="K56" i="2"/>
  <c r="G194" i="3" s="1"/>
  <c r="G57" i="2"/>
  <c r="G107" i="3" s="1"/>
  <c r="K57" i="2"/>
  <c r="G195" i="3" s="1"/>
  <c r="C54" i="2"/>
  <c r="G16" i="3" s="1"/>
  <c r="C50" i="2"/>
  <c r="G12" i="3" s="1"/>
  <c r="C46" i="2"/>
  <c r="G8" i="3" s="1"/>
  <c r="D24" i="2"/>
  <c r="H24" i="2"/>
  <c r="E114" i="3" s="1"/>
  <c r="D25" i="2"/>
  <c r="E28" i="3" s="1"/>
  <c r="H25" i="2"/>
  <c r="E115" i="3" s="1"/>
  <c r="D26" i="2"/>
  <c r="E29" i="3" s="1"/>
  <c r="H26" i="2"/>
  <c r="E116" i="3" s="1"/>
  <c r="D27" i="2"/>
  <c r="E30" i="3" s="1"/>
  <c r="H27" i="2"/>
  <c r="E117" i="3" s="1"/>
  <c r="D28" i="2"/>
  <c r="H28" i="2"/>
  <c r="E118" i="3" s="1"/>
  <c r="O118" i="3" s="1"/>
  <c r="D29" i="2"/>
  <c r="E32" i="3" s="1"/>
  <c r="H29" i="2"/>
  <c r="E119" i="3" s="1"/>
  <c r="O119" i="3" s="1"/>
  <c r="D30" i="2"/>
  <c r="E33" i="3" s="1"/>
  <c r="H30" i="2"/>
  <c r="E120" i="3" s="1"/>
  <c r="D31" i="2"/>
  <c r="E34" i="3" s="1"/>
  <c r="H31" i="2"/>
  <c r="E121" i="3" s="1"/>
  <c r="O121" i="3" s="1"/>
  <c r="D32" i="2"/>
  <c r="H32" i="2"/>
  <c r="E122" i="3" s="1"/>
  <c r="K32" i="2"/>
  <c r="E189" i="3" s="1"/>
  <c r="O189" i="3" s="1"/>
  <c r="E33" i="2"/>
  <c r="E58" i="3" s="1"/>
  <c r="G33" i="2"/>
  <c r="E102" i="3" s="1"/>
  <c r="I33" i="2"/>
  <c r="E146" i="3" s="1"/>
  <c r="K33" i="2"/>
  <c r="E190" i="3" s="1"/>
  <c r="E34" i="2"/>
  <c r="E59" i="3" s="1"/>
  <c r="G34" i="2"/>
  <c r="E103" i="3" s="1"/>
  <c r="I34" i="2"/>
  <c r="E147" i="3" s="1"/>
  <c r="K34" i="2"/>
  <c r="E191" i="3" s="1"/>
  <c r="E35" i="2"/>
  <c r="E60" i="3" s="1"/>
  <c r="G35" i="2"/>
  <c r="E104" i="3" s="1"/>
  <c r="I35" i="2"/>
  <c r="E148" i="3" s="1"/>
  <c r="K35" i="2"/>
  <c r="E192" i="3" s="1"/>
  <c r="E36" i="2"/>
  <c r="E61" i="3" s="1"/>
  <c r="G36" i="2"/>
  <c r="E105" i="3" s="1"/>
  <c r="I36" i="2"/>
  <c r="E149" i="3" s="1"/>
  <c r="K36" i="2"/>
  <c r="E193" i="3" s="1"/>
  <c r="E37" i="2"/>
  <c r="E62" i="3" s="1"/>
  <c r="G37" i="2"/>
  <c r="E106" i="3" s="1"/>
  <c r="I37" i="2"/>
  <c r="E150" i="3" s="1"/>
  <c r="K37" i="2"/>
  <c r="E194" i="3" s="1"/>
  <c r="E38" i="2"/>
  <c r="E63" i="3" s="1"/>
  <c r="G38" i="2"/>
  <c r="E107" i="3" s="1"/>
  <c r="I38" i="2"/>
  <c r="E151" i="3" s="1"/>
  <c r="K38" i="2"/>
  <c r="E195" i="3" s="1"/>
  <c r="C37" i="2"/>
  <c r="E18" i="3" s="1"/>
  <c r="C35" i="2"/>
  <c r="E16" i="3" s="1"/>
  <c r="C33" i="2"/>
  <c r="E14" i="3" s="1"/>
  <c r="C31" i="2"/>
  <c r="E12" i="3" s="1"/>
  <c r="C29" i="2"/>
  <c r="E10" i="3" s="1"/>
  <c r="C27" i="2"/>
  <c r="E8" i="3" s="1"/>
  <c r="C25" i="2"/>
  <c r="E6" i="3" s="1"/>
  <c r="D5" i="2"/>
  <c r="F5" i="2"/>
  <c r="C71" i="3" s="1"/>
  <c r="O71" i="3" s="1"/>
  <c r="H5" i="2"/>
  <c r="C114" i="3" s="1"/>
  <c r="J5" i="2"/>
  <c r="C159" i="3" s="1"/>
  <c r="D6" i="2"/>
  <c r="C28" i="3" s="1"/>
  <c r="O28" i="3" s="1"/>
  <c r="F6" i="2"/>
  <c r="C72" i="3" s="1"/>
  <c r="O72" i="3" s="1"/>
  <c r="B72" i="3" s="1"/>
  <c r="H72" i="3" s="1"/>
  <c r="H6" i="2"/>
  <c r="C115" i="3" s="1"/>
  <c r="J6" i="2"/>
  <c r="C160" i="3" s="1"/>
  <c r="D7" i="2"/>
  <c r="F7" i="2"/>
  <c r="C73" i="3" s="1"/>
  <c r="O73" i="3" s="1"/>
  <c r="H7" i="2"/>
  <c r="C116" i="3" s="1"/>
  <c r="J7" i="2"/>
  <c r="C161" i="3" s="1"/>
  <c r="D8" i="2"/>
  <c r="C30" i="3" s="1"/>
  <c r="O30" i="3" s="1"/>
  <c r="F8" i="2"/>
  <c r="C74" i="3" s="1"/>
  <c r="O74" i="3" s="1"/>
  <c r="B74" i="3" s="1"/>
  <c r="E122" i="2" s="1"/>
  <c r="I9" i="4" s="1"/>
  <c r="H8" i="2"/>
  <c r="C117" i="3" s="1"/>
  <c r="B5" i="2"/>
  <c r="C6" i="2"/>
  <c r="C6" i="3" s="1"/>
  <c r="C8" i="2"/>
  <c r="C8" i="3" s="1"/>
  <c r="C10" i="2"/>
  <c r="C10" i="3" s="1"/>
  <c r="C12" i="2"/>
  <c r="C12" i="3" s="1"/>
  <c r="C14" i="2"/>
  <c r="C14" i="3" s="1"/>
  <c r="C16" i="2"/>
  <c r="C16" i="3" s="1"/>
  <c r="C18" i="2"/>
  <c r="C18" i="3" s="1"/>
  <c r="K19" i="2"/>
  <c r="C195" i="3" s="1"/>
  <c r="I19" i="2"/>
  <c r="C151" i="3" s="1"/>
  <c r="G19" i="2"/>
  <c r="C107" i="3" s="1"/>
  <c r="E19" i="2"/>
  <c r="C63" i="3" s="1"/>
  <c r="K18" i="2"/>
  <c r="C194" i="3" s="1"/>
  <c r="I18" i="2"/>
  <c r="C150" i="3" s="1"/>
  <c r="G18" i="2"/>
  <c r="C106" i="3" s="1"/>
  <c r="E18" i="2"/>
  <c r="C62" i="3" s="1"/>
  <c r="K17" i="2"/>
  <c r="C193" i="3" s="1"/>
  <c r="I17" i="2"/>
  <c r="C149" i="3" s="1"/>
  <c r="G17" i="2"/>
  <c r="C105" i="3" s="1"/>
  <c r="E17" i="2"/>
  <c r="C61" i="3" s="1"/>
  <c r="K16" i="2"/>
  <c r="C192" i="3" s="1"/>
  <c r="I16" i="2"/>
  <c r="C148" i="3" s="1"/>
  <c r="G16" i="2"/>
  <c r="C104" i="3" s="1"/>
  <c r="E16" i="2"/>
  <c r="C60" i="3" s="1"/>
  <c r="K15" i="2"/>
  <c r="C191" i="3" s="1"/>
  <c r="I15" i="2"/>
  <c r="C147" i="3" s="1"/>
  <c r="G15" i="2"/>
  <c r="C103" i="3" s="1"/>
  <c r="E15" i="2"/>
  <c r="C59" i="3" s="1"/>
  <c r="K14" i="2"/>
  <c r="C190" i="3" s="1"/>
  <c r="I14" i="2"/>
  <c r="C146" i="3" s="1"/>
  <c r="G14" i="2"/>
  <c r="C102" i="3" s="1"/>
  <c r="E14" i="2"/>
  <c r="C58" i="3" s="1"/>
  <c r="J13" i="2"/>
  <c r="C167" i="3" s="1"/>
  <c r="F13" i="2"/>
  <c r="C79" i="3" s="1"/>
  <c r="J12" i="2"/>
  <c r="C166" i="3" s="1"/>
  <c r="F12" i="2"/>
  <c r="C78" i="3" s="1"/>
  <c r="J11" i="2"/>
  <c r="C165" i="3" s="1"/>
  <c r="F11" i="2"/>
  <c r="C77" i="3" s="1"/>
  <c r="J10" i="2"/>
  <c r="C164" i="3" s="1"/>
  <c r="F10" i="2"/>
  <c r="C76" i="3" s="1"/>
  <c r="J9" i="2"/>
  <c r="C163" i="3" s="1"/>
  <c r="F9" i="2"/>
  <c r="C75" i="3" s="1"/>
  <c r="J8" i="2"/>
  <c r="C162" i="3" s="1"/>
  <c r="O85" i="3"/>
  <c r="O83" i="3"/>
  <c r="O171" i="3"/>
  <c r="O173" i="3"/>
  <c r="C153" i="2"/>
  <c r="C49" i="4" s="1"/>
  <c r="D49" i="4" s="1"/>
  <c r="C115" i="2"/>
  <c r="M20" i="3" s="1"/>
  <c r="O162" i="3" l="1"/>
  <c r="O163" i="3"/>
  <c r="B163" i="3" s="1"/>
  <c r="O164" i="3"/>
  <c r="O165" i="3"/>
  <c r="P165" i="3" s="1"/>
  <c r="O166" i="3"/>
  <c r="O167" i="3"/>
  <c r="B167" i="3" s="1"/>
  <c r="O97" i="3"/>
  <c r="O55" i="3"/>
  <c r="O142" i="3"/>
  <c r="O140" i="3"/>
  <c r="O50" i="3"/>
  <c r="O127" i="3"/>
  <c r="O125" i="3"/>
  <c r="O187" i="3"/>
  <c r="O185" i="3"/>
  <c r="O183" i="3"/>
  <c r="B165" i="3"/>
  <c r="D165" i="3" s="1"/>
  <c r="D9" i="4"/>
  <c r="T19" i="4"/>
  <c r="C77" i="2"/>
  <c r="I20" i="3" s="1"/>
  <c r="O116" i="3"/>
  <c r="O102" i="3"/>
  <c r="B102" i="3" s="1"/>
  <c r="D102" i="3" s="1"/>
  <c r="O190" i="3"/>
  <c r="B190" i="3" s="1"/>
  <c r="N190" i="3" s="1"/>
  <c r="O103" i="3"/>
  <c r="B103" i="3" s="1"/>
  <c r="O191" i="3"/>
  <c r="O104" i="3"/>
  <c r="B104" i="3" s="1"/>
  <c r="F130" i="2" s="1"/>
  <c r="K17" i="4" s="1"/>
  <c r="O192" i="3"/>
  <c r="B192" i="3" s="1"/>
  <c r="O105" i="3"/>
  <c r="O193" i="3"/>
  <c r="O106" i="3"/>
  <c r="O194" i="3"/>
  <c r="B194" i="3" s="1"/>
  <c r="N194" i="3" s="1"/>
  <c r="O107" i="3"/>
  <c r="O195" i="3"/>
  <c r="O161" i="3"/>
  <c r="B161" i="3" s="1"/>
  <c r="L161" i="3" s="1"/>
  <c r="O160" i="3"/>
  <c r="O159" i="3"/>
  <c r="B159" i="3" s="1"/>
  <c r="P159" i="3" s="1"/>
  <c r="O148" i="3"/>
  <c r="O99" i="3"/>
  <c r="B99" i="3" s="1"/>
  <c r="O95" i="3"/>
  <c r="O93" i="3"/>
  <c r="J74" i="3"/>
  <c r="O145" i="3"/>
  <c r="O57" i="3"/>
  <c r="O144" i="3"/>
  <c r="O56" i="3"/>
  <c r="B56" i="3" s="1"/>
  <c r="N56" i="3" s="1"/>
  <c r="O143" i="3"/>
  <c r="B143" i="3" s="1"/>
  <c r="F143" i="3" s="1"/>
  <c r="O54" i="3"/>
  <c r="O141" i="3"/>
  <c r="B141" i="3" s="1"/>
  <c r="J141" i="3" s="1"/>
  <c r="O53" i="3"/>
  <c r="O52" i="3"/>
  <c r="B52" i="3" s="1"/>
  <c r="N52" i="3" s="1"/>
  <c r="O139" i="3"/>
  <c r="B139" i="3" s="1"/>
  <c r="L139" i="3" s="1"/>
  <c r="O51" i="3"/>
  <c r="B51" i="3" s="1"/>
  <c r="P51" i="3" s="1"/>
  <c r="O138" i="3"/>
  <c r="O137" i="3"/>
  <c r="B137" i="3" s="1"/>
  <c r="N137" i="3" s="1"/>
  <c r="O49" i="3"/>
  <c r="B49" i="3" s="1"/>
  <c r="N49" i="3" s="1"/>
  <c r="O38" i="3"/>
  <c r="O123" i="3"/>
  <c r="D194" i="3"/>
  <c r="L194" i="3"/>
  <c r="P74" i="3"/>
  <c r="J72" i="3"/>
  <c r="O150" i="3"/>
  <c r="O146" i="3"/>
  <c r="B146" i="3" s="1"/>
  <c r="P146" i="3" s="1"/>
  <c r="O114" i="3"/>
  <c r="O77" i="3"/>
  <c r="B77" i="3" s="1"/>
  <c r="O75" i="3"/>
  <c r="F74" i="3"/>
  <c r="F72" i="3"/>
  <c r="C96" i="2"/>
  <c r="K20" i="3" s="1"/>
  <c r="H194" i="3"/>
  <c r="L192" i="3"/>
  <c r="D192" i="3"/>
  <c r="L165" i="3"/>
  <c r="F139" i="3"/>
  <c r="F102" i="3"/>
  <c r="N74" i="3"/>
  <c r="F49" i="3"/>
  <c r="O76" i="3"/>
  <c r="O78" i="3"/>
  <c r="B78" i="3" s="1"/>
  <c r="L78" i="3" s="1"/>
  <c r="O79" i="3"/>
  <c r="B79" i="3" s="1"/>
  <c r="H79" i="3" s="1"/>
  <c r="O122" i="3"/>
  <c r="B122" i="3" s="1"/>
  <c r="G127" i="2" s="1"/>
  <c r="M14" i="4" s="1"/>
  <c r="N14" i="4" s="1"/>
  <c r="O84" i="3"/>
  <c r="P194" i="3"/>
  <c r="F194" i="3"/>
  <c r="J194" i="3"/>
  <c r="J192" i="3"/>
  <c r="F192" i="3"/>
  <c r="F165" i="3"/>
  <c r="P72" i="3"/>
  <c r="H104" i="3"/>
  <c r="D74" i="3"/>
  <c r="H74" i="3"/>
  <c r="L74" i="3"/>
  <c r="L72" i="3"/>
  <c r="D72" i="3"/>
  <c r="O147" i="3"/>
  <c r="B147" i="3" s="1"/>
  <c r="O149" i="3"/>
  <c r="B149" i="3" s="1"/>
  <c r="O151" i="3"/>
  <c r="O117" i="3"/>
  <c r="O115" i="3"/>
  <c r="O101" i="3"/>
  <c r="B101" i="3" s="1"/>
  <c r="P101" i="3" s="1"/>
  <c r="O188" i="3"/>
  <c r="O100" i="3"/>
  <c r="B100" i="3" s="1"/>
  <c r="O98" i="3"/>
  <c r="O182" i="3"/>
  <c r="B182" i="3" s="1"/>
  <c r="N182" i="3" s="1"/>
  <c r="O181" i="3"/>
  <c r="B181" i="3" s="1"/>
  <c r="O124" i="3"/>
  <c r="B124" i="3" s="1"/>
  <c r="G129" i="2" s="1"/>
  <c r="M16" i="4" s="1"/>
  <c r="E127" i="2"/>
  <c r="I14" i="4" s="1"/>
  <c r="J14" i="4" s="1"/>
  <c r="F128" i="2"/>
  <c r="K15" i="4" s="1"/>
  <c r="O8" i="3"/>
  <c r="N72" i="3"/>
  <c r="E120" i="2"/>
  <c r="I7" i="4" s="1"/>
  <c r="J49" i="3"/>
  <c r="D17" i="4"/>
  <c r="T17" i="4"/>
  <c r="T15" i="4"/>
  <c r="T13" i="4"/>
  <c r="T11" i="4"/>
  <c r="T9" i="4"/>
  <c r="T7" i="4"/>
  <c r="D11" i="4"/>
  <c r="D19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D8" i="4"/>
  <c r="D12" i="4"/>
  <c r="D16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O120" i="3"/>
  <c r="O80" i="3"/>
  <c r="O82" i="3"/>
  <c r="O170" i="3"/>
  <c r="O172" i="3"/>
  <c r="O186" i="3"/>
  <c r="O184" i="3"/>
  <c r="O96" i="3"/>
  <c r="O94" i="3"/>
  <c r="J96" i="2"/>
  <c r="K174" i="3" s="1"/>
  <c r="K173" i="3"/>
  <c r="B173" i="3" s="1"/>
  <c r="P173" i="3" s="1"/>
  <c r="D13" i="4"/>
  <c r="T20" i="4"/>
  <c r="T18" i="4"/>
  <c r="T16" i="4"/>
  <c r="T14" i="4"/>
  <c r="T12" i="4"/>
  <c r="T10" i="4"/>
  <c r="T8" i="4"/>
  <c r="T6" i="4"/>
  <c r="D20" i="4"/>
  <c r="D7" i="4"/>
  <c r="D15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D6" i="4"/>
  <c r="D10" i="4"/>
  <c r="D14" i="4"/>
  <c r="D18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O126" i="3"/>
  <c r="O40" i="3"/>
  <c r="B40" i="3" s="1"/>
  <c r="P40" i="3" s="1"/>
  <c r="O128" i="3"/>
  <c r="P192" i="3"/>
  <c r="H49" i="3"/>
  <c r="L49" i="3"/>
  <c r="O36" i="3"/>
  <c r="J78" i="3"/>
  <c r="P147" i="3"/>
  <c r="N139" i="3"/>
  <c r="P78" i="3"/>
  <c r="D49" i="3"/>
  <c r="O34" i="3"/>
  <c r="B34" i="3" s="1"/>
  <c r="P34" i="3" s="1"/>
  <c r="O32" i="3"/>
  <c r="O58" i="3"/>
  <c r="B58" i="3" s="1"/>
  <c r="N58" i="3" s="1"/>
  <c r="O59" i="3"/>
  <c r="B59" i="3" s="1"/>
  <c r="P59" i="3" s="1"/>
  <c r="O60" i="3"/>
  <c r="B60" i="3" s="1"/>
  <c r="N60" i="3" s="1"/>
  <c r="O61" i="3"/>
  <c r="B61" i="3" s="1"/>
  <c r="P61" i="3" s="1"/>
  <c r="O62" i="3"/>
  <c r="B62" i="3" s="1"/>
  <c r="P62" i="3" s="1"/>
  <c r="O63" i="3"/>
  <c r="B63" i="3" s="1"/>
  <c r="P63" i="3" s="1"/>
  <c r="D181" i="3"/>
  <c r="H181" i="3"/>
  <c r="L181" i="3"/>
  <c r="H190" i="3"/>
  <c r="D190" i="3"/>
  <c r="L190" i="3"/>
  <c r="L182" i="3"/>
  <c r="P190" i="3"/>
  <c r="F190" i="3"/>
  <c r="J190" i="3"/>
  <c r="P182" i="3"/>
  <c r="P161" i="3"/>
  <c r="N159" i="3"/>
  <c r="F159" i="3"/>
  <c r="H161" i="3"/>
  <c r="F147" i="3"/>
  <c r="N147" i="3"/>
  <c r="P139" i="3"/>
  <c r="J139" i="3"/>
  <c r="D147" i="3"/>
  <c r="H147" i="3"/>
  <c r="D139" i="3"/>
  <c r="H139" i="3"/>
  <c r="D124" i="3"/>
  <c r="D122" i="3"/>
  <c r="D101" i="3"/>
  <c r="N78" i="3"/>
  <c r="D79" i="3"/>
  <c r="L79" i="3"/>
  <c r="F79" i="3"/>
  <c r="J79" i="3"/>
  <c r="O14" i="3"/>
  <c r="B14" i="3" s="1"/>
  <c r="P14" i="3" s="1"/>
  <c r="H58" i="3"/>
  <c r="C58" i="2"/>
  <c r="G20" i="3" s="1"/>
  <c r="D60" i="3"/>
  <c r="O16" i="3"/>
  <c r="B16" i="3" s="1"/>
  <c r="P16" i="3" s="1"/>
  <c r="O12" i="3"/>
  <c r="B12" i="3" s="1"/>
  <c r="P12" i="3" s="1"/>
  <c r="O6" i="3"/>
  <c r="B6" i="3" s="1"/>
  <c r="P6" i="3" s="1"/>
  <c r="O10" i="3"/>
  <c r="B10" i="3" s="1"/>
  <c r="P10" i="3" s="1"/>
  <c r="O18" i="3"/>
  <c r="B18" i="3" s="1"/>
  <c r="P18" i="3" s="1"/>
  <c r="P49" i="3"/>
  <c r="H56" i="3"/>
  <c r="D56" i="3"/>
  <c r="L56" i="3"/>
  <c r="P56" i="3"/>
  <c r="F56" i="3"/>
  <c r="J56" i="3"/>
  <c r="E39" i="3"/>
  <c r="O39" i="3" s="1"/>
  <c r="B106" i="3"/>
  <c r="B76" i="3"/>
  <c r="B54" i="3"/>
  <c r="P54" i="3" s="1"/>
  <c r="C20" i="2"/>
  <c r="C20" i="3" s="1"/>
  <c r="C29" i="3"/>
  <c r="O29" i="3" s="1"/>
  <c r="E35" i="3"/>
  <c r="O35" i="3" s="1"/>
  <c r="E31" i="3"/>
  <c r="O31" i="3" s="1"/>
  <c r="B98" i="3"/>
  <c r="B84" i="3"/>
  <c r="J20" i="2"/>
  <c r="C174" i="3" s="1"/>
  <c r="H39" i="2"/>
  <c r="E129" i="3" s="1"/>
  <c r="G58" i="2"/>
  <c r="G108" i="3" s="1"/>
  <c r="F77" i="2"/>
  <c r="I86" i="3" s="1"/>
  <c r="I20" i="2"/>
  <c r="C152" i="3" s="1"/>
  <c r="E20" i="2"/>
  <c r="C64" i="3" s="1"/>
  <c r="F39" i="2"/>
  <c r="E86" i="3" s="1"/>
  <c r="E58" i="2"/>
  <c r="G64" i="3" s="1"/>
  <c r="I27" i="3"/>
  <c r="D77" i="2"/>
  <c r="I42" i="3" s="1"/>
  <c r="K39" i="2"/>
  <c r="E196" i="3" s="1"/>
  <c r="G39" i="2"/>
  <c r="E108" i="3" s="1"/>
  <c r="O9" i="3"/>
  <c r="B9" i="3" s="1"/>
  <c r="P9" i="3" s="1"/>
  <c r="O13" i="3"/>
  <c r="B13" i="3" s="1"/>
  <c r="P13" i="3" s="1"/>
  <c r="J58" i="2"/>
  <c r="G174" i="3" s="1"/>
  <c r="F58" i="2"/>
  <c r="G86" i="3" s="1"/>
  <c r="I77" i="2"/>
  <c r="I152" i="3" s="1"/>
  <c r="E77" i="2"/>
  <c r="I64" i="3" s="1"/>
  <c r="H96" i="2"/>
  <c r="K129" i="3" s="1"/>
  <c r="K27" i="3"/>
  <c r="D96" i="2"/>
  <c r="K42" i="3" s="1"/>
  <c r="H115" i="2"/>
  <c r="M129" i="3" s="1"/>
  <c r="I96" i="2"/>
  <c r="K152" i="3" s="1"/>
  <c r="E96" i="2"/>
  <c r="K64" i="3" s="1"/>
  <c r="J115" i="2"/>
  <c r="M174" i="3" s="1"/>
  <c r="G153" i="2"/>
  <c r="K49" i="4" s="1"/>
  <c r="L49" i="4" s="1"/>
  <c r="K115" i="2"/>
  <c r="M196" i="3" s="1"/>
  <c r="G115" i="2"/>
  <c r="M108" i="3" s="1"/>
  <c r="I153" i="2"/>
  <c r="O49" i="4" s="1"/>
  <c r="P49" i="4" s="1"/>
  <c r="H153" i="2"/>
  <c r="M49" i="4" s="1"/>
  <c r="N49" i="4" s="1"/>
  <c r="D153" i="2"/>
  <c r="E49" i="4" s="1"/>
  <c r="F49" i="4" s="1"/>
  <c r="O33" i="3"/>
  <c r="O37" i="3"/>
  <c r="H20" i="2"/>
  <c r="C129" i="3" s="1"/>
  <c r="O41" i="3"/>
  <c r="O15" i="3"/>
  <c r="O11" i="3"/>
  <c r="B11" i="3" s="1"/>
  <c r="N11" i="3" s="1"/>
  <c r="O7" i="3"/>
  <c r="B7" i="3" s="1"/>
  <c r="L7" i="3" s="1"/>
  <c r="F20" i="2"/>
  <c r="C86" i="3" s="1"/>
  <c r="C39" i="2"/>
  <c r="E20" i="3" s="1"/>
  <c r="C27" i="3"/>
  <c r="D20" i="2"/>
  <c r="C42" i="3" s="1"/>
  <c r="E27" i="3"/>
  <c r="D39" i="2"/>
  <c r="E42" i="3" s="1"/>
  <c r="K58" i="2"/>
  <c r="G196" i="3" s="1"/>
  <c r="J77" i="2"/>
  <c r="I174" i="3" s="1"/>
  <c r="K20" i="2"/>
  <c r="C196" i="3" s="1"/>
  <c r="G20" i="2"/>
  <c r="C108" i="3" s="1"/>
  <c r="J39" i="2"/>
  <c r="E174" i="3" s="1"/>
  <c r="I58" i="2"/>
  <c r="G152" i="3" s="1"/>
  <c r="H77" i="2"/>
  <c r="I129" i="3" s="1"/>
  <c r="I39" i="2"/>
  <c r="E152" i="3" s="1"/>
  <c r="E39" i="2"/>
  <c r="E64" i="3" s="1"/>
  <c r="O19" i="3"/>
  <c r="H58" i="2"/>
  <c r="G129" i="3" s="1"/>
  <c r="G27" i="3"/>
  <c r="D58" i="2"/>
  <c r="G42" i="3" s="1"/>
  <c r="K77" i="2"/>
  <c r="I196" i="3" s="1"/>
  <c r="G77" i="2"/>
  <c r="I108" i="3" s="1"/>
  <c r="F96" i="2"/>
  <c r="K86" i="3" s="1"/>
  <c r="M27" i="3"/>
  <c r="D115" i="2"/>
  <c r="M42" i="3" s="1"/>
  <c r="K153" i="2"/>
  <c r="S49" i="4" s="1"/>
  <c r="T49" i="4" s="1"/>
  <c r="K96" i="2"/>
  <c r="K196" i="3" s="1"/>
  <c r="G96" i="2"/>
  <c r="K108" i="3" s="1"/>
  <c r="F115" i="2"/>
  <c r="M86" i="3" s="1"/>
  <c r="I115" i="2"/>
  <c r="M152" i="3" s="1"/>
  <c r="E115" i="2"/>
  <c r="M64" i="3" s="1"/>
  <c r="E153" i="2"/>
  <c r="G49" i="4" s="1"/>
  <c r="H49" i="4" s="1"/>
  <c r="F153" i="2"/>
  <c r="I49" i="4" s="1"/>
  <c r="J49" i="4" s="1"/>
  <c r="J153" i="2"/>
  <c r="Q49" i="4" s="1"/>
  <c r="R49" i="4" s="1"/>
  <c r="O17" i="3"/>
  <c r="O5" i="3"/>
  <c r="B5" i="3" s="1"/>
  <c r="P5" i="3" s="1"/>
  <c r="B195" i="3"/>
  <c r="P195" i="3" s="1"/>
  <c r="B187" i="3"/>
  <c r="P187" i="3" s="1"/>
  <c r="B189" i="3"/>
  <c r="P189" i="3" s="1"/>
  <c r="B166" i="3"/>
  <c r="P166" i="3" s="1"/>
  <c r="B144" i="3"/>
  <c r="P144" i="3" s="1"/>
  <c r="B193" i="3"/>
  <c r="P193" i="3" s="1"/>
  <c r="B185" i="3"/>
  <c r="P185" i="3" s="1"/>
  <c r="B160" i="3"/>
  <c r="P160" i="3" s="1"/>
  <c r="B125" i="3"/>
  <c r="B114" i="3"/>
  <c r="B93" i="3"/>
  <c r="B71" i="3"/>
  <c r="B57" i="3"/>
  <c r="P57" i="3" s="1"/>
  <c r="B164" i="3"/>
  <c r="P164" i="3" s="1"/>
  <c r="B150" i="3"/>
  <c r="P150" i="3" s="1"/>
  <c r="B142" i="3"/>
  <c r="P142" i="3" s="1"/>
  <c r="B127" i="3"/>
  <c r="B119" i="3"/>
  <c r="B116" i="3"/>
  <c r="B73" i="3"/>
  <c r="B38" i="3"/>
  <c r="P38" i="3" s="1"/>
  <c r="B30" i="3"/>
  <c r="P30" i="3" s="1"/>
  <c r="B107" i="3"/>
  <c r="B32" i="3"/>
  <c r="P32" i="3" s="1"/>
  <c r="B191" i="3"/>
  <c r="P191" i="3" s="1"/>
  <c r="B183" i="3"/>
  <c r="P183" i="3" s="1"/>
  <c r="B169" i="3"/>
  <c r="P169" i="3" s="1"/>
  <c r="B162" i="3"/>
  <c r="P162" i="3" s="1"/>
  <c r="B148" i="3"/>
  <c r="P148" i="3" s="1"/>
  <c r="B140" i="3"/>
  <c r="P140" i="3" s="1"/>
  <c r="B171" i="3"/>
  <c r="P171" i="3" s="1"/>
  <c r="B168" i="3"/>
  <c r="B138" i="3"/>
  <c r="P138" i="3" s="1"/>
  <c r="B121" i="3"/>
  <c r="B123" i="3"/>
  <c r="B118" i="3"/>
  <c r="B105" i="3"/>
  <c r="B97" i="3"/>
  <c r="B83" i="3"/>
  <c r="B75" i="3"/>
  <c r="B53" i="3"/>
  <c r="P53" i="3" s="1"/>
  <c r="B95" i="3"/>
  <c r="B81" i="3"/>
  <c r="B85" i="3"/>
  <c r="B55" i="3"/>
  <c r="P55" i="3" s="1"/>
  <c r="B50" i="3"/>
  <c r="P50" i="3" s="1"/>
  <c r="B36" i="3"/>
  <c r="P36" i="3" s="1"/>
  <c r="B28" i="3"/>
  <c r="P28" i="3" s="1"/>
  <c r="B8" i="3"/>
  <c r="P8" i="3" s="1"/>
  <c r="N167" i="3" l="1"/>
  <c r="P167" i="3"/>
  <c r="H167" i="3"/>
  <c r="L167" i="3"/>
  <c r="J167" i="3"/>
  <c r="F167" i="3"/>
  <c r="D167" i="3"/>
  <c r="N163" i="3"/>
  <c r="H163" i="3"/>
  <c r="F163" i="3"/>
  <c r="D163" i="3"/>
  <c r="L163" i="3"/>
  <c r="J163" i="3"/>
  <c r="P163" i="3"/>
  <c r="H78" i="3"/>
  <c r="L101" i="3"/>
  <c r="F101" i="3"/>
  <c r="L122" i="3"/>
  <c r="P124" i="3"/>
  <c r="J182" i="3"/>
  <c r="H182" i="3"/>
  <c r="F52" i="3"/>
  <c r="N161" i="3"/>
  <c r="L102" i="3"/>
  <c r="J165" i="3"/>
  <c r="F104" i="3"/>
  <c r="N165" i="3"/>
  <c r="H165" i="3"/>
  <c r="L9" i="3"/>
  <c r="J104" i="3"/>
  <c r="F5" i="3"/>
  <c r="F127" i="2"/>
  <c r="K14" i="4" s="1"/>
  <c r="L14" i="4" s="1"/>
  <c r="E126" i="2"/>
  <c r="I13" i="4" s="1"/>
  <c r="P143" i="3"/>
  <c r="P7" i="3"/>
  <c r="F13" i="3"/>
  <c r="N7" i="3"/>
  <c r="D78" i="3"/>
  <c r="F78" i="3"/>
  <c r="H101" i="3"/>
  <c r="N101" i="3"/>
  <c r="J101" i="3"/>
  <c r="H122" i="3"/>
  <c r="H124" i="3"/>
  <c r="J124" i="3"/>
  <c r="F124" i="3"/>
  <c r="D161" i="3"/>
  <c r="J159" i="3"/>
  <c r="J161" i="3"/>
  <c r="F182" i="3"/>
  <c r="D182" i="3"/>
  <c r="P52" i="3"/>
  <c r="N124" i="3"/>
  <c r="D52" i="3"/>
  <c r="J52" i="3"/>
  <c r="P149" i="3"/>
  <c r="L52" i="3"/>
  <c r="P141" i="3"/>
  <c r="N102" i="3"/>
  <c r="J122" i="3"/>
  <c r="L104" i="3"/>
  <c r="D104" i="3"/>
  <c r="P102" i="3"/>
  <c r="N104" i="3"/>
  <c r="P104" i="3"/>
  <c r="L124" i="3"/>
  <c r="P122" i="3"/>
  <c r="H159" i="3"/>
  <c r="P100" i="3"/>
  <c r="D100" i="3"/>
  <c r="H100" i="3"/>
  <c r="F141" i="3"/>
  <c r="J137" i="3"/>
  <c r="J143" i="3"/>
  <c r="P79" i="3"/>
  <c r="N79" i="3"/>
  <c r="F161" i="3"/>
  <c r="F137" i="3"/>
  <c r="D159" i="3"/>
  <c r="H52" i="3"/>
  <c r="L159" i="3"/>
  <c r="N192" i="3"/>
  <c r="H192" i="3"/>
  <c r="P137" i="3"/>
  <c r="H137" i="3"/>
  <c r="D137" i="3"/>
  <c r="L137" i="3"/>
  <c r="N141" i="3"/>
  <c r="H141" i="3"/>
  <c r="D141" i="3"/>
  <c r="L141" i="3"/>
  <c r="N143" i="3"/>
  <c r="L143" i="3"/>
  <c r="D143" i="3"/>
  <c r="H143" i="3"/>
  <c r="B145" i="3"/>
  <c r="P145" i="3" s="1"/>
  <c r="H102" i="3"/>
  <c r="J102" i="3"/>
  <c r="J60" i="3"/>
  <c r="N13" i="3"/>
  <c r="F7" i="3"/>
  <c r="D58" i="3"/>
  <c r="P181" i="3"/>
  <c r="J181" i="3"/>
  <c r="N181" i="3"/>
  <c r="F181" i="3"/>
  <c r="B188" i="3"/>
  <c r="P188" i="3" s="1"/>
  <c r="B115" i="3"/>
  <c r="P115" i="3" s="1"/>
  <c r="B151" i="3"/>
  <c r="P151" i="3" s="1"/>
  <c r="L147" i="3"/>
  <c r="J147" i="3"/>
  <c r="J13" i="3"/>
  <c r="J7" i="3"/>
  <c r="O152" i="3"/>
  <c r="B152" i="3" s="1"/>
  <c r="F58" i="3"/>
  <c r="P60" i="3"/>
  <c r="H60" i="3"/>
  <c r="B117" i="3"/>
  <c r="P117" i="3" s="1"/>
  <c r="N149" i="3"/>
  <c r="D149" i="3"/>
  <c r="H149" i="3"/>
  <c r="L149" i="3"/>
  <c r="F149" i="3"/>
  <c r="J149" i="3"/>
  <c r="N122" i="3"/>
  <c r="F122" i="3"/>
  <c r="P77" i="3"/>
  <c r="E125" i="2"/>
  <c r="I12" i="4" s="1"/>
  <c r="P81" i="3"/>
  <c r="E129" i="2"/>
  <c r="I16" i="4" s="1"/>
  <c r="P97" i="3"/>
  <c r="F123" i="2"/>
  <c r="K10" i="4" s="1"/>
  <c r="P121" i="3"/>
  <c r="G126" i="2"/>
  <c r="M13" i="4" s="1"/>
  <c r="P103" i="3"/>
  <c r="F129" i="2"/>
  <c r="K16" i="4" s="1"/>
  <c r="P114" i="3"/>
  <c r="G119" i="2"/>
  <c r="M6" i="4" s="1"/>
  <c r="O196" i="3"/>
  <c r="O86" i="3"/>
  <c r="B128" i="3"/>
  <c r="P128" i="3" s="1"/>
  <c r="B126" i="3"/>
  <c r="P126" i="3" s="1"/>
  <c r="B94" i="3"/>
  <c r="P94" i="3" s="1"/>
  <c r="B184" i="3"/>
  <c r="P184" i="3" s="1"/>
  <c r="B170" i="3"/>
  <c r="B80" i="3"/>
  <c r="P75" i="3"/>
  <c r="E123" i="2"/>
  <c r="I10" i="4" s="1"/>
  <c r="P118" i="3"/>
  <c r="G123" i="2"/>
  <c r="M10" i="4" s="1"/>
  <c r="P99" i="3"/>
  <c r="F125" i="2"/>
  <c r="K12" i="4" s="1"/>
  <c r="P119" i="3"/>
  <c r="G124" i="2"/>
  <c r="M11" i="4" s="1"/>
  <c r="P71" i="3"/>
  <c r="E119" i="2"/>
  <c r="I6" i="4" s="1"/>
  <c r="O174" i="3"/>
  <c r="P98" i="3"/>
  <c r="F124" i="2"/>
  <c r="K11" i="4" s="1"/>
  <c r="P106" i="3"/>
  <c r="F132" i="2"/>
  <c r="K19" i="4" s="1"/>
  <c r="N5" i="3"/>
  <c r="D9" i="3"/>
  <c r="P85" i="3"/>
  <c r="E133" i="2"/>
  <c r="I20" i="4" s="1"/>
  <c r="P95" i="3"/>
  <c r="F121" i="2"/>
  <c r="K8" i="4" s="1"/>
  <c r="P83" i="3"/>
  <c r="E131" i="2"/>
  <c r="I18" i="4" s="1"/>
  <c r="P105" i="3"/>
  <c r="F131" i="2"/>
  <c r="K18" i="4" s="1"/>
  <c r="P123" i="3"/>
  <c r="G128" i="2"/>
  <c r="M15" i="4" s="1"/>
  <c r="H11" i="3"/>
  <c r="P107" i="3"/>
  <c r="F133" i="2"/>
  <c r="K20" i="4" s="1"/>
  <c r="P73" i="3"/>
  <c r="E121" i="2"/>
  <c r="I8" i="4" s="1"/>
  <c r="P116" i="3"/>
  <c r="G121" i="2"/>
  <c r="M8" i="4" s="1"/>
  <c r="P127" i="3"/>
  <c r="G132" i="2"/>
  <c r="M19" i="4" s="1"/>
  <c r="P93" i="3"/>
  <c r="F119" i="2"/>
  <c r="K6" i="4" s="1"/>
  <c r="P125" i="3"/>
  <c r="G130" i="2"/>
  <c r="M17" i="4" s="1"/>
  <c r="O108" i="3"/>
  <c r="O129" i="3"/>
  <c r="B129" i="3" s="1"/>
  <c r="P84" i="3"/>
  <c r="E132" i="2"/>
  <c r="I19" i="4" s="1"/>
  <c r="P76" i="3"/>
  <c r="E124" i="2"/>
  <c r="I11" i="4" s="1"/>
  <c r="B96" i="3"/>
  <c r="B186" i="3"/>
  <c r="B172" i="3"/>
  <c r="B82" i="3"/>
  <c r="B120" i="3"/>
  <c r="L100" i="3"/>
  <c r="F126" i="2"/>
  <c r="K13" i="4" s="1"/>
  <c r="J100" i="3"/>
  <c r="F100" i="3"/>
  <c r="N100" i="3"/>
  <c r="J5" i="3"/>
  <c r="H9" i="3"/>
  <c r="P11" i="3"/>
  <c r="D11" i="3"/>
  <c r="L11" i="3"/>
  <c r="J58" i="3"/>
  <c r="F60" i="3"/>
  <c r="P58" i="3"/>
  <c r="L58" i="3"/>
  <c r="L60" i="3"/>
  <c r="D13" i="3"/>
  <c r="H13" i="3"/>
  <c r="L13" i="3"/>
  <c r="D7" i="3"/>
  <c r="H7" i="3"/>
  <c r="D5" i="3"/>
  <c r="H5" i="3"/>
  <c r="L5" i="3"/>
  <c r="F9" i="3"/>
  <c r="J9" i="3"/>
  <c r="N9" i="3"/>
  <c r="F11" i="3"/>
  <c r="J11" i="3"/>
  <c r="O20" i="3"/>
  <c r="B20" i="3" s="1"/>
  <c r="B39" i="3"/>
  <c r="P39" i="3" s="1"/>
  <c r="O27" i="3"/>
  <c r="B27" i="3" s="1"/>
  <c r="F27" i="3" s="1"/>
  <c r="O64" i="3"/>
  <c r="B31" i="3"/>
  <c r="P31" i="3" s="1"/>
  <c r="B29" i="3"/>
  <c r="P29" i="3" s="1"/>
  <c r="B35" i="3"/>
  <c r="P35" i="3" s="1"/>
  <c r="N54" i="3"/>
  <c r="F54" i="3"/>
  <c r="J54" i="3"/>
  <c r="D54" i="3"/>
  <c r="H54" i="3"/>
  <c r="L54" i="3"/>
  <c r="N62" i="3"/>
  <c r="F62" i="3"/>
  <c r="J62" i="3"/>
  <c r="D62" i="3"/>
  <c r="H62" i="3"/>
  <c r="L62" i="3"/>
  <c r="N76" i="3"/>
  <c r="F76" i="3"/>
  <c r="J76" i="3"/>
  <c r="D76" i="3"/>
  <c r="H76" i="3"/>
  <c r="L76" i="3"/>
  <c r="N106" i="3"/>
  <c r="F106" i="3"/>
  <c r="J106" i="3"/>
  <c r="D106" i="3"/>
  <c r="H106" i="3"/>
  <c r="L106" i="3"/>
  <c r="N84" i="3"/>
  <c r="F84" i="3"/>
  <c r="J84" i="3"/>
  <c r="D84" i="3"/>
  <c r="H84" i="3"/>
  <c r="L84" i="3"/>
  <c r="N98" i="3"/>
  <c r="F98" i="3"/>
  <c r="J98" i="3"/>
  <c r="D98" i="3"/>
  <c r="H98" i="3"/>
  <c r="L98" i="3"/>
  <c r="B41" i="3"/>
  <c r="P41" i="3" s="1"/>
  <c r="B37" i="3"/>
  <c r="P37" i="3" s="1"/>
  <c r="B17" i="3"/>
  <c r="P17" i="3" s="1"/>
  <c r="B19" i="3"/>
  <c r="P19" i="3" s="1"/>
  <c r="O42" i="3"/>
  <c r="B42" i="3" s="1"/>
  <c r="B15" i="3"/>
  <c r="P15" i="3" s="1"/>
  <c r="B33" i="3"/>
  <c r="P33" i="3" s="1"/>
  <c r="H168" i="3"/>
  <c r="F168" i="3"/>
  <c r="N168" i="3"/>
  <c r="D168" i="3"/>
  <c r="L168" i="3"/>
  <c r="J168" i="3"/>
  <c r="F8" i="3"/>
  <c r="N8" i="3"/>
  <c r="D8" i="3"/>
  <c r="L8" i="3"/>
  <c r="J8" i="3"/>
  <c r="H8" i="3"/>
  <c r="F12" i="3"/>
  <c r="N12" i="3"/>
  <c r="D12" i="3"/>
  <c r="L12" i="3"/>
  <c r="J12" i="3"/>
  <c r="H12" i="3"/>
  <c r="H14" i="3"/>
  <c r="J14" i="3"/>
  <c r="D14" i="3"/>
  <c r="L14" i="3"/>
  <c r="F14" i="3"/>
  <c r="N14" i="3"/>
  <c r="H28" i="3"/>
  <c r="J28" i="3"/>
  <c r="D28" i="3"/>
  <c r="L28" i="3"/>
  <c r="F28" i="3"/>
  <c r="N28" i="3"/>
  <c r="H36" i="3"/>
  <c r="J36" i="3"/>
  <c r="D36" i="3"/>
  <c r="L36" i="3"/>
  <c r="F36" i="3"/>
  <c r="N36" i="3"/>
  <c r="H50" i="3"/>
  <c r="J50" i="3"/>
  <c r="D50" i="3"/>
  <c r="L50" i="3"/>
  <c r="F50" i="3"/>
  <c r="N50" i="3"/>
  <c r="H55" i="3"/>
  <c r="J55" i="3"/>
  <c r="D55" i="3"/>
  <c r="L55" i="3"/>
  <c r="F55" i="3"/>
  <c r="N55" i="3"/>
  <c r="H77" i="3"/>
  <c r="J77" i="3"/>
  <c r="D77" i="3"/>
  <c r="L77" i="3"/>
  <c r="F77" i="3"/>
  <c r="N77" i="3"/>
  <c r="H85" i="3"/>
  <c r="J85" i="3"/>
  <c r="D85" i="3"/>
  <c r="L85" i="3"/>
  <c r="F85" i="3"/>
  <c r="N85" i="3"/>
  <c r="H20" i="3"/>
  <c r="J34" i="3"/>
  <c r="H34" i="3"/>
  <c r="F34" i="3"/>
  <c r="N34" i="3"/>
  <c r="D34" i="3"/>
  <c r="L34" i="3"/>
  <c r="H42" i="3"/>
  <c r="N42" i="3"/>
  <c r="L42" i="3"/>
  <c r="H81" i="3"/>
  <c r="F81" i="3"/>
  <c r="N81" i="3"/>
  <c r="D81" i="3"/>
  <c r="L81" i="3"/>
  <c r="J81" i="3"/>
  <c r="H95" i="3"/>
  <c r="F95" i="3"/>
  <c r="N95" i="3"/>
  <c r="D95" i="3"/>
  <c r="L95" i="3"/>
  <c r="J95" i="3"/>
  <c r="F53" i="3"/>
  <c r="N53" i="3"/>
  <c r="H53" i="3"/>
  <c r="J53" i="3"/>
  <c r="D53" i="3"/>
  <c r="L53" i="3"/>
  <c r="J61" i="3"/>
  <c r="H61" i="3"/>
  <c r="F61" i="3"/>
  <c r="N61" i="3"/>
  <c r="D61" i="3"/>
  <c r="L61" i="3"/>
  <c r="F75" i="3"/>
  <c r="N75" i="3"/>
  <c r="H75" i="3"/>
  <c r="J75" i="3"/>
  <c r="D75" i="3"/>
  <c r="L75" i="3"/>
  <c r="F83" i="3"/>
  <c r="N83" i="3"/>
  <c r="H83" i="3"/>
  <c r="J83" i="3"/>
  <c r="D83" i="3"/>
  <c r="L83" i="3"/>
  <c r="J97" i="3"/>
  <c r="H97" i="3"/>
  <c r="F97" i="3"/>
  <c r="N97" i="3"/>
  <c r="D97" i="3"/>
  <c r="L97" i="3"/>
  <c r="J105" i="3"/>
  <c r="H105" i="3"/>
  <c r="F105" i="3"/>
  <c r="N105" i="3"/>
  <c r="D105" i="3"/>
  <c r="L105" i="3"/>
  <c r="F118" i="3"/>
  <c r="N118" i="3"/>
  <c r="H118" i="3"/>
  <c r="J118" i="3"/>
  <c r="D118" i="3"/>
  <c r="L118" i="3"/>
  <c r="H123" i="3"/>
  <c r="J123" i="3"/>
  <c r="D123" i="3"/>
  <c r="L123" i="3"/>
  <c r="F123" i="3"/>
  <c r="N123" i="3"/>
  <c r="F121" i="3"/>
  <c r="N121" i="3"/>
  <c r="H121" i="3"/>
  <c r="J121" i="3"/>
  <c r="D121" i="3"/>
  <c r="L121" i="3"/>
  <c r="H138" i="3"/>
  <c r="F138" i="3"/>
  <c r="N138" i="3"/>
  <c r="D138" i="3"/>
  <c r="L138" i="3"/>
  <c r="J138" i="3"/>
  <c r="H146" i="3"/>
  <c r="F146" i="3"/>
  <c r="N146" i="3"/>
  <c r="D146" i="3"/>
  <c r="L146" i="3"/>
  <c r="J146" i="3"/>
  <c r="P168" i="3"/>
  <c r="H171" i="3"/>
  <c r="J171" i="3"/>
  <c r="N171" i="3"/>
  <c r="D171" i="3"/>
  <c r="L171" i="3"/>
  <c r="F171" i="3"/>
  <c r="J140" i="3"/>
  <c r="H140" i="3"/>
  <c r="F140" i="3"/>
  <c r="N140" i="3"/>
  <c r="D140" i="3"/>
  <c r="L140" i="3"/>
  <c r="J148" i="3"/>
  <c r="H148" i="3"/>
  <c r="F148" i="3"/>
  <c r="N148" i="3"/>
  <c r="D148" i="3"/>
  <c r="L148" i="3"/>
  <c r="J162" i="3"/>
  <c r="H162" i="3"/>
  <c r="F162" i="3"/>
  <c r="N162" i="3"/>
  <c r="D162" i="3"/>
  <c r="L162" i="3"/>
  <c r="F169" i="3"/>
  <c r="N169" i="3"/>
  <c r="H169" i="3"/>
  <c r="J169" i="3"/>
  <c r="D169" i="3"/>
  <c r="L169" i="3"/>
  <c r="F173" i="3"/>
  <c r="N173" i="3"/>
  <c r="H173" i="3"/>
  <c r="J173" i="3"/>
  <c r="D173" i="3"/>
  <c r="L173" i="3"/>
  <c r="J183" i="3"/>
  <c r="H183" i="3"/>
  <c r="F183" i="3"/>
  <c r="N183" i="3"/>
  <c r="D183" i="3"/>
  <c r="L183" i="3"/>
  <c r="J191" i="3"/>
  <c r="H191" i="3"/>
  <c r="F191" i="3"/>
  <c r="N191" i="3"/>
  <c r="D191" i="3"/>
  <c r="L191" i="3"/>
  <c r="J6" i="3"/>
  <c r="H6" i="3"/>
  <c r="F6" i="3"/>
  <c r="N6" i="3"/>
  <c r="D6" i="3"/>
  <c r="L6" i="3"/>
  <c r="J10" i="3"/>
  <c r="H10" i="3"/>
  <c r="F10" i="3"/>
  <c r="N10" i="3"/>
  <c r="D10" i="3"/>
  <c r="L10" i="3"/>
  <c r="D18" i="3"/>
  <c r="L18" i="3"/>
  <c r="F18" i="3"/>
  <c r="N18" i="3"/>
  <c r="H18" i="3"/>
  <c r="J18" i="3"/>
  <c r="D32" i="3"/>
  <c r="L32" i="3"/>
  <c r="F32" i="3"/>
  <c r="N32" i="3"/>
  <c r="H32" i="3"/>
  <c r="J32" i="3"/>
  <c r="D40" i="3"/>
  <c r="L40" i="3"/>
  <c r="F40" i="3"/>
  <c r="N40" i="3"/>
  <c r="H40" i="3"/>
  <c r="J40" i="3"/>
  <c r="D63" i="3"/>
  <c r="L63" i="3"/>
  <c r="J63" i="3"/>
  <c r="H63" i="3"/>
  <c r="F63" i="3"/>
  <c r="N63" i="3"/>
  <c r="D99" i="3"/>
  <c r="L99" i="3"/>
  <c r="J99" i="3"/>
  <c r="H99" i="3"/>
  <c r="F99" i="3"/>
  <c r="N99" i="3"/>
  <c r="D107" i="3"/>
  <c r="L107" i="3"/>
  <c r="J107" i="3"/>
  <c r="H107" i="3"/>
  <c r="F107" i="3"/>
  <c r="N107" i="3"/>
  <c r="F16" i="3"/>
  <c r="N16" i="3"/>
  <c r="D16" i="3"/>
  <c r="L16" i="3"/>
  <c r="J16" i="3"/>
  <c r="H16" i="3"/>
  <c r="F30" i="3"/>
  <c r="N30" i="3"/>
  <c r="D30" i="3"/>
  <c r="L30" i="3"/>
  <c r="J30" i="3"/>
  <c r="H30" i="3"/>
  <c r="F38" i="3"/>
  <c r="N38" i="3"/>
  <c r="D38" i="3"/>
  <c r="L38" i="3"/>
  <c r="J38" i="3"/>
  <c r="H38" i="3"/>
  <c r="D51" i="3"/>
  <c r="L51" i="3"/>
  <c r="F51" i="3"/>
  <c r="N51" i="3"/>
  <c r="H51" i="3"/>
  <c r="J51" i="3"/>
  <c r="D59" i="3"/>
  <c r="L59" i="3"/>
  <c r="F59" i="3"/>
  <c r="N59" i="3"/>
  <c r="H59" i="3"/>
  <c r="J59" i="3"/>
  <c r="D73" i="3"/>
  <c r="L73" i="3"/>
  <c r="F73" i="3"/>
  <c r="N73" i="3"/>
  <c r="H73" i="3"/>
  <c r="J73" i="3"/>
  <c r="D103" i="3"/>
  <c r="L103" i="3"/>
  <c r="F103" i="3"/>
  <c r="N103" i="3"/>
  <c r="H103" i="3"/>
  <c r="J103" i="3"/>
  <c r="D116" i="3"/>
  <c r="L116" i="3"/>
  <c r="F116" i="3"/>
  <c r="N116" i="3"/>
  <c r="H116" i="3"/>
  <c r="J116" i="3"/>
  <c r="D119" i="3"/>
  <c r="L119" i="3"/>
  <c r="F119" i="3"/>
  <c r="N119" i="3"/>
  <c r="H119" i="3"/>
  <c r="J119" i="3"/>
  <c r="D127" i="3"/>
  <c r="L127" i="3"/>
  <c r="F127" i="3"/>
  <c r="J127" i="3"/>
  <c r="H127" i="3"/>
  <c r="N127" i="3"/>
  <c r="D142" i="3"/>
  <c r="L142" i="3"/>
  <c r="J142" i="3"/>
  <c r="H142" i="3"/>
  <c r="F142" i="3"/>
  <c r="N142" i="3"/>
  <c r="D150" i="3"/>
  <c r="L150" i="3"/>
  <c r="J150" i="3"/>
  <c r="H150" i="3"/>
  <c r="F150" i="3"/>
  <c r="N150" i="3"/>
  <c r="D164" i="3"/>
  <c r="L164" i="3"/>
  <c r="J164" i="3"/>
  <c r="H164" i="3"/>
  <c r="F164" i="3"/>
  <c r="N164" i="3"/>
  <c r="F57" i="3"/>
  <c r="N57" i="3"/>
  <c r="D57" i="3"/>
  <c r="L57" i="3"/>
  <c r="J57" i="3"/>
  <c r="H57" i="3"/>
  <c r="F71" i="3"/>
  <c r="N71" i="3"/>
  <c r="D71" i="3"/>
  <c r="L71" i="3"/>
  <c r="J71" i="3"/>
  <c r="H71" i="3"/>
  <c r="J93" i="3"/>
  <c r="D93" i="3"/>
  <c r="L93" i="3"/>
  <c r="F93" i="3"/>
  <c r="N93" i="3"/>
  <c r="H93" i="3"/>
  <c r="F114" i="3"/>
  <c r="N114" i="3"/>
  <c r="D114" i="3"/>
  <c r="L114" i="3"/>
  <c r="J114" i="3"/>
  <c r="H114" i="3"/>
  <c r="J125" i="3"/>
  <c r="D125" i="3"/>
  <c r="L125" i="3"/>
  <c r="F125" i="3"/>
  <c r="N125" i="3"/>
  <c r="H125" i="3"/>
  <c r="D160" i="3"/>
  <c r="L160" i="3"/>
  <c r="F160" i="3"/>
  <c r="N160" i="3"/>
  <c r="H160" i="3"/>
  <c r="J160" i="3"/>
  <c r="D185" i="3"/>
  <c r="L185" i="3"/>
  <c r="J185" i="3"/>
  <c r="H185" i="3"/>
  <c r="F185" i="3"/>
  <c r="N185" i="3"/>
  <c r="D193" i="3"/>
  <c r="L193" i="3"/>
  <c r="J193" i="3"/>
  <c r="H193" i="3"/>
  <c r="F193" i="3"/>
  <c r="N193" i="3"/>
  <c r="J144" i="3"/>
  <c r="D144" i="3"/>
  <c r="L144" i="3"/>
  <c r="F144" i="3"/>
  <c r="N144" i="3"/>
  <c r="H144" i="3"/>
  <c r="J152" i="3"/>
  <c r="D152" i="3"/>
  <c r="L152" i="3"/>
  <c r="F152" i="3"/>
  <c r="N152" i="3"/>
  <c r="H152" i="3"/>
  <c r="F166" i="3"/>
  <c r="N166" i="3"/>
  <c r="D166" i="3"/>
  <c r="L166" i="3"/>
  <c r="J166" i="3"/>
  <c r="H166" i="3"/>
  <c r="D189" i="3"/>
  <c r="L189" i="3"/>
  <c r="F189" i="3"/>
  <c r="N189" i="3"/>
  <c r="H189" i="3"/>
  <c r="J189" i="3"/>
  <c r="F187" i="3"/>
  <c r="N187" i="3"/>
  <c r="D187" i="3"/>
  <c r="L187" i="3"/>
  <c r="J187" i="3"/>
  <c r="H187" i="3"/>
  <c r="F195" i="3"/>
  <c r="N195" i="3"/>
  <c r="D195" i="3"/>
  <c r="L195" i="3"/>
  <c r="J195" i="3"/>
  <c r="H195" i="3"/>
  <c r="N145" i="3" l="1"/>
  <c r="D145" i="3"/>
  <c r="L145" i="3"/>
  <c r="H145" i="3"/>
  <c r="J145" i="3"/>
  <c r="F145" i="3"/>
  <c r="P20" i="3"/>
  <c r="C9" i="5" s="1"/>
  <c r="C5" i="5"/>
  <c r="P129" i="3"/>
  <c r="H9" i="5" s="1"/>
  <c r="H5" i="5"/>
  <c r="P152" i="3"/>
  <c r="I9" i="5" s="1"/>
  <c r="I5" i="5"/>
  <c r="P42" i="3"/>
  <c r="D9" i="5" s="1"/>
  <c r="D5" i="5"/>
  <c r="H129" i="3"/>
  <c r="N129" i="3"/>
  <c r="L129" i="3"/>
  <c r="L20" i="3"/>
  <c r="J129" i="3"/>
  <c r="D129" i="3"/>
  <c r="F129" i="3"/>
  <c r="N20" i="3"/>
  <c r="G122" i="2"/>
  <c r="M9" i="4" s="1"/>
  <c r="N117" i="3"/>
  <c r="J117" i="3"/>
  <c r="F117" i="3"/>
  <c r="L117" i="3"/>
  <c r="H117" i="3"/>
  <c r="D117" i="3"/>
  <c r="L151" i="3"/>
  <c r="H151" i="3"/>
  <c r="D151" i="3"/>
  <c r="N151" i="3"/>
  <c r="J151" i="3"/>
  <c r="F151" i="3"/>
  <c r="F115" i="3"/>
  <c r="J115" i="3"/>
  <c r="D115" i="3"/>
  <c r="H115" i="3"/>
  <c r="L115" i="3"/>
  <c r="G120" i="2"/>
  <c r="M7" i="4" s="1"/>
  <c r="N115" i="3"/>
  <c r="N188" i="3"/>
  <c r="F188" i="3"/>
  <c r="J188" i="3"/>
  <c r="D188" i="3"/>
  <c r="H188" i="3"/>
  <c r="L188" i="3"/>
  <c r="G125" i="2"/>
  <c r="M12" i="4" s="1"/>
  <c r="N120" i="3"/>
  <c r="J120" i="3"/>
  <c r="L120" i="3"/>
  <c r="F120" i="3"/>
  <c r="H120" i="3"/>
  <c r="D120" i="3"/>
  <c r="E130" i="2"/>
  <c r="I17" i="4" s="1"/>
  <c r="L82" i="3"/>
  <c r="H82" i="3"/>
  <c r="D82" i="3"/>
  <c r="N82" i="3"/>
  <c r="F82" i="3"/>
  <c r="J82" i="3"/>
  <c r="L172" i="3"/>
  <c r="H172" i="3"/>
  <c r="D172" i="3"/>
  <c r="J172" i="3"/>
  <c r="N172" i="3"/>
  <c r="F172" i="3"/>
  <c r="L186" i="3"/>
  <c r="H186" i="3"/>
  <c r="D186" i="3"/>
  <c r="N186" i="3"/>
  <c r="F186" i="3"/>
  <c r="J186" i="3"/>
  <c r="F122" i="2"/>
  <c r="K9" i="4" s="1"/>
  <c r="N96" i="3"/>
  <c r="J96" i="3"/>
  <c r="F96" i="3"/>
  <c r="L96" i="3"/>
  <c r="D96" i="3"/>
  <c r="H96" i="3"/>
  <c r="B174" i="3"/>
  <c r="J5" i="5" s="1"/>
  <c r="K5" i="5" s="1"/>
  <c r="N80" i="3"/>
  <c r="E128" i="2"/>
  <c r="I15" i="4" s="1"/>
  <c r="D80" i="3"/>
  <c r="H80" i="3"/>
  <c r="L80" i="3"/>
  <c r="F80" i="3"/>
  <c r="J80" i="3"/>
  <c r="N170" i="3"/>
  <c r="F170" i="3"/>
  <c r="J170" i="3"/>
  <c r="H170" i="3"/>
  <c r="D170" i="3"/>
  <c r="L170" i="3"/>
  <c r="D42" i="3"/>
  <c r="F42" i="3"/>
  <c r="J42" i="3"/>
  <c r="D20" i="3"/>
  <c r="F20" i="3"/>
  <c r="J20" i="3"/>
  <c r="J27" i="3"/>
  <c r="P120" i="3"/>
  <c r="P82" i="3"/>
  <c r="P172" i="3"/>
  <c r="P186" i="3"/>
  <c r="P96" i="3"/>
  <c r="B108" i="3"/>
  <c r="G5" i="5" s="1"/>
  <c r="P80" i="3"/>
  <c r="P170" i="3"/>
  <c r="N184" i="3"/>
  <c r="D184" i="3"/>
  <c r="H184" i="3"/>
  <c r="L184" i="3"/>
  <c r="F184" i="3"/>
  <c r="J184" i="3"/>
  <c r="N94" i="3"/>
  <c r="F120" i="2"/>
  <c r="K7" i="4" s="1"/>
  <c r="F94" i="3"/>
  <c r="J94" i="3"/>
  <c r="H94" i="3"/>
  <c r="D94" i="3"/>
  <c r="L94" i="3"/>
  <c r="N126" i="3"/>
  <c r="G131" i="2"/>
  <c r="M18" i="4" s="1"/>
  <c r="D126" i="3"/>
  <c r="H126" i="3"/>
  <c r="L126" i="3"/>
  <c r="F126" i="3"/>
  <c r="J126" i="3"/>
  <c r="G133" i="2"/>
  <c r="M20" i="4" s="1"/>
  <c r="N128" i="3"/>
  <c r="J128" i="3"/>
  <c r="F128" i="3"/>
  <c r="L128" i="3"/>
  <c r="H128" i="3"/>
  <c r="D128" i="3"/>
  <c r="B86" i="3"/>
  <c r="F5" i="5" s="1"/>
  <c r="B196" i="3"/>
  <c r="L27" i="3"/>
  <c r="D27" i="3"/>
  <c r="P27" i="3"/>
  <c r="F31" i="3"/>
  <c r="N27" i="3"/>
  <c r="H27" i="3"/>
  <c r="N39" i="3"/>
  <c r="F39" i="3"/>
  <c r="L39" i="3"/>
  <c r="D39" i="3"/>
  <c r="J39" i="3"/>
  <c r="H39" i="3"/>
  <c r="B64" i="3"/>
  <c r="N35" i="3"/>
  <c r="J35" i="3"/>
  <c r="F35" i="3"/>
  <c r="L35" i="3"/>
  <c r="D35" i="3"/>
  <c r="H35" i="3"/>
  <c r="L29" i="3"/>
  <c r="D29" i="3"/>
  <c r="F29" i="3"/>
  <c r="H29" i="3"/>
  <c r="N29" i="3"/>
  <c r="J29" i="3"/>
  <c r="N31" i="3"/>
  <c r="J31" i="3"/>
  <c r="H31" i="3"/>
  <c r="L31" i="3"/>
  <c r="D31" i="3"/>
  <c r="N19" i="3"/>
  <c r="J19" i="3"/>
  <c r="F19" i="3"/>
  <c r="L19" i="3"/>
  <c r="D19" i="3"/>
  <c r="H19" i="3"/>
  <c r="N17" i="3"/>
  <c r="D17" i="3"/>
  <c r="H17" i="3"/>
  <c r="L17" i="3"/>
  <c r="F17" i="3"/>
  <c r="J17" i="3"/>
  <c r="N41" i="3"/>
  <c r="L41" i="3"/>
  <c r="D41" i="3"/>
  <c r="H41" i="3"/>
  <c r="F41" i="3"/>
  <c r="J41" i="3"/>
  <c r="N33" i="3"/>
  <c r="J33" i="3"/>
  <c r="F33" i="3"/>
  <c r="D33" i="3"/>
  <c r="L33" i="3"/>
  <c r="H33" i="3"/>
  <c r="N15" i="3"/>
  <c r="J15" i="3"/>
  <c r="F15" i="3"/>
  <c r="H15" i="3"/>
  <c r="D15" i="3"/>
  <c r="L15" i="3"/>
  <c r="N37" i="3"/>
  <c r="J37" i="3"/>
  <c r="F37" i="3"/>
  <c r="L37" i="3"/>
  <c r="H37" i="3"/>
  <c r="D37" i="3"/>
  <c r="L7" i="4" l="1"/>
  <c r="J12" i="4"/>
  <c r="P174" i="3"/>
  <c r="J9" i="5" s="1"/>
  <c r="P64" i="3"/>
  <c r="E9" i="5" s="1"/>
  <c r="E5" i="5"/>
  <c r="N20" i="4"/>
  <c r="N15" i="4"/>
  <c r="J9" i="4"/>
  <c r="J10" i="4"/>
  <c r="J8" i="4"/>
  <c r="N7" i="4"/>
  <c r="L12" i="4"/>
  <c r="N19" i="4"/>
  <c r="L6" i="4"/>
  <c r="N17" i="4"/>
  <c r="N108" i="3"/>
  <c r="D108" i="3"/>
  <c r="L108" i="3"/>
  <c r="F108" i="3"/>
  <c r="J108" i="3"/>
  <c r="H108" i="3"/>
  <c r="L10" i="4"/>
  <c r="L16" i="4"/>
  <c r="N6" i="4"/>
  <c r="J15" i="4"/>
  <c r="J13" i="4"/>
  <c r="L19" i="4"/>
  <c r="L8" i="4"/>
  <c r="J18" i="4"/>
  <c r="L9" i="4"/>
  <c r="N12" i="4"/>
  <c r="L15" i="4"/>
  <c r="N196" i="3"/>
  <c r="F196" i="3"/>
  <c r="D196" i="3"/>
  <c r="H196" i="3"/>
  <c r="L196" i="3"/>
  <c r="J196" i="3"/>
  <c r="N86" i="3"/>
  <c r="H86" i="3"/>
  <c r="F86" i="3"/>
  <c r="L86" i="3"/>
  <c r="J86" i="3"/>
  <c r="D86" i="3"/>
  <c r="P196" i="3"/>
  <c r="K9" i="5" s="1"/>
  <c r="P86" i="3"/>
  <c r="F9" i="5" s="1"/>
  <c r="N18" i="4"/>
  <c r="N16" i="4"/>
  <c r="N10" i="4"/>
  <c r="N11" i="4"/>
  <c r="J6" i="4"/>
  <c r="N8" i="4"/>
  <c r="L17" i="4"/>
  <c r="L20" i="4"/>
  <c r="P108" i="3"/>
  <c r="G9" i="5" s="1"/>
  <c r="J11" i="4"/>
  <c r="J16" i="4"/>
  <c r="N13" i="4"/>
  <c r="N9" i="4"/>
  <c r="N174" i="3"/>
  <c r="L174" i="3"/>
  <c r="J174" i="3"/>
  <c r="F174" i="3"/>
  <c r="D174" i="3"/>
  <c r="H174" i="3"/>
  <c r="J20" i="4"/>
  <c r="L11" i="4"/>
  <c r="L18" i="4"/>
  <c r="J19" i="4"/>
  <c r="J17" i="4"/>
  <c r="L13" i="4"/>
  <c r="J7" i="4"/>
  <c r="L64" i="3"/>
  <c r="F64" i="3"/>
  <c r="J64" i="3"/>
  <c r="D64" i="3"/>
  <c r="N64" i="3"/>
  <c r="H64" i="3"/>
</calcChain>
</file>

<file path=xl/comments1.xml><?xml version="1.0" encoding="utf-8"?>
<comments xmlns="http://schemas.openxmlformats.org/spreadsheetml/2006/main">
  <authors>
    <author>dell</author>
  </authors>
  <commentList>
    <comment ref="C8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Tô sai sbd</t>
        </r>
      </text>
    </comment>
    <comment ref="C86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Vắng</t>
        </r>
      </text>
    </comment>
    <comment ref="C648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Tô sai sbd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Tô sai sbd</t>
        </r>
      </text>
    </comment>
  </commentList>
</comments>
</file>

<file path=xl/sharedStrings.xml><?xml version="1.0" encoding="utf-8"?>
<sst xmlns="http://schemas.openxmlformats.org/spreadsheetml/2006/main" count="2880" uniqueCount="1343">
  <si>
    <t>TT</t>
  </si>
  <si>
    <t>Số báo danh</t>
  </si>
  <si>
    <t>Họ và tên</t>
  </si>
  <si>
    <t>Trường (Trung tâm)</t>
  </si>
  <si>
    <t>Toán</t>
  </si>
  <si>
    <t>Văn</t>
  </si>
  <si>
    <t>Anh</t>
  </si>
  <si>
    <t>Lý</t>
  </si>
  <si>
    <t>Hóa</t>
  </si>
  <si>
    <t>Sinh</t>
  </si>
  <si>
    <t>Sử</t>
  </si>
  <si>
    <t>Địa</t>
  </si>
  <si>
    <t>GDCD</t>
  </si>
  <si>
    <t>010652</t>
  </si>
  <si>
    <t>Nguyễn Hữu An</t>
  </si>
  <si>
    <t>THPT Đoàn Kết - Hai Bà Trưng</t>
  </si>
  <si>
    <t>010653</t>
  </si>
  <si>
    <t>Nguyễn Vũ An</t>
  </si>
  <si>
    <t>010654</t>
  </si>
  <si>
    <t>Trần Quốc An</t>
  </si>
  <si>
    <t>010655</t>
  </si>
  <si>
    <t>Đặng Quang Anh</t>
  </si>
  <si>
    <t>010656</t>
  </si>
  <si>
    <t>Lê Quang Anh</t>
  </si>
  <si>
    <t>010657</t>
  </si>
  <si>
    <t>Lưu Nguyễn Ngọc Anh</t>
  </si>
  <si>
    <t>010658</t>
  </si>
  <si>
    <t>Nguyễn Hoàng Anh</t>
  </si>
  <si>
    <t>010659</t>
  </si>
  <si>
    <t>Nguyễn Phương Anh</t>
  </si>
  <si>
    <t>010660</t>
  </si>
  <si>
    <t>Nguyễn Quang Hải Anh</t>
  </si>
  <si>
    <t>010661</t>
  </si>
  <si>
    <t>Nguyễn Tuấn Anh</t>
  </si>
  <si>
    <t>010662</t>
  </si>
  <si>
    <t>Phạm Đức Tuấn Anh</t>
  </si>
  <si>
    <t>010663</t>
  </si>
  <si>
    <t>Phạm Hoàng Anh</t>
  </si>
  <si>
    <t>010664</t>
  </si>
  <si>
    <t>Trần Đức Anh</t>
  </si>
  <si>
    <t>010665</t>
  </si>
  <si>
    <t>Trịnh Việt Anh</t>
  </si>
  <si>
    <t>010666</t>
  </si>
  <si>
    <t>Nguyễn Đăng Ánh</t>
  </si>
  <si>
    <t>010667</t>
  </si>
  <si>
    <t>Lê Đức Ân</t>
  </si>
  <si>
    <t>010668</t>
  </si>
  <si>
    <t>Nguyễn Gia Ân</t>
  </si>
  <si>
    <t>010669</t>
  </si>
  <si>
    <t>Chu Gia Tuấn Bảo</t>
  </si>
  <si>
    <t>010670</t>
  </si>
  <si>
    <t>Phạm Gia Bảo</t>
  </si>
  <si>
    <t>010671</t>
  </si>
  <si>
    <t>Lưu Phạm Quang Chương</t>
  </si>
  <si>
    <t>010672</t>
  </si>
  <si>
    <t>Nguyễn Huy Công</t>
  </si>
  <si>
    <t>010673</t>
  </si>
  <si>
    <t>Hàn Thanh Cương</t>
  </si>
  <si>
    <t>010674</t>
  </si>
  <si>
    <t>Bùi Ngọc Diễm</t>
  </si>
  <si>
    <t>010675</t>
  </si>
  <si>
    <t>Nguyễn Trần Phương Diệp</t>
  </si>
  <si>
    <t>010676</t>
  </si>
  <si>
    <t>Nguyễn Đức Dũng</t>
  </si>
  <si>
    <t>010677</t>
  </si>
  <si>
    <t>Nguyễn Tấn Dũng</t>
  </si>
  <si>
    <t>010678</t>
  </si>
  <si>
    <t>Nguyễn Trí Dũng</t>
  </si>
  <si>
    <t>010679</t>
  </si>
  <si>
    <t>Nguyễn Văn Dũng</t>
  </si>
  <si>
    <t>010680</t>
  </si>
  <si>
    <t>Lê Đức Duy</t>
  </si>
  <si>
    <t>010681</t>
  </si>
  <si>
    <t>Nguyễn Nam Dương</t>
  </si>
  <si>
    <t>010682</t>
  </si>
  <si>
    <t>Nguyễn Tùng Dương</t>
  </si>
  <si>
    <t>010683</t>
  </si>
  <si>
    <t>Phạm Đình Ánh Dương</t>
  </si>
  <si>
    <t>010684</t>
  </si>
  <si>
    <t>Phạm Quý Dương</t>
  </si>
  <si>
    <t>010685</t>
  </si>
  <si>
    <t>Phạm Tiến Đạt</t>
  </si>
  <si>
    <t>010686</t>
  </si>
  <si>
    <t>Thành Xuân Anh Đạt</t>
  </si>
  <si>
    <t>010687</t>
  </si>
  <si>
    <t>Trịnh Hải Đăng</t>
  </si>
  <si>
    <t>010688</t>
  </si>
  <si>
    <t>Nguyễn Huy Đức</t>
  </si>
  <si>
    <t>010689</t>
  </si>
  <si>
    <t>Nguyễn Minh Đức</t>
  </si>
  <si>
    <t>010690</t>
  </si>
  <si>
    <t>Phạm Gia Đức</t>
  </si>
  <si>
    <t>010691</t>
  </si>
  <si>
    <t>Phạm Minh Đức</t>
  </si>
  <si>
    <t>010692</t>
  </si>
  <si>
    <t>010693</t>
  </si>
  <si>
    <t>Vũ Bảo Đức</t>
  </si>
  <si>
    <t>010694</t>
  </si>
  <si>
    <t>Bùi Trường Giang</t>
  </si>
  <si>
    <t>010695</t>
  </si>
  <si>
    <t>Hoàng Thu Hà</t>
  </si>
  <si>
    <t>010696</t>
  </si>
  <si>
    <t>Phạm Nguyệt Hà</t>
  </si>
  <si>
    <t>010697</t>
  </si>
  <si>
    <t>Lê Minh Hạnh</t>
  </si>
  <si>
    <t>010698</t>
  </si>
  <si>
    <t>Tạ Thị Hồng Hạnh</t>
  </si>
  <si>
    <t>010699</t>
  </si>
  <si>
    <t>Nguyễn Thị Minh Hiền</t>
  </si>
  <si>
    <t>010700</t>
  </si>
  <si>
    <t>Trần Đinh Minh Hiển</t>
  </si>
  <si>
    <t>010701</t>
  </si>
  <si>
    <t>Nguyễn Đức Hiệp</t>
  </si>
  <si>
    <t>010702</t>
  </si>
  <si>
    <t>Dương Trung Hiếu</t>
  </si>
  <si>
    <t>010703</t>
  </si>
  <si>
    <t>Nguyễn Minh Hiếu</t>
  </si>
  <si>
    <t>010704</t>
  </si>
  <si>
    <t>Nguyễn Ngọc Hiếu</t>
  </si>
  <si>
    <t>010705</t>
  </si>
  <si>
    <t>Trần Trung Hiếu</t>
  </si>
  <si>
    <t>010706</t>
  </si>
  <si>
    <t>Lê Minh Hoàng</t>
  </si>
  <si>
    <t>010707</t>
  </si>
  <si>
    <t>Lê Tuấn Hoàng</t>
  </si>
  <si>
    <t>010708</t>
  </si>
  <si>
    <t>Ngô Việt Hoàng</t>
  </si>
  <si>
    <t>010709</t>
  </si>
  <si>
    <t>Nguyễn Lâm Hoàng</t>
  </si>
  <si>
    <t>010710</t>
  </si>
  <si>
    <t>Trịnh Việt Hoàng</t>
  </si>
  <si>
    <t>010711</t>
  </si>
  <si>
    <t>Đỗ Quốc Huy</t>
  </si>
  <si>
    <t>010712</t>
  </si>
  <si>
    <t>Lưu Phạm Quang Huy</t>
  </si>
  <si>
    <t>010713</t>
  </si>
  <si>
    <t>Nguyễn Đức Huy</t>
  </si>
  <si>
    <t>010714</t>
  </si>
  <si>
    <t>Nguyễn Quang Huy</t>
  </si>
  <si>
    <t>010715</t>
  </si>
  <si>
    <t>010716</t>
  </si>
  <si>
    <t>Trần Đức Huy</t>
  </si>
  <si>
    <t>010717</t>
  </si>
  <si>
    <t>Ngô Đức Hưng</t>
  </si>
  <si>
    <t>010718</t>
  </si>
  <si>
    <t>Ngô Tuấn Hưng</t>
  </si>
  <si>
    <t>010719</t>
  </si>
  <si>
    <t>Trần Hoàng Quốc Hưng</t>
  </si>
  <si>
    <t>010720</t>
  </si>
  <si>
    <t>Ngô Trọng Khải</t>
  </si>
  <si>
    <t>010721</t>
  </si>
  <si>
    <t>Nguyễn Đức Huy Khang</t>
  </si>
  <si>
    <t>010722</t>
  </si>
  <si>
    <t>Đặng Nam Khánh</t>
  </si>
  <si>
    <t>010723</t>
  </si>
  <si>
    <t>Lê Minh Bảo Khánh</t>
  </si>
  <si>
    <t>010724</t>
  </si>
  <si>
    <t>Lê Nam Khánh</t>
  </si>
  <si>
    <t>010725</t>
  </si>
  <si>
    <t>010726</t>
  </si>
  <si>
    <t>Nguyễn An Khánh</t>
  </si>
  <si>
    <t>010727</t>
  </si>
  <si>
    <t>Nguyễn Đức Khánh</t>
  </si>
  <si>
    <t>010728</t>
  </si>
  <si>
    <t>Phạm Ngọc Khánh</t>
  </si>
  <si>
    <t>010729</t>
  </si>
  <si>
    <t>Tô Bảo Khánh</t>
  </si>
  <si>
    <t>010730</t>
  </si>
  <si>
    <t>Trần Nam Khánh</t>
  </si>
  <si>
    <t>010731</t>
  </si>
  <si>
    <t>Bùi Đức Kiên</t>
  </si>
  <si>
    <t>010732</t>
  </si>
  <si>
    <t>Nguyễn Phú Kiên</t>
  </si>
  <si>
    <t>010733</t>
  </si>
  <si>
    <t>Nguyễn Trung Kiên</t>
  </si>
  <si>
    <t>010734</t>
  </si>
  <si>
    <t>Lý Anh Kiệt</t>
  </si>
  <si>
    <t>010735</t>
  </si>
  <si>
    <t>Nguyễn Tuấn Kiệt</t>
  </si>
  <si>
    <t>010736</t>
  </si>
  <si>
    <t>Nguyễn Khoa Lâm</t>
  </si>
  <si>
    <t>010737</t>
  </si>
  <si>
    <t>Hoàng Khánh Linh</t>
  </si>
  <si>
    <t>010738</t>
  </si>
  <si>
    <t>Lê Hải Linh</t>
  </si>
  <si>
    <t>010739</t>
  </si>
  <si>
    <t>Lưu Mai Linh</t>
  </si>
  <si>
    <t>010740</t>
  </si>
  <si>
    <t>Nguyễn Khánh Linh</t>
  </si>
  <si>
    <t>010741</t>
  </si>
  <si>
    <t>Nguyễn Phương Linh</t>
  </si>
  <si>
    <t>010742</t>
  </si>
  <si>
    <t>010743</t>
  </si>
  <si>
    <t>Tạ Duy Linh</t>
  </si>
  <si>
    <t>010744</t>
  </si>
  <si>
    <t>Trần Hà Linh</t>
  </si>
  <si>
    <t>010745</t>
  </si>
  <si>
    <t>Văn Trúc Linh</t>
  </si>
  <si>
    <t>010746</t>
  </si>
  <si>
    <t>Vũ Thị Ngọc Linh</t>
  </si>
  <si>
    <t>010747</t>
  </si>
  <si>
    <t>Hoàng Hải Long</t>
  </si>
  <si>
    <t>010748</t>
  </si>
  <si>
    <t>Nguyễn Tự Long</t>
  </si>
  <si>
    <t>010749</t>
  </si>
  <si>
    <t>Trần Hải Long</t>
  </si>
  <si>
    <t>010750</t>
  </si>
  <si>
    <t>Trần Hoàng Long</t>
  </si>
  <si>
    <t>010751</t>
  </si>
  <si>
    <t>Vũ Thành Long</t>
  </si>
  <si>
    <t>010752</t>
  </si>
  <si>
    <t>Nguyễn Đức Lộc</t>
  </si>
  <si>
    <t>010753</t>
  </si>
  <si>
    <t>Bùi Thị Quỳnh Mai</t>
  </si>
  <si>
    <t>010754</t>
  </si>
  <si>
    <t>Lê Ngọc Mai</t>
  </si>
  <si>
    <t>010755</t>
  </si>
  <si>
    <t>Triệu Thị Tuyết Mai</t>
  </si>
  <si>
    <t>010756</t>
  </si>
  <si>
    <t>Bùi Đức Mạnh</t>
  </si>
  <si>
    <t>010757</t>
  </si>
  <si>
    <t>Đinh Đức Mạnh</t>
  </si>
  <si>
    <t>010758</t>
  </si>
  <si>
    <t>Nguyễn Ngọc Đức Mạnh</t>
  </si>
  <si>
    <t>010759</t>
  </si>
  <si>
    <t>Nguyễn Tiến Mạnh</t>
  </si>
  <si>
    <t>010760</t>
  </si>
  <si>
    <t>Đào Tuyết Minh</t>
  </si>
  <si>
    <t>010761</t>
  </si>
  <si>
    <t>Trần Nguyễn Quang Minh</t>
  </si>
  <si>
    <t>010762</t>
  </si>
  <si>
    <t>Đỗ Trà My</t>
  </si>
  <si>
    <t>010763</t>
  </si>
  <si>
    <t>Hoàng Hà My</t>
  </si>
  <si>
    <t>010764</t>
  </si>
  <si>
    <t>Lê Hà My</t>
  </si>
  <si>
    <t>010765</t>
  </si>
  <si>
    <t>Đỗ Khánh Nam</t>
  </si>
  <si>
    <t>010766</t>
  </si>
  <si>
    <t>Lê Trung Hải Nam</t>
  </si>
  <si>
    <t>010767</t>
  </si>
  <si>
    <t>Nguyễn Đức Nam</t>
  </si>
  <si>
    <t>010768</t>
  </si>
  <si>
    <t>Phan Quốc Hoài Nam</t>
  </si>
  <si>
    <t>010769</t>
  </si>
  <si>
    <t>Nguyễn Khánh Ngọc</t>
  </si>
  <si>
    <t>010770</t>
  </si>
  <si>
    <t>Nguyễn Duy Nguyên</t>
  </si>
  <si>
    <t>010771</t>
  </si>
  <si>
    <t>Phạm Duy Hoàng Nguyên</t>
  </si>
  <si>
    <t>010772</t>
  </si>
  <si>
    <t>Hoàng Yến Nhi</t>
  </si>
  <si>
    <t>010773</t>
  </si>
  <si>
    <t>Vũ Yến Nhi</t>
  </si>
  <si>
    <t>010774</t>
  </si>
  <si>
    <t>Nguyễn Huy Phong</t>
  </si>
  <si>
    <t>010775</t>
  </si>
  <si>
    <t>Bùi Đại Phú</t>
  </si>
  <si>
    <t>010776</t>
  </si>
  <si>
    <t>Nguyễn Hồng Phúc</t>
  </si>
  <si>
    <t>010777</t>
  </si>
  <si>
    <t>Đặng Ngọc Quang</t>
  </si>
  <si>
    <t>010778</t>
  </si>
  <si>
    <t>Trần Đăng Quang</t>
  </si>
  <si>
    <t>010779</t>
  </si>
  <si>
    <t>Trần Hán Minh Quang</t>
  </si>
  <si>
    <t>010780</t>
  </si>
  <si>
    <t>Trần Minh Quang</t>
  </si>
  <si>
    <t>010781</t>
  </si>
  <si>
    <t>Vũ Đức Quang</t>
  </si>
  <si>
    <t>010782</t>
  </si>
  <si>
    <t>Ngô Anh Quân</t>
  </si>
  <si>
    <t>010783</t>
  </si>
  <si>
    <t>Nguyễn Anh Quân</t>
  </si>
  <si>
    <t>010784</t>
  </si>
  <si>
    <t>Nguyễn Nam Quân</t>
  </si>
  <si>
    <t>010785</t>
  </si>
  <si>
    <t>Trần Văn Quyết</t>
  </si>
  <si>
    <t>010786</t>
  </si>
  <si>
    <t>Bùi Thái Sơn</t>
  </si>
  <si>
    <t>010787</t>
  </si>
  <si>
    <t>010788</t>
  </si>
  <si>
    <t>Nguyễn Thái Sơn</t>
  </si>
  <si>
    <t>010789</t>
  </si>
  <si>
    <t>Trương Hồng Sơn</t>
  </si>
  <si>
    <t>010790</t>
  </si>
  <si>
    <t>Nguyễn Đức Tài</t>
  </si>
  <si>
    <t>010791</t>
  </si>
  <si>
    <t>Hoàng Ngọc Tân</t>
  </si>
  <si>
    <t>010792</t>
  </si>
  <si>
    <t>Ngô Minh Tân</t>
  </si>
  <si>
    <t>010793</t>
  </si>
  <si>
    <t>Đoàn Thu Thảo</t>
  </si>
  <si>
    <t>010794</t>
  </si>
  <si>
    <t>Lưu Hà Thảo</t>
  </si>
  <si>
    <t>010795</t>
  </si>
  <si>
    <t>Nguyễn Phương Thảo</t>
  </si>
  <si>
    <t>010796</t>
  </si>
  <si>
    <t>Trần Phương Thảo</t>
  </si>
  <si>
    <t>010797</t>
  </si>
  <si>
    <t>Trịnh Quang Thắng</t>
  </si>
  <si>
    <t>010798</t>
  </si>
  <si>
    <t>Phí Quốc Thịnh</t>
  </si>
  <si>
    <t>010799</t>
  </si>
  <si>
    <t>Trịnh Nguyễn Quốc Thịnh</t>
  </si>
  <si>
    <t>010800</t>
  </si>
  <si>
    <t>Trần Quang Thọ</t>
  </si>
  <si>
    <t>010801</t>
  </si>
  <si>
    <t>Nguyễn Minh Thu</t>
  </si>
  <si>
    <t>010802</t>
  </si>
  <si>
    <t>Nguyễn Thanh Thuý</t>
  </si>
  <si>
    <t>010803</t>
  </si>
  <si>
    <t>Nguyễn Phi Thường</t>
  </si>
  <si>
    <t>010804</t>
  </si>
  <si>
    <t>Trịnh Nguyễn Thủy Tiên</t>
  </si>
  <si>
    <t>010805</t>
  </si>
  <si>
    <t>Nguyễn Minh Tiến</t>
  </si>
  <si>
    <t>010806</t>
  </si>
  <si>
    <t>Nguyễn Quỳnh Trang</t>
  </si>
  <si>
    <t>010807</t>
  </si>
  <si>
    <t>Lê Minh Trí</t>
  </si>
  <si>
    <t>010808</t>
  </si>
  <si>
    <t>Phạm Minh Trí</t>
  </si>
  <si>
    <t>010809</t>
  </si>
  <si>
    <t>Nguyễn Tiến Trình</t>
  </si>
  <si>
    <t>010810</t>
  </si>
  <si>
    <t>Đỗ Đức Trọng</t>
  </si>
  <si>
    <t>010811</t>
  </si>
  <si>
    <t>Bùi Thành Trung</t>
  </si>
  <si>
    <t>010812</t>
  </si>
  <si>
    <t>Nguyễn Thành Trung</t>
  </si>
  <si>
    <t>010813</t>
  </si>
  <si>
    <t>010814</t>
  </si>
  <si>
    <t>Nguyễn Doãn Trường</t>
  </si>
  <si>
    <t>010815</t>
  </si>
  <si>
    <t>Phan Quốc Trường</t>
  </si>
  <si>
    <t>010816</t>
  </si>
  <si>
    <t>Huỳnh Vũ Cẩm Tú</t>
  </si>
  <si>
    <t>010817</t>
  </si>
  <si>
    <t>Đỗ Anh Tuấn</t>
  </si>
  <si>
    <t>010818</t>
  </si>
  <si>
    <t>Nguyễn Văn Tuấn</t>
  </si>
  <si>
    <t>010819</t>
  </si>
  <si>
    <t>Nguyễn Vũ Minh Tuấn</t>
  </si>
  <si>
    <t>010820</t>
  </si>
  <si>
    <t>Phạm Anh Tuấn</t>
  </si>
  <si>
    <t>010821</t>
  </si>
  <si>
    <t>Ngân Bá Hoàng Tùng</t>
  </si>
  <si>
    <t>010822</t>
  </si>
  <si>
    <t>Nguyễn Đức Tùng</t>
  </si>
  <si>
    <t>010823</t>
  </si>
  <si>
    <t>Vũ Nguyễn Sơn Tùng</t>
  </si>
  <si>
    <t>010824</t>
  </si>
  <si>
    <t>Nguyễn Phương Uyên</t>
  </si>
  <si>
    <t>010825</t>
  </si>
  <si>
    <t>Chử Lê Hải Vân</t>
  </si>
  <si>
    <t>010826</t>
  </si>
  <si>
    <t>Nguyễn Đức Việt</t>
  </si>
  <si>
    <t>010827</t>
  </si>
  <si>
    <t>Phạm Gia Vinh</t>
  </si>
  <si>
    <t>010828</t>
  </si>
  <si>
    <t>Phạm Quang Vinh</t>
  </si>
  <si>
    <t>010829</t>
  </si>
  <si>
    <t>Phùng Thế Vinh</t>
  </si>
  <si>
    <t>010830</t>
  </si>
  <si>
    <t>Bùi Huy Vũ</t>
  </si>
  <si>
    <t>010831</t>
  </si>
  <si>
    <t>Đào Lâm Vũ</t>
  </si>
  <si>
    <t>010832</t>
  </si>
  <si>
    <t>Đặng Thái Minh Vũ</t>
  </si>
  <si>
    <t>010833</t>
  </si>
  <si>
    <t>Đặng Thế Vũ</t>
  </si>
  <si>
    <t>010834</t>
  </si>
  <si>
    <t>Đỗ Trường Vũ</t>
  </si>
  <si>
    <t>010835</t>
  </si>
  <si>
    <t>Nguyễn Phong Vũ</t>
  </si>
  <si>
    <t>010836</t>
  </si>
  <si>
    <t>Vũ Hải Vũ</t>
  </si>
  <si>
    <t>010837</t>
  </si>
  <si>
    <t>Lê Yến Vy</t>
  </si>
  <si>
    <t>010838</t>
  </si>
  <si>
    <t>Nguyễn Tôn Vỹ</t>
  </si>
  <si>
    <t>010839</t>
  </si>
  <si>
    <t>Lê Hải Yến</t>
  </si>
  <si>
    <t>010840</t>
  </si>
  <si>
    <t>Vũ Hải Yến</t>
  </si>
  <si>
    <t>010841</t>
  </si>
  <si>
    <t>Đào Mai An</t>
  </si>
  <si>
    <t>010842</t>
  </si>
  <si>
    <t>Hoàng Cúc An</t>
  </si>
  <si>
    <t>010843</t>
  </si>
  <si>
    <t>Thành Đỗ Thu An</t>
  </si>
  <si>
    <t>010844</t>
  </si>
  <si>
    <t>Cao Phương Anh</t>
  </si>
  <si>
    <t>010845</t>
  </si>
  <si>
    <t>Dương Kiều Anh</t>
  </si>
  <si>
    <t>010846</t>
  </si>
  <si>
    <t>Dương Kỳ Anh</t>
  </si>
  <si>
    <t>010847</t>
  </si>
  <si>
    <t>Dương Quỳnh Anh</t>
  </si>
  <si>
    <t>010848</t>
  </si>
  <si>
    <t>Dương Thảo Anh</t>
  </si>
  <si>
    <t>010849</t>
  </si>
  <si>
    <t>Dương Trí Anh</t>
  </si>
  <si>
    <t>010850</t>
  </si>
  <si>
    <t>Dương Vũ Minh Anh</t>
  </si>
  <si>
    <t>010851</t>
  </si>
  <si>
    <t>Đào Lê Trâm Anh</t>
  </si>
  <si>
    <t>010852</t>
  </si>
  <si>
    <t>Đặng Châu Anh</t>
  </si>
  <si>
    <t>010853</t>
  </si>
  <si>
    <t>Đặng Quốc Anh</t>
  </si>
  <si>
    <t>010854</t>
  </si>
  <si>
    <t>Đỗ Minh Anh</t>
  </si>
  <si>
    <t>010855</t>
  </si>
  <si>
    <t>Đỗ Ngọc Trâm Anh</t>
  </si>
  <si>
    <t>010856</t>
  </si>
  <si>
    <t>Đỗ Phương Anh</t>
  </si>
  <si>
    <t>010857</t>
  </si>
  <si>
    <t>010858</t>
  </si>
  <si>
    <t>Đỗ Quang Nam Anh</t>
  </si>
  <si>
    <t>010859</t>
  </si>
  <si>
    <t>Đỗ Thế Anh</t>
  </si>
  <si>
    <t>010860</t>
  </si>
  <si>
    <t>Đỗ Trang Anh</t>
  </si>
  <si>
    <t>010861</t>
  </si>
  <si>
    <t>Đường Phương Anh</t>
  </si>
  <si>
    <t>010862</t>
  </si>
  <si>
    <t>Hà Hồng Anh</t>
  </si>
  <si>
    <t>010863</t>
  </si>
  <si>
    <t>Hoàng Phương Anh</t>
  </si>
  <si>
    <t>010864</t>
  </si>
  <si>
    <t>010865</t>
  </si>
  <si>
    <t>Hồ Việt Anh</t>
  </si>
  <si>
    <t>010866</t>
  </si>
  <si>
    <t>Kiều Hà Anh</t>
  </si>
  <si>
    <t>010867</t>
  </si>
  <si>
    <t>Lã Ngọc Anh</t>
  </si>
  <si>
    <t>010868</t>
  </si>
  <si>
    <t>Lê Diệp Anh</t>
  </si>
  <si>
    <t>010869</t>
  </si>
  <si>
    <t>Lê Đức Anh</t>
  </si>
  <si>
    <t>010870</t>
  </si>
  <si>
    <t>Lê Mai Anh</t>
  </si>
  <si>
    <t>010871</t>
  </si>
  <si>
    <t>Lê Nguyễn Diệu Anh</t>
  </si>
  <si>
    <t>010872</t>
  </si>
  <si>
    <t>Lê Phương Anh</t>
  </si>
  <si>
    <t>010873</t>
  </si>
  <si>
    <t>010874</t>
  </si>
  <si>
    <t>Lê Quỳnh Anh</t>
  </si>
  <si>
    <t>010875</t>
  </si>
  <si>
    <t>Lê Vũ Quỳnh Anh</t>
  </si>
  <si>
    <t>010876</t>
  </si>
  <si>
    <t>Lương Việt Anh</t>
  </si>
  <si>
    <t>010877</t>
  </si>
  <si>
    <t>Ngọ Đức Anh</t>
  </si>
  <si>
    <t>010878</t>
  </si>
  <si>
    <t>Nguyễn Đăng Duy Anh</t>
  </si>
  <si>
    <t>010879</t>
  </si>
  <si>
    <t>Nguyễn Đức Anh</t>
  </si>
  <si>
    <t>010880</t>
  </si>
  <si>
    <t>010881</t>
  </si>
  <si>
    <t>Nguyễn Linh Anh</t>
  </si>
  <si>
    <t>010882</t>
  </si>
  <si>
    <t>010883</t>
  </si>
  <si>
    <t>Nguyễn Mỹ Anh</t>
  </si>
  <si>
    <t>010884</t>
  </si>
  <si>
    <t>Nguyễn Ngọc Anh</t>
  </si>
  <si>
    <t>010885</t>
  </si>
  <si>
    <t>010886</t>
  </si>
  <si>
    <t>Nguyễn Ngọc Hiền Anh</t>
  </si>
  <si>
    <t>010887</t>
  </si>
  <si>
    <t>010888</t>
  </si>
  <si>
    <t>010889</t>
  </si>
  <si>
    <t>010890</t>
  </si>
  <si>
    <t>Nguyễn Tiến Anh</t>
  </si>
  <si>
    <t>010891</t>
  </si>
  <si>
    <t>Nguyễn Trần Kiều Anh</t>
  </si>
  <si>
    <t>010892</t>
  </si>
  <si>
    <t>Nguyễn Tường Anh</t>
  </si>
  <si>
    <t>010893</t>
  </si>
  <si>
    <t>Phạm Hà Anh</t>
  </si>
  <si>
    <t>010894</t>
  </si>
  <si>
    <t>Phạm Linh Anh</t>
  </si>
  <si>
    <t>010895</t>
  </si>
  <si>
    <t>Phạm Phan Anh</t>
  </si>
  <si>
    <t>010896</t>
  </si>
  <si>
    <t>Phí Phương Anh</t>
  </si>
  <si>
    <t>010897</t>
  </si>
  <si>
    <t>Phùng Linh Anh</t>
  </si>
  <si>
    <t>010898</t>
  </si>
  <si>
    <t>Phùng Phương Anh</t>
  </si>
  <si>
    <t>010899</t>
  </si>
  <si>
    <t>Quách Gia Anh</t>
  </si>
  <si>
    <t>010900</t>
  </si>
  <si>
    <t>Trần Chí Anh</t>
  </si>
  <si>
    <t>010901</t>
  </si>
  <si>
    <t>Trần Công Duy Anh</t>
  </si>
  <si>
    <t>010902</t>
  </si>
  <si>
    <t>Trần Hà Anh</t>
  </si>
  <si>
    <t>010903</t>
  </si>
  <si>
    <t>Trần Hồng Anh</t>
  </si>
  <si>
    <t>010904</t>
  </si>
  <si>
    <t>Trần Nhật Anh</t>
  </si>
  <si>
    <t>010905</t>
  </si>
  <si>
    <t>Trần Quang Anh</t>
  </si>
  <si>
    <t>010906</t>
  </si>
  <si>
    <t>Trần Vân Anh</t>
  </si>
  <si>
    <t>010907</t>
  </si>
  <si>
    <t>Trần Vy Anh</t>
  </si>
  <si>
    <t>010908</t>
  </si>
  <si>
    <t>Trương Nguyễn Thu Anh</t>
  </si>
  <si>
    <t>010909</t>
  </si>
  <si>
    <t>Trương Quỳnh Anh</t>
  </si>
  <si>
    <t>010910</t>
  </si>
  <si>
    <t>Trương Việt Anh</t>
  </si>
  <si>
    <t>010911</t>
  </si>
  <si>
    <t>Vũ Đình Lan Anh</t>
  </si>
  <si>
    <t>010912</t>
  </si>
  <si>
    <t>Vũ Kim Anh</t>
  </si>
  <si>
    <t>010913</t>
  </si>
  <si>
    <t>Vũ Vân Anh</t>
  </si>
  <si>
    <t>010914</t>
  </si>
  <si>
    <t>Dương Kim Ánh</t>
  </si>
  <si>
    <t>010915</t>
  </si>
  <si>
    <t>Hoàng Ngọc Ánh</t>
  </si>
  <si>
    <t>010916</t>
  </si>
  <si>
    <t>Nguyễn Nhật Ánh</t>
  </si>
  <si>
    <t>010917</t>
  </si>
  <si>
    <t>Vũ Ngọc Ánh</t>
  </si>
  <si>
    <t>010918</t>
  </si>
  <si>
    <t>Vũ Nguyệt Ánh</t>
  </si>
  <si>
    <t>010919</t>
  </si>
  <si>
    <t>Lê Công Bách</t>
  </si>
  <si>
    <t>010920</t>
  </si>
  <si>
    <t>Thái Chí Bách</t>
  </si>
  <si>
    <t>010921</t>
  </si>
  <si>
    <t>Nguyễn Thiện Bảo</t>
  </si>
  <si>
    <t>010922</t>
  </si>
  <si>
    <t>Đặng Yên Bình</t>
  </si>
  <si>
    <t>010923</t>
  </si>
  <si>
    <t>Đoàn Minh Châu</t>
  </si>
  <si>
    <t>010924</t>
  </si>
  <si>
    <t>Hoàng Ngọc Châu</t>
  </si>
  <si>
    <t>010925</t>
  </si>
  <si>
    <t>Nguyễn Hoàng Minh Châu</t>
  </si>
  <si>
    <t>010926</t>
  </si>
  <si>
    <t>Nguyễn Thị Minh Châu</t>
  </si>
  <si>
    <t>010927</t>
  </si>
  <si>
    <t>Phạm Bảo Châu</t>
  </si>
  <si>
    <t>010928</t>
  </si>
  <si>
    <t>Phùng Minh Châu</t>
  </si>
  <si>
    <t>010929</t>
  </si>
  <si>
    <t>Chu Quỳnh Chi</t>
  </si>
  <si>
    <t>010930</t>
  </si>
  <si>
    <t>Hoàng Quỳnh Chi</t>
  </si>
  <si>
    <t>010931</t>
  </si>
  <si>
    <t>Nguyễn Đỗ Quỳnh Chi</t>
  </si>
  <si>
    <t>010932</t>
  </si>
  <si>
    <t>Nguyễn Huệ Chi</t>
  </si>
  <si>
    <t>010933</t>
  </si>
  <si>
    <t>Nguyễn Mai Chi</t>
  </si>
  <si>
    <t>010934</t>
  </si>
  <si>
    <t>Phạm Phương Chi</t>
  </si>
  <si>
    <t>010935</t>
  </si>
  <si>
    <t>Thái Hạnh Chi</t>
  </si>
  <si>
    <t>010936</t>
  </si>
  <si>
    <t>Trịnh Vân Chi</t>
  </si>
  <si>
    <t>010937</t>
  </si>
  <si>
    <t>Phạm Văn Chiến</t>
  </si>
  <si>
    <t>010938</t>
  </si>
  <si>
    <t>Trần Phương Chinh</t>
  </si>
  <si>
    <t>010939</t>
  </si>
  <si>
    <t>Đinh Vũ Cường</t>
  </si>
  <si>
    <t>010940</t>
  </si>
  <si>
    <t>Nguyễn Hồng Ngọc Diệp</t>
  </si>
  <si>
    <t>010941</t>
  </si>
  <si>
    <t>Nguyễn Ngọc Dung</t>
  </si>
  <si>
    <t>010942</t>
  </si>
  <si>
    <t>Nguyễn Khánh Duy</t>
  </si>
  <si>
    <t>010943</t>
  </si>
  <si>
    <t>Bùi Thùy Dương</t>
  </si>
  <si>
    <t>010944</t>
  </si>
  <si>
    <t>Nguyễn Hữu Dương</t>
  </si>
  <si>
    <t>010945</t>
  </si>
  <si>
    <t>010946</t>
  </si>
  <si>
    <t>Nguyễn Thị Thùy Dương</t>
  </si>
  <si>
    <t>010947</t>
  </si>
  <si>
    <t>Nguyễn Thùy Dương</t>
  </si>
  <si>
    <t>010948</t>
  </si>
  <si>
    <t>010949</t>
  </si>
  <si>
    <t>Nguyễn Trần Đại Dương</t>
  </si>
  <si>
    <t>010950</t>
  </si>
  <si>
    <t>010951</t>
  </si>
  <si>
    <t>Vũ Duy Dương</t>
  </si>
  <si>
    <t>010952</t>
  </si>
  <si>
    <t>Dương Tiến Đạt</t>
  </si>
  <si>
    <t>010953</t>
  </si>
  <si>
    <t>Đỗ Huy Đạt</t>
  </si>
  <si>
    <t>010954</t>
  </si>
  <si>
    <t>Đỗ Tiến Đạt</t>
  </si>
  <si>
    <t>010955</t>
  </si>
  <si>
    <t>Nguyễn Thành Đạt</t>
  </si>
  <si>
    <t>010956</t>
  </si>
  <si>
    <t>Nguyễn Tiến Đạt</t>
  </si>
  <si>
    <t>010957</t>
  </si>
  <si>
    <t>Trần Anh Đạt</t>
  </si>
  <si>
    <t>010958</t>
  </si>
  <si>
    <t>Trần Thành Đạt</t>
  </si>
  <si>
    <t>010959</t>
  </si>
  <si>
    <t>Đồng Minh Đức</t>
  </si>
  <si>
    <t>010960</t>
  </si>
  <si>
    <t>010961</t>
  </si>
  <si>
    <t>Nguyễn Phan Minh Đức</t>
  </si>
  <si>
    <t>010962</t>
  </si>
  <si>
    <t>Nguyễn Trọng Đức</t>
  </si>
  <si>
    <t>010963</t>
  </si>
  <si>
    <t>Đặng Hương Giang</t>
  </si>
  <si>
    <t>010964</t>
  </si>
  <si>
    <t>Đinh Thị Thanh Giang</t>
  </si>
  <si>
    <t>010965</t>
  </si>
  <si>
    <t>Hà Hương Giang</t>
  </si>
  <si>
    <t>010966</t>
  </si>
  <si>
    <t>Lưu Hoài Giang</t>
  </si>
  <si>
    <t>010967</t>
  </si>
  <si>
    <t>Nguyễn Thu Giang</t>
  </si>
  <si>
    <t>010968</t>
  </si>
  <si>
    <t>Nguyễn Triết Giang</t>
  </si>
  <si>
    <t>010969</t>
  </si>
  <si>
    <t>Tạ Trường Giang</t>
  </si>
  <si>
    <t>010970</t>
  </si>
  <si>
    <t>Vũ Hương Giang</t>
  </si>
  <si>
    <t>010971</t>
  </si>
  <si>
    <t>Dương Ngân Hà</t>
  </si>
  <si>
    <t>010972</t>
  </si>
  <si>
    <t>Lê Nguyễn An Hà</t>
  </si>
  <si>
    <t>010973</t>
  </si>
  <si>
    <t>Lưu Cẩm Hà</t>
  </si>
  <si>
    <t>010974</t>
  </si>
  <si>
    <t>Nguyễn Minh Hà</t>
  </si>
  <si>
    <t>010975</t>
  </si>
  <si>
    <t>Trần Lê Nhị Hà</t>
  </si>
  <si>
    <t>010976</t>
  </si>
  <si>
    <t>Trịnh Nguyệt Hà</t>
  </si>
  <si>
    <t>010977</t>
  </si>
  <si>
    <t>Chu Thị Hồng Hạnh</t>
  </si>
  <si>
    <t>010978</t>
  </si>
  <si>
    <t>Trần Phương Hạnh</t>
  </si>
  <si>
    <t>010979</t>
  </si>
  <si>
    <t>Lê Thúy Hằng</t>
  </si>
  <si>
    <t>010980</t>
  </si>
  <si>
    <t>Nguyễn Thị Diệu Hằng</t>
  </si>
  <si>
    <t>010981</t>
  </si>
  <si>
    <t>Nguyễn Thu Hằng</t>
  </si>
  <si>
    <t>010982</t>
  </si>
  <si>
    <t>Thân Minh Hằng</t>
  </si>
  <si>
    <t>010983</t>
  </si>
  <si>
    <t>Vũ Thuý Hằng</t>
  </si>
  <si>
    <t>010984</t>
  </si>
  <si>
    <t>Cún Gia Hân</t>
  </si>
  <si>
    <t>010985</t>
  </si>
  <si>
    <t>Trần Bảo Hân</t>
  </si>
  <si>
    <t>010986</t>
  </si>
  <si>
    <t>Nguyễn Thanh Hiền</t>
  </si>
  <si>
    <t>010987</t>
  </si>
  <si>
    <t>Nguyễn Thị Thu Hiền</t>
  </si>
  <si>
    <t>010988</t>
  </si>
  <si>
    <t>Nguyễn Thục Hiền</t>
  </si>
  <si>
    <t>010989</t>
  </si>
  <si>
    <t>Hoàng Duy Hiển</t>
  </si>
  <si>
    <t>010990</t>
  </si>
  <si>
    <t>Đỗ Hà Hoàng Hiệp</t>
  </si>
  <si>
    <t>010991</t>
  </si>
  <si>
    <t>Bế Ích Trọng Hiếu</t>
  </si>
  <si>
    <t>010992</t>
  </si>
  <si>
    <t>Đặng Minh Hiếu</t>
  </si>
  <si>
    <t>010993</t>
  </si>
  <si>
    <t>Đỗ Quang Hiếu</t>
  </si>
  <si>
    <t>010994</t>
  </si>
  <si>
    <t>Nguyễn Đức Hiếu</t>
  </si>
  <si>
    <t>010995</t>
  </si>
  <si>
    <t>010996</t>
  </si>
  <si>
    <t>Nguyễn Trung Hiếu</t>
  </si>
  <si>
    <t>010997</t>
  </si>
  <si>
    <t>Phạm Minh Hiếu</t>
  </si>
  <si>
    <t>010998</t>
  </si>
  <si>
    <t>Phạm Viết Hiếu</t>
  </si>
  <si>
    <t>010999</t>
  </si>
  <si>
    <t>Tạ Minh Hiếu</t>
  </si>
  <si>
    <t>011000</t>
  </si>
  <si>
    <t>011001</t>
  </si>
  <si>
    <t>011002</t>
  </si>
  <si>
    <t>Vũ Đình Hiếu</t>
  </si>
  <si>
    <t>011003</t>
  </si>
  <si>
    <t>Đỗ Trần Ngọc Hoa</t>
  </si>
  <si>
    <t>011004</t>
  </si>
  <si>
    <t>Nguyễn Thị Thanh Hoa</t>
  </si>
  <si>
    <t>011005</t>
  </si>
  <si>
    <t>Trịnh Hiền Hoa</t>
  </si>
  <si>
    <t>011006</t>
  </si>
  <si>
    <t>Nguyễn Thị Minh Hòa</t>
  </si>
  <si>
    <t>011007</t>
  </si>
  <si>
    <t>Ngô Trần Hoàn</t>
  </si>
  <si>
    <t>011008</t>
  </si>
  <si>
    <t>Bùi Huy Hoàng</t>
  </si>
  <si>
    <t>011009</t>
  </si>
  <si>
    <t>Nguyễn Duy Hoàng</t>
  </si>
  <si>
    <t>011010</t>
  </si>
  <si>
    <t>Nguyễn Đình Lê Hoàng</t>
  </si>
  <si>
    <t>011011</t>
  </si>
  <si>
    <t>Phạm Minh Hoàng</t>
  </si>
  <si>
    <t>011012</t>
  </si>
  <si>
    <t>Chu Thu Hồng</t>
  </si>
  <si>
    <t>011013</t>
  </si>
  <si>
    <t>Vũ Công Hợp</t>
  </si>
  <si>
    <t>011014</t>
  </si>
  <si>
    <t>Nguyễn Mạnh Hùng</t>
  </si>
  <si>
    <t>011015</t>
  </si>
  <si>
    <t>Phan Quốc Hùng</t>
  </si>
  <si>
    <t>011016</t>
  </si>
  <si>
    <t>Bùi Quang Huy</t>
  </si>
  <si>
    <t>011017</t>
  </si>
  <si>
    <t>Đinh Công Huy</t>
  </si>
  <si>
    <t>011018</t>
  </si>
  <si>
    <t>Đinh Gia Huy</t>
  </si>
  <si>
    <t>011019</t>
  </si>
  <si>
    <t>Đỗ Gia Huy</t>
  </si>
  <si>
    <t>011020</t>
  </si>
  <si>
    <t>Lê Gia Huy</t>
  </si>
  <si>
    <t>011021</t>
  </si>
  <si>
    <t>011022</t>
  </si>
  <si>
    <t>Nguyễn Gia Huy</t>
  </si>
  <si>
    <t>011023</t>
  </si>
  <si>
    <t>011024</t>
  </si>
  <si>
    <t>011025</t>
  </si>
  <si>
    <t>011026</t>
  </si>
  <si>
    <t>011027</t>
  </si>
  <si>
    <t>Phạm Quang Huy</t>
  </si>
  <si>
    <t>011028</t>
  </si>
  <si>
    <t>Trần Nguyễn Quang Huy</t>
  </si>
  <si>
    <t>011029</t>
  </si>
  <si>
    <t>Trần Tuấn Huy</t>
  </si>
  <si>
    <t>011030</t>
  </si>
  <si>
    <t>Trịnh Gia Huy</t>
  </si>
  <si>
    <t>011031</t>
  </si>
  <si>
    <t>Vũ Trường Huy</t>
  </si>
  <si>
    <t>011032</t>
  </si>
  <si>
    <t>Dương Thu Huyền</t>
  </si>
  <si>
    <t>011033</t>
  </si>
  <si>
    <t>Hoàng Thu Huyền</t>
  </si>
  <si>
    <t>011034</t>
  </si>
  <si>
    <t>Nguyễn Khánh Huyền</t>
  </si>
  <si>
    <t>011035</t>
  </si>
  <si>
    <t>011036</t>
  </si>
  <si>
    <t>Nguyễn Thu Huyền</t>
  </si>
  <si>
    <t>011037</t>
  </si>
  <si>
    <t>011038</t>
  </si>
  <si>
    <t>011039</t>
  </si>
  <si>
    <t>Trần Khánh Huyền</t>
  </si>
  <si>
    <t>011040</t>
  </si>
  <si>
    <t>011041</t>
  </si>
  <si>
    <t>Trần Minh Huyền</t>
  </si>
  <si>
    <t>011042</t>
  </si>
  <si>
    <t>Trịnh Bích Huyền</t>
  </si>
  <si>
    <t>011043</t>
  </si>
  <si>
    <t>Vũ Khánh Huyền</t>
  </si>
  <si>
    <t>011044</t>
  </si>
  <si>
    <t>Vũ Thanh Huyền</t>
  </si>
  <si>
    <t>011045</t>
  </si>
  <si>
    <t>Nguyễn Duy Hưng</t>
  </si>
  <si>
    <t>011046</t>
  </si>
  <si>
    <t>Nguyễn Phúc Hưng</t>
  </si>
  <si>
    <t>011047</t>
  </si>
  <si>
    <t>Hoàng Thu Hương</t>
  </si>
  <si>
    <t>011048</t>
  </si>
  <si>
    <t>Lê Minh Hương</t>
  </si>
  <si>
    <t>011049</t>
  </si>
  <si>
    <t>Nguyễn Thị Thu Hương</t>
  </si>
  <si>
    <t>011050</t>
  </si>
  <si>
    <t>Nguyễn Thu Hương</t>
  </si>
  <si>
    <t>011051</t>
  </si>
  <si>
    <t>Vũ Quỳnh Hương</t>
  </si>
  <si>
    <t>011052</t>
  </si>
  <si>
    <t>Lương Quốc Khải</t>
  </si>
  <si>
    <t>011053</t>
  </si>
  <si>
    <t>Phạm Quang Khải</t>
  </si>
  <si>
    <t>011054</t>
  </si>
  <si>
    <t>Bùi Gia Khánh</t>
  </si>
  <si>
    <t>011055</t>
  </si>
  <si>
    <t>Hoàng Gia Khánh</t>
  </si>
  <si>
    <t>011056</t>
  </si>
  <si>
    <t>Lê Thanh Bảo Khánh</t>
  </si>
  <si>
    <t>011057</t>
  </si>
  <si>
    <t>Nguyễn Trần Vân Khánh</t>
  </si>
  <si>
    <t>011058</t>
  </si>
  <si>
    <t>Phạm Long Khánh</t>
  </si>
  <si>
    <t>011059</t>
  </si>
  <si>
    <t>011060</t>
  </si>
  <si>
    <t>Đào Nguyên Khoa</t>
  </si>
  <si>
    <t>011061</t>
  </si>
  <si>
    <t>Nguyễn Văn Đăng Khoa</t>
  </si>
  <si>
    <t>011062</t>
  </si>
  <si>
    <t>Lê Minh Khôi</t>
  </si>
  <si>
    <t>011063</t>
  </si>
  <si>
    <t>Nguyễn Duy Khôi</t>
  </si>
  <si>
    <t>011064</t>
  </si>
  <si>
    <t>Nguyễn Trọng Thành Khôi</t>
  </si>
  <si>
    <t>011065</t>
  </si>
  <si>
    <t>Dương Thị Ngọc Khuê</t>
  </si>
  <si>
    <t>011066</t>
  </si>
  <si>
    <t>Đoàn Minh Khuê</t>
  </si>
  <si>
    <t>011067</t>
  </si>
  <si>
    <t>Phạm Sao Khuê</t>
  </si>
  <si>
    <t>011068</t>
  </si>
  <si>
    <t>Trần Ngọc Khuê</t>
  </si>
  <si>
    <t>011069</t>
  </si>
  <si>
    <t>Trần Tuấn Kiệt</t>
  </si>
  <si>
    <t>011070</t>
  </si>
  <si>
    <t>Nguyễn Tố Lan</t>
  </si>
  <si>
    <t>011071</t>
  </si>
  <si>
    <t>Phạm Thành Lâm</t>
  </si>
  <si>
    <t>011072</t>
  </si>
  <si>
    <t>Nguyễn Phúc Lân</t>
  </si>
  <si>
    <t>011073</t>
  </si>
  <si>
    <t>Phan Trường Lân</t>
  </si>
  <si>
    <t>011074</t>
  </si>
  <si>
    <t>Nguyễn Pha Lê</t>
  </si>
  <si>
    <t>011075</t>
  </si>
  <si>
    <t>Hà Ái Liên</t>
  </si>
  <si>
    <t>011076</t>
  </si>
  <si>
    <t>Nguyễn Hoàng Liên</t>
  </si>
  <si>
    <t>011077</t>
  </si>
  <si>
    <t>Bùi Thùy Linh</t>
  </si>
  <si>
    <t>011078</t>
  </si>
  <si>
    <t>Cù Nguyễn Thùy Linh</t>
  </si>
  <si>
    <t>011079</t>
  </si>
  <si>
    <t>Dương Hà Linh</t>
  </si>
  <si>
    <t>011080</t>
  </si>
  <si>
    <t>Đặng Khánh Linh</t>
  </si>
  <si>
    <t>011081</t>
  </si>
  <si>
    <t>Đinh Phương Linh</t>
  </si>
  <si>
    <t>011082</t>
  </si>
  <si>
    <t>Đỗ Khánh Linh</t>
  </si>
  <si>
    <t>011083</t>
  </si>
  <si>
    <t>Hoàng Gia Linh</t>
  </si>
  <si>
    <t>011084</t>
  </si>
  <si>
    <t>Hoàng Mỹ Linh</t>
  </si>
  <si>
    <t>011085</t>
  </si>
  <si>
    <t>Lê Diệu Linh</t>
  </si>
  <si>
    <t>011086</t>
  </si>
  <si>
    <t>Lê Đoàn Hoàng Linh</t>
  </si>
  <si>
    <t>011087</t>
  </si>
  <si>
    <t>Lê Giang Linh</t>
  </si>
  <si>
    <t>011088</t>
  </si>
  <si>
    <t>Lê Ngọc Linh</t>
  </si>
  <si>
    <t>011089</t>
  </si>
  <si>
    <t>Lê Phương Linh</t>
  </si>
  <si>
    <t>011090</t>
  </si>
  <si>
    <t>Lý Gia Linh</t>
  </si>
  <si>
    <t>011091</t>
  </si>
  <si>
    <t>Lý Ngọc Linh</t>
  </si>
  <si>
    <t>011092</t>
  </si>
  <si>
    <t>Ma Trang Linh</t>
  </si>
  <si>
    <t>011093</t>
  </si>
  <si>
    <t>Nghiêm Diệu Linh</t>
  </si>
  <si>
    <t>011094</t>
  </si>
  <si>
    <t>Nguyễn Diệp Linh</t>
  </si>
  <si>
    <t>011095</t>
  </si>
  <si>
    <t>Nguyễn Hà Linh</t>
  </si>
  <si>
    <t>011096</t>
  </si>
  <si>
    <t>Nguyễn Hải Linh</t>
  </si>
  <si>
    <t>011097</t>
  </si>
  <si>
    <t>011098</t>
  </si>
  <si>
    <t>011099</t>
  </si>
  <si>
    <t>011100</t>
  </si>
  <si>
    <t>011101</t>
  </si>
  <si>
    <t>011102</t>
  </si>
  <si>
    <t>Nguyễn Thùy Linh</t>
  </si>
  <si>
    <t>011103</t>
  </si>
  <si>
    <t>011104</t>
  </si>
  <si>
    <t>011105</t>
  </si>
  <si>
    <t>Nguyễn Trúc Linh</t>
  </si>
  <si>
    <t>011106</t>
  </si>
  <si>
    <t>Phạm Khánh Linh</t>
  </si>
  <si>
    <t>011107</t>
  </si>
  <si>
    <t>Phạm Thùy Linh</t>
  </si>
  <si>
    <t>011108</t>
  </si>
  <si>
    <t>Phan Ngọc Linh</t>
  </si>
  <si>
    <t>011109</t>
  </si>
  <si>
    <t>Quản Ngọc Thùy Linh</t>
  </si>
  <si>
    <t>011110</t>
  </si>
  <si>
    <t>Trần Khánh Linh</t>
  </si>
  <si>
    <t>011111</t>
  </si>
  <si>
    <t>011112</t>
  </si>
  <si>
    <t>011113</t>
  </si>
  <si>
    <t>Trần Thùy Linh</t>
  </si>
  <si>
    <t>011114</t>
  </si>
  <si>
    <t>Trần Trúc Linh</t>
  </si>
  <si>
    <t>011115</t>
  </si>
  <si>
    <t>Trịnh Thị Khánh Linh</t>
  </si>
  <si>
    <t>011116</t>
  </si>
  <si>
    <t>Vũ Khánh Linh</t>
  </si>
  <si>
    <t>011117</t>
  </si>
  <si>
    <t>Vũ Thùy Linh</t>
  </si>
  <si>
    <t>011118</t>
  </si>
  <si>
    <t>Vương Thuỳ Linh</t>
  </si>
  <si>
    <t>011119</t>
  </si>
  <si>
    <t>Nguyễn Thu Loan</t>
  </si>
  <si>
    <t>011120</t>
  </si>
  <si>
    <t>Đỗ Bá Hoàng Long</t>
  </si>
  <si>
    <t>011121</t>
  </si>
  <si>
    <t>Lê Tuấn Long</t>
  </si>
  <si>
    <t>011122</t>
  </si>
  <si>
    <t>Nguyễn Bảo Long</t>
  </si>
  <si>
    <t>011123</t>
  </si>
  <si>
    <t>Phạm Gia Long</t>
  </si>
  <si>
    <t>011124</t>
  </si>
  <si>
    <t>Phan Hải Long</t>
  </si>
  <si>
    <t>011125</t>
  </si>
  <si>
    <t>Vương Đình Hải Long</t>
  </si>
  <si>
    <t>011126</t>
  </si>
  <si>
    <t>Hoàng Khánh Ly</t>
  </si>
  <si>
    <t>011127</t>
  </si>
  <si>
    <t>Vũ Thảo Ly</t>
  </si>
  <si>
    <t>011128</t>
  </si>
  <si>
    <t>Nguyễn Xuân Mai</t>
  </si>
  <si>
    <t>011129</t>
  </si>
  <si>
    <t>Phạm Ngọc Mai</t>
  </si>
  <si>
    <t>011130</t>
  </si>
  <si>
    <t>Trần Duy Mạnh</t>
  </si>
  <si>
    <t>011131</t>
  </si>
  <si>
    <t>Dương Quang Minh</t>
  </si>
  <si>
    <t>011132</t>
  </si>
  <si>
    <t>Đào Đức Minh</t>
  </si>
  <si>
    <t>011133</t>
  </si>
  <si>
    <t>Đặng Tuấn Minh</t>
  </si>
  <si>
    <t>011134</t>
  </si>
  <si>
    <t>Ngô Quang Minh</t>
  </si>
  <si>
    <t>011135</t>
  </si>
  <si>
    <t>Nguyễn Ngọc Minh</t>
  </si>
  <si>
    <t>011136</t>
  </si>
  <si>
    <t>011137</t>
  </si>
  <si>
    <t>011138</t>
  </si>
  <si>
    <t>Phạm Cao Minh</t>
  </si>
  <si>
    <t>011139</t>
  </si>
  <si>
    <t>Tống Thu Minh</t>
  </si>
  <si>
    <t>011140</t>
  </si>
  <si>
    <t>Đặng Trà My</t>
  </si>
  <si>
    <t>011141</t>
  </si>
  <si>
    <t>Ngô Hà My</t>
  </si>
  <si>
    <t>011142</t>
  </si>
  <si>
    <t>Nguyễn Trà My</t>
  </si>
  <si>
    <t>011143</t>
  </si>
  <si>
    <t>Phạm Diệu My</t>
  </si>
  <si>
    <t>011144</t>
  </si>
  <si>
    <t>Phạm Nhật My</t>
  </si>
  <si>
    <t>011145</t>
  </si>
  <si>
    <t>Thái Lê Hà My</t>
  </si>
  <si>
    <t>011146</t>
  </si>
  <si>
    <t>Phùng Khánh Nam</t>
  </si>
  <si>
    <t>011147</t>
  </si>
  <si>
    <t>Nguyễn Thị Thanh Nga</t>
  </si>
  <si>
    <t>011148</t>
  </si>
  <si>
    <t>Trịnh Linh Nga</t>
  </si>
  <si>
    <t>011149</t>
  </si>
  <si>
    <t>Chu Kim Ngân</t>
  </si>
  <si>
    <t>011150</t>
  </si>
  <si>
    <t>Lê Hiền Ngân</t>
  </si>
  <si>
    <t>011151</t>
  </si>
  <si>
    <t>Trần Thị Thu Ngân</t>
  </si>
  <si>
    <t>011152</t>
  </si>
  <si>
    <t>Đoàn Bảo Ngọc</t>
  </si>
  <si>
    <t>011153</t>
  </si>
  <si>
    <t>Lương Bích Ngọc</t>
  </si>
  <si>
    <t>011154</t>
  </si>
  <si>
    <t>Nguyễn Anh Ngọc</t>
  </si>
  <si>
    <t>011155</t>
  </si>
  <si>
    <t>Nguyễn Ánh Ngọc</t>
  </si>
  <si>
    <t>011156</t>
  </si>
  <si>
    <t>Nguyễn Đỗ Bảo Ngọc</t>
  </si>
  <si>
    <t>011157</t>
  </si>
  <si>
    <t>Nguyễn Hữu Ngọc</t>
  </si>
  <si>
    <t>011158</t>
  </si>
  <si>
    <t>Nguyễn Xuân Ngọc</t>
  </si>
  <si>
    <t>011159</t>
  </si>
  <si>
    <t>Phạm Kim Ngọc</t>
  </si>
  <si>
    <t>011160</t>
  </si>
  <si>
    <t>Trần Anh Ngọc</t>
  </si>
  <si>
    <t>011161</t>
  </si>
  <si>
    <t>Trần Bích Ngọc</t>
  </si>
  <si>
    <t>011162</t>
  </si>
  <si>
    <t>Trần Minh Ngọc</t>
  </si>
  <si>
    <t>011163</t>
  </si>
  <si>
    <t>Vũ Minh Ngọc</t>
  </si>
  <si>
    <t>011164</t>
  </si>
  <si>
    <t>Phạm Hạnh Nguyên</t>
  </si>
  <si>
    <t>011165</t>
  </si>
  <si>
    <t>Phạm Thị Thảo Nguyên</t>
  </si>
  <si>
    <t>011166</t>
  </si>
  <si>
    <t>Nguyễn Linh Ánh Nguyệt</t>
  </si>
  <si>
    <t>011167</t>
  </si>
  <si>
    <t>Đinh Ngọc Nhi</t>
  </si>
  <si>
    <t>011168</t>
  </si>
  <si>
    <t>Đinh Nguyễn Thảo Nhi</t>
  </si>
  <si>
    <t>011169</t>
  </si>
  <si>
    <t>Đỗ Hà Nhi</t>
  </si>
  <si>
    <t>011170</t>
  </si>
  <si>
    <t>Khúc Yến Nhi</t>
  </si>
  <si>
    <t>011171</t>
  </si>
  <si>
    <t>Lê Ngọc Nhi</t>
  </si>
  <si>
    <t>011172</t>
  </si>
  <si>
    <t>Lưu Phương Nhi</t>
  </si>
  <si>
    <t>011173</t>
  </si>
  <si>
    <t>Nguyễn Đặng Hoàng Nhi</t>
  </si>
  <si>
    <t>011174</t>
  </si>
  <si>
    <t>Nguyễn Quỳnh Nhi</t>
  </si>
  <si>
    <t>011175</t>
  </si>
  <si>
    <t>Nguyễn Thị Ý Nhi</t>
  </si>
  <si>
    <t>011176</t>
  </si>
  <si>
    <t>Nguyễn Thị Yến Nhi</t>
  </si>
  <si>
    <t>011177</t>
  </si>
  <si>
    <t>Nguyễn Trần Yến Nhi</t>
  </si>
  <si>
    <t>011178</t>
  </si>
  <si>
    <t>011179</t>
  </si>
  <si>
    <t>Lê Trang Nhung</t>
  </si>
  <si>
    <t>011180</t>
  </si>
  <si>
    <t>Nguyễn Huyền Nam Phong</t>
  </si>
  <si>
    <t>011181</t>
  </si>
  <si>
    <t>Đinh Kim Phúc</t>
  </si>
  <si>
    <t>011182</t>
  </si>
  <si>
    <t>Khuất Minh Phúc</t>
  </si>
  <si>
    <t>011183</t>
  </si>
  <si>
    <t>Lê Bảo Phúc</t>
  </si>
  <si>
    <t>011184</t>
  </si>
  <si>
    <t>Vũ Xuân Phúc</t>
  </si>
  <si>
    <t>011185</t>
  </si>
  <si>
    <t>Doãn Thu Phương</t>
  </si>
  <si>
    <t>011186</t>
  </si>
  <si>
    <t>Lê Mai Phương</t>
  </si>
  <si>
    <t>011187</t>
  </si>
  <si>
    <t>Nguyễn Minh Phương</t>
  </si>
  <si>
    <t>011188</t>
  </si>
  <si>
    <t>011189</t>
  </si>
  <si>
    <t>Phạm Nguyễn Minh Phương</t>
  </si>
  <si>
    <t>011190</t>
  </si>
  <si>
    <t>Phạm Thu Phương</t>
  </si>
  <si>
    <t>011191</t>
  </si>
  <si>
    <t>011192</t>
  </si>
  <si>
    <t>Trần Minh Phương</t>
  </si>
  <si>
    <t>011193</t>
  </si>
  <si>
    <t>Triệu Minh Phương</t>
  </si>
  <si>
    <t>011194</t>
  </si>
  <si>
    <t>Trịnh Hà Phương</t>
  </si>
  <si>
    <t>011195</t>
  </si>
  <si>
    <t>Vũ Hoài Phương</t>
  </si>
  <si>
    <t>011196</t>
  </si>
  <si>
    <t>Vũ Thị Thu Phương</t>
  </si>
  <si>
    <t>011197</t>
  </si>
  <si>
    <t>Vũ Hồng Quang</t>
  </si>
  <si>
    <t>011198</t>
  </si>
  <si>
    <t>Vũ Minh Quang</t>
  </si>
  <si>
    <t>011199</t>
  </si>
  <si>
    <t>Nguyễn Thiên Quân</t>
  </si>
  <si>
    <t>011200</t>
  </si>
  <si>
    <t>Tống Minh Quân</t>
  </si>
  <si>
    <t>011201</t>
  </si>
  <si>
    <t>Vũ Minh Quân</t>
  </si>
  <si>
    <t>011202</t>
  </si>
  <si>
    <t>Nguyễn Xuân Quý</t>
  </si>
  <si>
    <t>011203</t>
  </si>
  <si>
    <t>Bùi Bích Quyên</t>
  </si>
  <si>
    <t>011204</t>
  </si>
  <si>
    <t>Đinh Đỗ Quyên</t>
  </si>
  <si>
    <t>011205</t>
  </si>
  <si>
    <t>Bùi Nguyễn Hương Quỳnh</t>
  </si>
  <si>
    <t>011206</t>
  </si>
  <si>
    <t>Cao Như Quỳnh</t>
  </si>
  <si>
    <t>011207</t>
  </si>
  <si>
    <t>Nguyễn Như Quỳnh</t>
  </si>
  <si>
    <t>011208</t>
  </si>
  <si>
    <t>Dương Thái Sơn</t>
  </si>
  <si>
    <t>011209</t>
  </si>
  <si>
    <t>Đào Thái Sơn</t>
  </si>
  <si>
    <t>011210</t>
  </si>
  <si>
    <t>Đinh Thái Sơn</t>
  </si>
  <si>
    <t>011211</t>
  </si>
  <si>
    <t>Kiều Thái Sơn</t>
  </si>
  <si>
    <t>011212</t>
  </si>
  <si>
    <t>Trần Đức Sơn</t>
  </si>
  <si>
    <t>011213</t>
  </si>
  <si>
    <t>Trần Anh Tài</t>
  </si>
  <si>
    <t>011214</t>
  </si>
  <si>
    <t>Lê Minh Tâm</t>
  </si>
  <si>
    <t>011215</t>
  </si>
  <si>
    <t>Nguyễn Thanh Tâm</t>
  </si>
  <si>
    <t>011216</t>
  </si>
  <si>
    <t>011217</t>
  </si>
  <si>
    <t>Trịnh Quốc Thái</t>
  </si>
  <si>
    <t>011218</t>
  </si>
  <si>
    <t>Hồ Hà Thành</t>
  </si>
  <si>
    <t>011219</t>
  </si>
  <si>
    <t>Nguyễn Danh Thành</t>
  </si>
  <si>
    <t>011220</t>
  </si>
  <si>
    <t>Phùng Tất Thành</t>
  </si>
  <si>
    <t>011221</t>
  </si>
  <si>
    <t>Hoàng Thanh Thảo</t>
  </si>
  <si>
    <t>011222</t>
  </si>
  <si>
    <t>Lê Phương Thảo</t>
  </si>
  <si>
    <t>011223</t>
  </si>
  <si>
    <t>011224</t>
  </si>
  <si>
    <t>011225</t>
  </si>
  <si>
    <t>Nguyễn Thị Phương Thảo</t>
  </si>
  <si>
    <t>011226</t>
  </si>
  <si>
    <t>Trần Hương Thảo</t>
  </si>
  <si>
    <t>011227</t>
  </si>
  <si>
    <t>Nghiêm Xuân Thắng</t>
  </si>
  <si>
    <t>011228</t>
  </si>
  <si>
    <t>Lại Hoàng Võ Thiên</t>
  </si>
  <si>
    <t>011229</t>
  </si>
  <si>
    <t>Nguyễn Thúy Kiều Thiên</t>
  </si>
  <si>
    <t>011230</t>
  </si>
  <si>
    <t>Phan Văn Thịnh</t>
  </si>
  <si>
    <t>011231</t>
  </si>
  <si>
    <t>Đào Đình Thơ</t>
  </si>
  <si>
    <t>011232</t>
  </si>
  <si>
    <t>011233</t>
  </si>
  <si>
    <t>Dương Gia Thuận</t>
  </si>
  <si>
    <t>011234</t>
  </si>
  <si>
    <t>Nguyễn Diệu Thúy</t>
  </si>
  <si>
    <t>011235</t>
  </si>
  <si>
    <t>Đinh Nguyễn Thu Thủy</t>
  </si>
  <si>
    <t>011236</t>
  </si>
  <si>
    <t>Triệu Hải Thụy</t>
  </si>
  <si>
    <t>011237</t>
  </si>
  <si>
    <t>Trần Thị Minh Thư</t>
  </si>
  <si>
    <t>011238</t>
  </si>
  <si>
    <t>Vũ Thủy Tiên</t>
  </si>
  <si>
    <t>011239</t>
  </si>
  <si>
    <t>Vũ Anh Tiến</t>
  </si>
  <si>
    <t>011240</t>
  </si>
  <si>
    <t>Hồ Đức Toàn</t>
  </si>
  <si>
    <t>011241</t>
  </si>
  <si>
    <t>Bạch Hoàng Trà</t>
  </si>
  <si>
    <t>011242</t>
  </si>
  <si>
    <t>Nguyễn Hương Trà</t>
  </si>
  <si>
    <t>011243</t>
  </si>
  <si>
    <t>Cao Thị Thu Trang</t>
  </si>
  <si>
    <t>011244</t>
  </si>
  <si>
    <t>Đào Quỳnh Trang</t>
  </si>
  <si>
    <t>011245</t>
  </si>
  <si>
    <t>Đặng Bùi Yến Trang</t>
  </si>
  <si>
    <t>011246</t>
  </si>
  <si>
    <t>Đặng Huyền Trang</t>
  </si>
  <si>
    <t>011247</t>
  </si>
  <si>
    <t>Đỗ Thu Trang</t>
  </si>
  <si>
    <t>011248</t>
  </si>
  <si>
    <t>Lê Thị Thu Trang</t>
  </si>
  <si>
    <t>011249</t>
  </si>
  <si>
    <t>Lê Thu Trang</t>
  </si>
  <si>
    <t>011250</t>
  </si>
  <si>
    <t>Lê Thùy Trang</t>
  </si>
  <si>
    <t>011251</t>
  </si>
  <si>
    <t>011252</t>
  </si>
  <si>
    <t>Nguyễn Ngọc Linh Trang</t>
  </si>
  <si>
    <t>011253</t>
  </si>
  <si>
    <t>Nguyễn Phương Trang</t>
  </si>
  <si>
    <t>011254</t>
  </si>
  <si>
    <t>011255</t>
  </si>
  <si>
    <t>Nguyễn Thanh Trang</t>
  </si>
  <si>
    <t>011256</t>
  </si>
  <si>
    <t>Nguyễn Thị Huyền Trang</t>
  </si>
  <si>
    <t>011257</t>
  </si>
  <si>
    <t>Nguyễn Thị Kiều Trang</t>
  </si>
  <si>
    <t>011258</t>
  </si>
  <si>
    <t>Quách Minh Trang</t>
  </si>
  <si>
    <t>011259</t>
  </si>
  <si>
    <t>Trịnh Thu Trang</t>
  </si>
  <si>
    <t>011260</t>
  </si>
  <si>
    <t>Vũ Mai Trang</t>
  </si>
  <si>
    <t>011261</t>
  </si>
  <si>
    <t>Phạm Mai Gia Trí</t>
  </si>
  <si>
    <t>011262</t>
  </si>
  <si>
    <t>Trần Đức Trí</t>
  </si>
  <si>
    <t>011263</t>
  </si>
  <si>
    <t>Lê Anh Tú</t>
  </si>
  <si>
    <t>011264</t>
  </si>
  <si>
    <t>011265</t>
  </si>
  <si>
    <t>Phạm Văn Tuân</t>
  </si>
  <si>
    <t>011266</t>
  </si>
  <si>
    <t>Đinh Mạnh Tuấn</t>
  </si>
  <si>
    <t>011267</t>
  </si>
  <si>
    <t>Lê Anh Tuấn</t>
  </si>
  <si>
    <t>011268</t>
  </si>
  <si>
    <t>Nguyễn Huy Tuấn</t>
  </si>
  <si>
    <t>011269</t>
  </si>
  <si>
    <t>Nguyễn Mạnh Tuấn</t>
  </si>
  <si>
    <t>011270</t>
  </si>
  <si>
    <t>Nguyễn Xuân Tuấn</t>
  </si>
  <si>
    <t>011271</t>
  </si>
  <si>
    <t>Đặng Xuân Tùng</t>
  </si>
  <si>
    <t>011272</t>
  </si>
  <si>
    <t>Lương Khánh Tùng</t>
  </si>
  <si>
    <t>011273</t>
  </si>
  <si>
    <t>Lương Tuệ Văn</t>
  </si>
  <si>
    <t>011274</t>
  </si>
  <si>
    <t>Đinh Cẩm Vân</t>
  </si>
  <si>
    <t>011275</t>
  </si>
  <si>
    <t>Nguyễn Khánh Vân</t>
  </si>
  <si>
    <t>011276</t>
  </si>
  <si>
    <t>Lê Tường Vi</t>
  </si>
  <si>
    <t>011277</t>
  </si>
  <si>
    <t>Nguyễn Trí Vĩ</t>
  </si>
  <si>
    <t>011278</t>
  </si>
  <si>
    <t>Lê Đức Việt</t>
  </si>
  <si>
    <t>011279</t>
  </si>
  <si>
    <t>Nguyễn Quốc Việt</t>
  </si>
  <si>
    <t>011280</t>
  </si>
  <si>
    <t>Cao Đắc Vinh</t>
  </si>
  <si>
    <t>011281</t>
  </si>
  <si>
    <t>Nguyễn Công Vinh</t>
  </si>
  <si>
    <t>011282</t>
  </si>
  <si>
    <t>011283</t>
  </si>
  <si>
    <t>Nguyễn Tuấn Vinh</t>
  </si>
  <si>
    <t>011284</t>
  </si>
  <si>
    <t>Trần Công Vinh</t>
  </si>
  <si>
    <t>011285</t>
  </si>
  <si>
    <t>Đặng Trần Minh Vũ</t>
  </si>
  <si>
    <t>011286</t>
  </si>
  <si>
    <t>Lê Thảo Vy</t>
  </si>
  <si>
    <t>011287</t>
  </si>
  <si>
    <t>Nguyễn Hà Vy</t>
  </si>
  <si>
    <t>011288</t>
  </si>
  <si>
    <t>Nguyễn Thị Hà Vy</t>
  </si>
  <si>
    <t>011289</t>
  </si>
  <si>
    <t>Trương Khánh Vy</t>
  </si>
  <si>
    <t>011290</t>
  </si>
  <si>
    <t>Cao Thị Hải Yến</t>
  </si>
  <si>
    <t>011291</t>
  </si>
  <si>
    <t>Lê Hương Yến</t>
  </si>
  <si>
    <t>011292</t>
  </si>
  <si>
    <t>Nguyễn Bảo Yến</t>
  </si>
  <si>
    <t>011293</t>
  </si>
  <si>
    <t>Nguyễn Hải Yến</t>
  </si>
  <si>
    <t>011294</t>
  </si>
  <si>
    <t>Trần Hải Yến</t>
  </si>
  <si>
    <t>011295</t>
  </si>
  <si>
    <t>Vũ Nguyễn Hải Yến</t>
  </si>
  <si>
    <t>CỤM TRƯỜNG THPT HOÀN KIẾM - HAI BÀ TRƯNG</t>
  </si>
  <si>
    <t>KẾT QUẢ KIỂM TRA KHẢO SÁT</t>
  </si>
  <si>
    <r>
      <t>(Những học sinh không dự thi có điểm ‘‘</t>
    </r>
    <r>
      <rPr>
        <b/>
        <i/>
        <sz val="12"/>
        <color theme="1"/>
        <rFont val="Times New Roman"/>
        <family val="1"/>
      </rPr>
      <t xml:space="preserve">– </t>
    </r>
    <r>
      <rPr>
        <b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’’)</t>
    </r>
  </si>
  <si>
    <t>Điểm kiểm tra của bài thi/môn thi thành phần (quy ra thang điểm 10)</t>
  </si>
  <si>
    <t>Lớp</t>
  </si>
  <si>
    <t>LỚP</t>
  </si>
  <si>
    <t>Số HS thi</t>
  </si>
  <si>
    <t>Điểm giỏi</t>
  </si>
  <si>
    <t>Gdcd</t>
  </si>
  <si>
    <t>12A1</t>
  </si>
  <si>
    <t>12A2</t>
  </si>
  <si>
    <t>12A3</t>
  </si>
  <si>
    <t>12A4</t>
  </si>
  <si>
    <t>12D1</t>
  </si>
  <si>
    <t>12D2</t>
  </si>
  <si>
    <t>12D3</t>
  </si>
  <si>
    <t>12D4</t>
  </si>
  <si>
    <t>12D5</t>
  </si>
  <si>
    <t>12D6</t>
  </si>
  <si>
    <t>12D7</t>
  </si>
  <si>
    <t>12D8</t>
  </si>
  <si>
    <t>12D9</t>
  </si>
  <si>
    <t>12D10</t>
  </si>
  <si>
    <t>12D11</t>
  </si>
  <si>
    <t>Trường</t>
  </si>
  <si>
    <t>Điểm khá</t>
  </si>
  <si>
    <t>Điểm tb</t>
  </si>
  <si>
    <t>Điểm Yêú</t>
  </si>
  <si>
    <t>Điểm KÉM</t>
  </si>
  <si>
    <t>BỎ thi</t>
  </si>
  <si>
    <t>TÍNH ĐIỂM TRUNG BÌNH THEO LỚP</t>
  </si>
  <si>
    <t>Điểm 9-10</t>
  </si>
  <si>
    <t>THỐNG KÊ KẾT QUẢ KIỂM TRA KHẢO SÁT THÀNH PHỐ</t>
  </si>
  <si>
    <t>Điểm TB</t>
  </si>
  <si>
    <t>Điểm Yếu</t>
  </si>
  <si>
    <t>Điểm Kém</t>
  </si>
  <si>
    <t>Bỏ thi</t>
  </si>
  <si>
    <t>Trên TB</t>
  </si>
  <si>
    <t>SL</t>
  </si>
  <si>
    <t>%</t>
  </si>
  <si>
    <t>TB</t>
  </si>
  <si>
    <t>Xếp thứ</t>
  </si>
  <si>
    <t>Số TS dự thi</t>
  </si>
  <si>
    <t>Điểm cao nhất</t>
  </si>
  <si>
    <t>Điểm thấp nhất</t>
  </si>
  <si>
    <t>Điểm 10</t>
  </si>
  <si>
    <r>
      <t xml:space="preserve">Điểm </t>
    </r>
    <r>
      <rPr>
        <sz val="14"/>
        <color theme="1"/>
        <rFont val="Symbol"/>
        <family val="1"/>
        <charset val="2"/>
      </rPr>
      <t>³</t>
    </r>
    <r>
      <rPr>
        <sz val="14"/>
        <color theme="1"/>
        <rFont val="Times New Roman"/>
        <family val="2"/>
      </rPr>
      <t>9</t>
    </r>
  </si>
  <si>
    <t>Từ 8 đến &lt;9</t>
  </si>
  <si>
    <t>Từ 7.0 đến &lt;8</t>
  </si>
  <si>
    <t>Từ 6.0 đến &lt;7</t>
  </si>
  <si>
    <t>Từ 5.0 đến &lt;6</t>
  </si>
  <si>
    <t>Từ 4.0 đến &lt;5</t>
  </si>
  <si>
    <t>Từ 3.0 đến &lt;4</t>
  </si>
  <si>
    <t>Từ 2.0 đến &lt;3</t>
  </si>
  <si>
    <t>Từ 1.0 đến &lt;2</t>
  </si>
  <si>
    <t>Từ 0 đến &lt;1</t>
  </si>
  <si>
    <t>Tỉ lệ trên TB</t>
  </si>
  <si>
    <t>TB KHTN</t>
  </si>
  <si>
    <t>TB KHXH</t>
  </si>
  <si>
    <t>TB thi</t>
  </si>
  <si>
    <t>TB kỳ I</t>
  </si>
  <si>
    <t>ĐXTN</t>
  </si>
  <si>
    <t/>
  </si>
  <si>
    <t>7.7</t>
  </si>
  <si>
    <t>7.2</t>
  </si>
  <si>
    <t>7.6</t>
  </si>
  <si>
    <t>7.5</t>
  </si>
  <si>
    <t>7.8</t>
  </si>
  <si>
    <t>8.3</t>
  </si>
  <si>
    <t>8.0</t>
  </si>
  <si>
    <t>7.9</t>
  </si>
  <si>
    <t>8.6</t>
  </si>
  <si>
    <t>8.1</t>
  </si>
  <si>
    <t>8.2</t>
  </si>
  <si>
    <t>8.8</t>
  </si>
  <si>
    <t>7.1</t>
  </si>
  <si>
    <t>8.4</t>
  </si>
  <si>
    <t>8.9</t>
  </si>
  <si>
    <t>7.4</t>
  </si>
  <si>
    <t>HỌC SINH CÓ ĐIỂM THẤP NHẤT MỖI MÔN</t>
  </si>
  <si>
    <t>Các học sinh cos điểm tô màu vàng thuộc nhóm thấp nhất trường mỗi môn</t>
  </si>
  <si>
    <t>KHTN</t>
  </si>
  <si>
    <t>KHXH</t>
  </si>
  <si>
    <t>BẢNG THỐNG KÊ ĐIỂM KIỂM TRA KHẢO SÁT THÀNH PHỐ NĂM 2023</t>
  </si>
  <si>
    <t>ĐIỂM TRUNG BÌNH CÁC MÔN KIỂM TRA KHẢO SÁT  NĂM 2023</t>
  </si>
  <si>
    <t>THỐNG KÊ KẾT QUẢ KIỂM TRA KHẢO SÁT MÔN GDCD NĂM 2023</t>
  </si>
  <si>
    <t>THỐNG KÊ KẾT QUẢ KIỂM TRA KHẢO SÁT MÔN ĐỊA LÝ NĂM 2023</t>
  </si>
  <si>
    <t>THỐNG KÊ KẾT QUẢ KIỂM TRA KHẢO SÁT MÔN LỊCH SỬ NĂM 2023</t>
  </si>
  <si>
    <t>THỐNG KÊ KẾT QUẢ KIỂM TRA KHẢO SÁT MÔN SINH VẬT NĂM 2023</t>
  </si>
  <si>
    <t>THỐNG KÊ KẾT QUẢ KIỂM TRA KHẢO SÁT MÔN HÓA HỌC NĂM 2023</t>
  </si>
  <si>
    <t>THỐNG KÊ KẾT QUẢ KIỂM TRA KHẢO SÁT MÔN VẬT LÝ NĂM 2023</t>
  </si>
  <si>
    <t>THỐNG KÊ KẾT QUẢ KIỂM TRA KHẢO SÁT MÔN TIẾNG ANH NĂM 2023</t>
  </si>
  <si>
    <t>THỐNG KÊ KẾT QUẢ KIỂM TRA KHẢO SÁT MÔN VĂN NĂM 2023</t>
  </si>
  <si>
    <t>THỐNG KÊ KẾT QUẢ KIỂM TRA KHẢO SÁT MÔN TOÁN NĂM 2023</t>
  </si>
  <si>
    <t>SỐ HỌC SINH ĐẠT ĐIỂM 9 - 10 KIỂM TRA KHẢO SÁT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</si>
</sst>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4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1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b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1" fillId="0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0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2" xfId="0" applyFont="1" applyFill="1" applyBorder="1"/>
    <xf numFmtId="0" fontId="11" fillId="0" borderId="1" xfId="0" applyFont="1" applyFill="1" applyBorder="1"/>
    <xf numFmtId="0" fontId="11" fillId="0" borderId="0" xfId="0" applyFont="1" applyFill="1" applyBorder="1"/>
    <xf numFmtId="0" fontId="8" fillId="0" borderId="8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12" fillId="0" borderId="0" xfId="0" applyFont="1"/>
    <xf numFmtId="0" fontId="12" fillId="0" borderId="2" xfId="0" applyFont="1" applyBorder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2" xfId="0" applyFont="1" applyBorder="1"/>
    <xf numFmtId="0" fontId="12" fillId="0" borderId="2" xfId="0" applyFont="1" applyBorder="1" applyAlignment="1">
      <alignment wrapText="1"/>
    </xf>
    <xf numFmtId="0" fontId="12" fillId="0" borderId="2" xfId="0" applyFont="1" applyFill="1" applyBorder="1"/>
    <xf numFmtId="0" fontId="12" fillId="0" borderId="2" xfId="0" applyFont="1" applyBorder="1" applyAlignment="1">
      <alignment horizontal="center"/>
    </xf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2" fontId="0" fillId="0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6" borderId="2" xfId="0" applyFill="1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%20ban/2022_2023/c&#7909;m%20HK-HBT/Thi%20KS12/KH_BB/2.%20THPT%20&#272;o&#224;n%20K&#7871;t%20-%20HBT%20-M&#7851;u%2007_KS_2023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uong/diem/2022_2023/ky%201/KH&#7888;I%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K-HB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_HS "/>
      <sheetName val="DS_PHONG "/>
    </sheetNames>
    <sheetDataSet>
      <sheetData sheetId="0">
        <row r="657">
          <cell r="C657" t="str">
            <v>010652</v>
          </cell>
          <cell r="D657" t="str">
            <v>Nguyễn Hữu An</v>
          </cell>
          <cell r="E657" t="str">
            <v>17/03/2005</v>
          </cell>
          <cell r="F657" t="str">
            <v>12D2</v>
          </cell>
        </row>
        <row r="658">
          <cell r="C658" t="str">
            <v>010653</v>
          </cell>
          <cell r="D658" t="str">
            <v>Nguyễn Vũ An</v>
          </cell>
          <cell r="E658" t="str">
            <v>15/09/2005</v>
          </cell>
          <cell r="F658" t="str">
            <v>12A3</v>
          </cell>
        </row>
        <row r="659">
          <cell r="C659" t="str">
            <v>010654</v>
          </cell>
          <cell r="D659" t="str">
            <v>Trần Quốc An</v>
          </cell>
          <cell r="E659" t="str">
            <v>20/09/2005</v>
          </cell>
          <cell r="F659" t="str">
            <v>12A4</v>
          </cell>
        </row>
        <row r="660">
          <cell r="C660" t="str">
            <v>010655</v>
          </cell>
          <cell r="D660" t="str">
            <v>Đặng Quang Anh</v>
          </cell>
          <cell r="E660" t="str">
            <v>01/09/2005</v>
          </cell>
          <cell r="F660" t="str">
            <v>12A2</v>
          </cell>
        </row>
        <row r="661">
          <cell r="C661" t="str">
            <v>010656</v>
          </cell>
          <cell r="D661" t="str">
            <v>Lê Quang Anh</v>
          </cell>
          <cell r="E661" t="str">
            <v>06/06/2005</v>
          </cell>
          <cell r="F661" t="str">
            <v>12D11</v>
          </cell>
        </row>
        <row r="662">
          <cell r="C662" t="str">
            <v>010657</v>
          </cell>
          <cell r="D662" t="str">
            <v>Lưu Nguyễn Ngọc Anh</v>
          </cell>
          <cell r="E662" t="str">
            <v>11/12/2005</v>
          </cell>
          <cell r="F662" t="str">
            <v>12D4</v>
          </cell>
        </row>
        <row r="663">
          <cell r="C663" t="str">
            <v>010658</v>
          </cell>
          <cell r="D663" t="str">
            <v>Nguyễn Hoàng Anh</v>
          </cell>
          <cell r="E663" t="str">
            <v>23/04/2005</v>
          </cell>
          <cell r="F663" t="str">
            <v>12D6</v>
          </cell>
        </row>
        <row r="664">
          <cell r="C664" t="str">
            <v>010659</v>
          </cell>
          <cell r="D664" t="str">
            <v>Nguyễn Phương Anh</v>
          </cell>
          <cell r="E664" t="str">
            <v>23/11/2005</v>
          </cell>
          <cell r="F664" t="str">
            <v>12D4</v>
          </cell>
        </row>
        <row r="665">
          <cell r="C665" t="str">
            <v>010660</v>
          </cell>
          <cell r="D665" t="str">
            <v>Nguyễn Quang Hải Anh</v>
          </cell>
          <cell r="E665" t="str">
            <v>07/06/2005</v>
          </cell>
          <cell r="F665" t="str">
            <v>12A2</v>
          </cell>
        </row>
        <row r="666">
          <cell r="C666" t="str">
            <v>010661</v>
          </cell>
          <cell r="D666" t="str">
            <v>Nguyễn Tuấn Anh</v>
          </cell>
          <cell r="E666" t="str">
            <v>24/02/2005</v>
          </cell>
          <cell r="F666" t="str">
            <v>12A1</v>
          </cell>
        </row>
        <row r="667">
          <cell r="C667" t="str">
            <v>010662</v>
          </cell>
          <cell r="D667" t="str">
            <v>Phạm Đức Tuấn Anh</v>
          </cell>
          <cell r="E667" t="str">
            <v>30/06/2005</v>
          </cell>
          <cell r="F667" t="str">
            <v>12D11</v>
          </cell>
        </row>
        <row r="668">
          <cell r="C668" t="str">
            <v>010663</v>
          </cell>
          <cell r="D668" t="str">
            <v>Phạm Hoàng Anh</v>
          </cell>
          <cell r="E668" t="str">
            <v>17/08/2005</v>
          </cell>
          <cell r="F668" t="str">
            <v>12A2</v>
          </cell>
        </row>
        <row r="669">
          <cell r="C669" t="str">
            <v>010664</v>
          </cell>
          <cell r="D669" t="str">
            <v>Trần Đức Anh</v>
          </cell>
          <cell r="E669" t="str">
            <v>30/12/2005</v>
          </cell>
          <cell r="F669" t="str">
            <v>12A4</v>
          </cell>
        </row>
        <row r="670">
          <cell r="C670" t="str">
            <v>010665</v>
          </cell>
          <cell r="D670" t="str">
            <v>Trịnh Việt Anh</v>
          </cell>
          <cell r="E670" t="str">
            <v>27/06/2005</v>
          </cell>
          <cell r="F670" t="str">
            <v>12A4</v>
          </cell>
        </row>
        <row r="671">
          <cell r="C671" t="str">
            <v>010666</v>
          </cell>
          <cell r="D671" t="str">
            <v>Nguyễn Đăng Ánh</v>
          </cell>
          <cell r="E671" t="str">
            <v>25/10/2005</v>
          </cell>
          <cell r="F671" t="str">
            <v>12A4</v>
          </cell>
        </row>
        <row r="672">
          <cell r="C672" t="str">
            <v>010667</v>
          </cell>
          <cell r="D672" t="str">
            <v>Lê Đức Ân</v>
          </cell>
          <cell r="E672" t="str">
            <v>01/04/2005</v>
          </cell>
          <cell r="F672" t="str">
            <v>12A4</v>
          </cell>
        </row>
        <row r="673">
          <cell r="C673" t="str">
            <v>010668</v>
          </cell>
          <cell r="D673" t="str">
            <v>Nguyễn Gia Ân</v>
          </cell>
          <cell r="E673" t="str">
            <v>20/11/2005</v>
          </cell>
          <cell r="F673" t="str">
            <v>12A3</v>
          </cell>
        </row>
        <row r="674">
          <cell r="C674" t="str">
            <v>010669</v>
          </cell>
          <cell r="D674" t="str">
            <v>Chu Gia Tuấn Bảo</v>
          </cell>
          <cell r="E674" t="str">
            <v>17/10/2005</v>
          </cell>
          <cell r="F674" t="str">
            <v>12A1</v>
          </cell>
        </row>
        <row r="675">
          <cell r="C675" t="str">
            <v>010670</v>
          </cell>
          <cell r="D675" t="str">
            <v>Phạm Gia Bảo</v>
          </cell>
          <cell r="E675" t="str">
            <v>12/03/2005</v>
          </cell>
          <cell r="F675" t="str">
            <v>12A4</v>
          </cell>
        </row>
        <row r="676">
          <cell r="C676" t="str">
            <v>010671</v>
          </cell>
          <cell r="D676" t="str">
            <v>Lưu Phạm Quang Chương</v>
          </cell>
          <cell r="E676" t="str">
            <v>16/09/2005</v>
          </cell>
          <cell r="F676" t="str">
            <v>12A1</v>
          </cell>
        </row>
        <row r="677">
          <cell r="C677" t="str">
            <v>010672</v>
          </cell>
          <cell r="D677" t="str">
            <v>Nguyễn Huy Công</v>
          </cell>
          <cell r="E677" t="str">
            <v>09/03/2005</v>
          </cell>
          <cell r="F677" t="str">
            <v>12A3</v>
          </cell>
        </row>
        <row r="678">
          <cell r="C678" t="str">
            <v>010673</v>
          </cell>
          <cell r="D678" t="str">
            <v>Hàn Thanh Cương</v>
          </cell>
          <cell r="E678" t="str">
            <v>15/05/2005</v>
          </cell>
          <cell r="F678" t="str">
            <v>12A2</v>
          </cell>
        </row>
        <row r="679">
          <cell r="C679" t="str">
            <v>010674</v>
          </cell>
          <cell r="D679" t="str">
            <v>Bùi Ngọc Diễm</v>
          </cell>
          <cell r="E679" t="str">
            <v>11/09/2005</v>
          </cell>
          <cell r="F679" t="str">
            <v>12A1</v>
          </cell>
        </row>
        <row r="680">
          <cell r="C680" t="str">
            <v>010675</v>
          </cell>
          <cell r="D680" t="str">
            <v>Nguyễn Trần Phương Diệp</v>
          </cell>
          <cell r="E680" t="str">
            <v>25/09/2005</v>
          </cell>
          <cell r="F680" t="str">
            <v>12A3</v>
          </cell>
        </row>
        <row r="681">
          <cell r="C681" t="str">
            <v>010676</v>
          </cell>
          <cell r="D681" t="str">
            <v>Nguyễn Đức Dũng</v>
          </cell>
          <cell r="E681" t="str">
            <v>01/08/2005</v>
          </cell>
          <cell r="F681" t="str">
            <v>12A1</v>
          </cell>
        </row>
        <row r="682">
          <cell r="C682" t="str">
            <v>010677</v>
          </cell>
          <cell r="D682" t="str">
            <v>Nguyễn Tấn Dũng</v>
          </cell>
          <cell r="E682" t="str">
            <v>06/08/2005</v>
          </cell>
          <cell r="F682" t="str">
            <v>12A2</v>
          </cell>
        </row>
        <row r="683">
          <cell r="C683" t="str">
            <v>010678</v>
          </cell>
          <cell r="D683" t="str">
            <v>Nguyễn Trí Dũng</v>
          </cell>
          <cell r="E683" t="str">
            <v>19/07/2005</v>
          </cell>
          <cell r="F683" t="str">
            <v>12A4</v>
          </cell>
        </row>
        <row r="684">
          <cell r="C684" t="str">
            <v>010679</v>
          </cell>
          <cell r="D684" t="str">
            <v>Nguyễn Văn Dũng</v>
          </cell>
          <cell r="E684" t="str">
            <v>15/01/2005</v>
          </cell>
          <cell r="F684" t="str">
            <v>12A2</v>
          </cell>
        </row>
        <row r="685">
          <cell r="C685" t="str">
            <v>010680</v>
          </cell>
          <cell r="D685" t="str">
            <v>Lê Đức Duy</v>
          </cell>
          <cell r="E685" t="str">
            <v>27/05/2005</v>
          </cell>
          <cell r="F685" t="str">
            <v>12D10</v>
          </cell>
        </row>
        <row r="686">
          <cell r="C686" t="str">
            <v>010681</v>
          </cell>
          <cell r="D686" t="str">
            <v>Nguyễn Nam Dương</v>
          </cell>
          <cell r="E686" t="str">
            <v>05/05/2005</v>
          </cell>
          <cell r="F686" t="str">
            <v>12A2</v>
          </cell>
        </row>
        <row r="687">
          <cell r="C687" t="str">
            <v>010682</v>
          </cell>
          <cell r="D687" t="str">
            <v>Nguyễn Tùng Dương</v>
          </cell>
          <cell r="E687" t="str">
            <v>16/01/2005</v>
          </cell>
          <cell r="F687" t="str">
            <v>12A2</v>
          </cell>
        </row>
        <row r="688">
          <cell r="C688" t="str">
            <v>010683</v>
          </cell>
          <cell r="D688" t="str">
            <v>Phạm Đình Ánh Dương</v>
          </cell>
          <cell r="E688" t="str">
            <v>21/12/2005</v>
          </cell>
          <cell r="F688" t="str">
            <v>12D11</v>
          </cell>
        </row>
        <row r="689">
          <cell r="C689" t="str">
            <v>010684</v>
          </cell>
          <cell r="D689" t="str">
            <v>Phạm Quý Dương</v>
          </cell>
          <cell r="E689" t="str">
            <v>20/04/2005</v>
          </cell>
          <cell r="F689" t="str">
            <v>12A4</v>
          </cell>
        </row>
        <row r="690">
          <cell r="C690" t="str">
            <v>010685</v>
          </cell>
          <cell r="D690" t="str">
            <v>Phạm Tiến Đạt</v>
          </cell>
          <cell r="E690" t="str">
            <v>08/10/2005</v>
          </cell>
          <cell r="F690" t="str">
            <v>12A3</v>
          </cell>
        </row>
        <row r="691">
          <cell r="C691" t="str">
            <v>010686</v>
          </cell>
          <cell r="D691" t="str">
            <v>Thành Xuân Anh Đạt</v>
          </cell>
          <cell r="E691" t="str">
            <v>25/02/2005</v>
          </cell>
          <cell r="F691" t="str">
            <v>12A1</v>
          </cell>
        </row>
        <row r="692">
          <cell r="C692" t="str">
            <v>010687</v>
          </cell>
          <cell r="D692" t="str">
            <v>Trịnh Hải Đăng</v>
          </cell>
          <cell r="E692" t="str">
            <v>17/08/2005</v>
          </cell>
          <cell r="F692" t="str">
            <v>12A3</v>
          </cell>
        </row>
        <row r="693">
          <cell r="C693" t="str">
            <v>010688</v>
          </cell>
          <cell r="D693" t="str">
            <v>Nguyễn Huy Đức</v>
          </cell>
          <cell r="E693" t="str">
            <v>01/11/2005</v>
          </cell>
          <cell r="F693" t="str">
            <v>12A1</v>
          </cell>
        </row>
        <row r="694">
          <cell r="C694" t="str">
            <v>010689</v>
          </cell>
          <cell r="D694" t="str">
            <v>Nguyễn Minh Đức</v>
          </cell>
          <cell r="E694" t="str">
            <v>10/11/2005</v>
          </cell>
          <cell r="F694" t="str">
            <v>12A3</v>
          </cell>
        </row>
        <row r="695">
          <cell r="C695" t="str">
            <v>010690</v>
          </cell>
          <cell r="D695" t="str">
            <v>Phạm Gia Đức</v>
          </cell>
          <cell r="E695" t="str">
            <v>09/10/2005</v>
          </cell>
          <cell r="F695" t="str">
            <v>12A4</v>
          </cell>
        </row>
        <row r="696">
          <cell r="C696" t="str">
            <v>010691</v>
          </cell>
          <cell r="D696" t="str">
            <v>Phạm Minh Đức</v>
          </cell>
          <cell r="E696" t="str">
            <v>08/12/2005</v>
          </cell>
          <cell r="F696" t="str">
            <v>12D7</v>
          </cell>
        </row>
        <row r="697">
          <cell r="C697" t="str">
            <v>010692</v>
          </cell>
          <cell r="D697" t="str">
            <v>Phạm Minh Đức</v>
          </cell>
          <cell r="E697" t="str">
            <v>24/11/2004</v>
          </cell>
          <cell r="F697" t="str">
            <v>12A3</v>
          </cell>
        </row>
        <row r="698">
          <cell r="C698" t="str">
            <v>010693</v>
          </cell>
          <cell r="D698" t="str">
            <v>Vũ Bảo Đức</v>
          </cell>
          <cell r="E698" t="str">
            <v>13/04/2005</v>
          </cell>
          <cell r="F698" t="str">
            <v>12D4</v>
          </cell>
        </row>
        <row r="699">
          <cell r="C699" t="str">
            <v>010694</v>
          </cell>
          <cell r="D699" t="str">
            <v>Bùi Trường Giang</v>
          </cell>
          <cell r="E699" t="str">
            <v>31/03/2005</v>
          </cell>
          <cell r="F699" t="str">
            <v>12A4</v>
          </cell>
        </row>
        <row r="700">
          <cell r="C700" t="str">
            <v>010695</v>
          </cell>
          <cell r="D700" t="str">
            <v>Hoàng Thu Hà</v>
          </cell>
          <cell r="E700" t="str">
            <v>02/10/2005</v>
          </cell>
          <cell r="F700" t="str">
            <v>12D6</v>
          </cell>
        </row>
        <row r="701">
          <cell r="C701" t="str">
            <v>010696</v>
          </cell>
          <cell r="D701" t="str">
            <v>Phạm Nguyệt Hà</v>
          </cell>
          <cell r="E701" t="str">
            <v>06/11/2005</v>
          </cell>
          <cell r="F701" t="str">
            <v>12A3</v>
          </cell>
        </row>
        <row r="702">
          <cell r="C702" t="str">
            <v>010697</v>
          </cell>
          <cell r="D702" t="str">
            <v>Lê Minh Hạnh</v>
          </cell>
          <cell r="E702" t="str">
            <v>31/07/2005</v>
          </cell>
          <cell r="F702" t="str">
            <v>12A3</v>
          </cell>
        </row>
        <row r="703">
          <cell r="C703" t="str">
            <v>010698</v>
          </cell>
          <cell r="D703" t="str">
            <v>Tạ Thị Hồng Hạnh</v>
          </cell>
          <cell r="E703" t="str">
            <v>28/04/2005</v>
          </cell>
          <cell r="F703" t="str">
            <v>12A4</v>
          </cell>
        </row>
        <row r="704">
          <cell r="C704" t="str">
            <v>010699</v>
          </cell>
          <cell r="D704" t="str">
            <v>Nguyễn Thị Minh Hiền</v>
          </cell>
          <cell r="E704" t="str">
            <v>02/01/2005</v>
          </cell>
          <cell r="F704" t="str">
            <v>12A3</v>
          </cell>
        </row>
        <row r="705">
          <cell r="C705" t="str">
            <v>010700</v>
          </cell>
          <cell r="D705" t="str">
            <v>Trần Đinh Minh Hiển</v>
          </cell>
          <cell r="E705" t="str">
            <v>06/03/2005</v>
          </cell>
          <cell r="F705" t="str">
            <v>12A4</v>
          </cell>
        </row>
        <row r="706">
          <cell r="C706" t="str">
            <v>010701</v>
          </cell>
          <cell r="D706" t="str">
            <v>Nguyễn Đức Hiệp</v>
          </cell>
          <cell r="E706" t="str">
            <v>08/09/2005</v>
          </cell>
          <cell r="F706" t="str">
            <v>12D2</v>
          </cell>
        </row>
        <row r="707">
          <cell r="C707" t="str">
            <v>010702</v>
          </cell>
          <cell r="D707" t="str">
            <v>Dương Trung Hiếu</v>
          </cell>
          <cell r="E707" t="str">
            <v>01/04/2005</v>
          </cell>
          <cell r="F707" t="str">
            <v>12D7</v>
          </cell>
        </row>
        <row r="708">
          <cell r="C708" t="str">
            <v>010703</v>
          </cell>
          <cell r="D708" t="str">
            <v>Nguyễn Minh Hiếu</v>
          </cell>
          <cell r="E708" t="str">
            <v>23/12/2005</v>
          </cell>
          <cell r="F708" t="str">
            <v>12A2</v>
          </cell>
        </row>
        <row r="709">
          <cell r="C709" t="str">
            <v>010704</v>
          </cell>
          <cell r="D709" t="str">
            <v>Nguyễn Ngọc Hiếu</v>
          </cell>
          <cell r="E709" t="str">
            <v>10/10/2005</v>
          </cell>
          <cell r="F709" t="str">
            <v>12A4</v>
          </cell>
        </row>
        <row r="710">
          <cell r="C710" t="str">
            <v>010705</v>
          </cell>
          <cell r="D710" t="str">
            <v>Trần Trung Hiếu</v>
          </cell>
          <cell r="E710" t="str">
            <v>08/10/2005</v>
          </cell>
          <cell r="F710" t="str">
            <v>12A3</v>
          </cell>
        </row>
        <row r="711">
          <cell r="C711" t="str">
            <v>010706</v>
          </cell>
          <cell r="D711" t="str">
            <v>Lê Minh Hoàng</v>
          </cell>
          <cell r="E711" t="str">
            <v>15/05/2005</v>
          </cell>
          <cell r="F711" t="str">
            <v>12A3</v>
          </cell>
        </row>
        <row r="712">
          <cell r="C712" t="str">
            <v>010707</v>
          </cell>
          <cell r="D712" t="str">
            <v>Lê Tuấn Hoàng</v>
          </cell>
          <cell r="E712" t="str">
            <v>24/01/2005</v>
          </cell>
          <cell r="F712" t="str">
            <v>12A3</v>
          </cell>
        </row>
        <row r="713">
          <cell r="C713" t="str">
            <v>010708</v>
          </cell>
          <cell r="D713" t="str">
            <v>Ngô Việt Hoàng</v>
          </cell>
          <cell r="E713" t="str">
            <v>02/10/2005</v>
          </cell>
          <cell r="F713" t="str">
            <v>12A1</v>
          </cell>
        </row>
        <row r="714">
          <cell r="C714" t="str">
            <v>010709</v>
          </cell>
          <cell r="D714" t="str">
            <v>Nguyễn Lâm Hoàng</v>
          </cell>
          <cell r="E714" t="str">
            <v>08/08/2005</v>
          </cell>
          <cell r="F714" t="str">
            <v>12A1</v>
          </cell>
        </row>
        <row r="715">
          <cell r="C715" t="str">
            <v>010710</v>
          </cell>
          <cell r="D715" t="str">
            <v>Trịnh Việt Hoàng</v>
          </cell>
          <cell r="E715" t="str">
            <v>11/04/2005</v>
          </cell>
          <cell r="F715" t="str">
            <v>12A4</v>
          </cell>
        </row>
        <row r="716">
          <cell r="C716" t="str">
            <v>010711</v>
          </cell>
          <cell r="D716" t="str">
            <v>Đỗ Quốc Huy</v>
          </cell>
          <cell r="E716" t="str">
            <v>22/08/2005</v>
          </cell>
          <cell r="F716" t="str">
            <v>12D9</v>
          </cell>
        </row>
        <row r="717">
          <cell r="C717" t="str">
            <v>010712</v>
          </cell>
          <cell r="D717" t="str">
            <v>Lưu Phạm Quang Huy</v>
          </cell>
          <cell r="E717" t="str">
            <v>16/09/2005</v>
          </cell>
          <cell r="F717" t="str">
            <v>12A1</v>
          </cell>
        </row>
        <row r="718">
          <cell r="C718" t="str">
            <v>010713</v>
          </cell>
          <cell r="D718" t="str">
            <v>Nguyễn Đức Huy</v>
          </cell>
          <cell r="E718" t="str">
            <v>22/08/2005</v>
          </cell>
          <cell r="F718" t="str">
            <v>12A1</v>
          </cell>
        </row>
        <row r="719">
          <cell r="C719" t="str">
            <v>010714</v>
          </cell>
          <cell r="D719" t="str">
            <v>Nguyễn Quang Huy</v>
          </cell>
          <cell r="E719" t="str">
            <v>01/09/2005</v>
          </cell>
          <cell r="F719" t="str">
            <v>12A1</v>
          </cell>
        </row>
        <row r="720">
          <cell r="C720" t="str">
            <v>010715</v>
          </cell>
          <cell r="D720" t="str">
            <v>Nguyễn Quang Huy</v>
          </cell>
          <cell r="E720" t="str">
            <v>28/05/2005</v>
          </cell>
          <cell r="F720" t="str">
            <v>12D7</v>
          </cell>
        </row>
        <row r="721">
          <cell r="C721" t="str">
            <v>010716</v>
          </cell>
          <cell r="D721" t="str">
            <v>Trần Đức Huy</v>
          </cell>
          <cell r="E721" t="str">
            <v>17/05/2005</v>
          </cell>
          <cell r="F721" t="str">
            <v>12D3</v>
          </cell>
        </row>
        <row r="722">
          <cell r="C722" t="str">
            <v>010717</v>
          </cell>
          <cell r="D722" t="str">
            <v>Ngô Đức Hưng</v>
          </cell>
          <cell r="E722" t="str">
            <v>10/12/2005</v>
          </cell>
          <cell r="F722" t="str">
            <v>12A1</v>
          </cell>
        </row>
        <row r="723">
          <cell r="C723" t="str">
            <v>010718</v>
          </cell>
          <cell r="D723" t="str">
            <v>Ngô Tuấn Hưng</v>
          </cell>
          <cell r="E723" t="str">
            <v>17/08/2005</v>
          </cell>
          <cell r="F723" t="str">
            <v>12A2</v>
          </cell>
        </row>
        <row r="724">
          <cell r="C724" t="str">
            <v>010719</v>
          </cell>
          <cell r="D724" t="str">
            <v>Trần Hoàng Quốc Hưng</v>
          </cell>
          <cell r="E724" t="str">
            <v>24/09/2005</v>
          </cell>
          <cell r="F724" t="str">
            <v>12A1</v>
          </cell>
        </row>
        <row r="725">
          <cell r="C725" t="str">
            <v>010720</v>
          </cell>
          <cell r="D725" t="str">
            <v>Ngô Trọng Khải</v>
          </cell>
          <cell r="E725" t="str">
            <v>24/08/2005</v>
          </cell>
          <cell r="F725" t="str">
            <v>12A2</v>
          </cell>
        </row>
        <row r="726">
          <cell r="C726" t="str">
            <v>010721</v>
          </cell>
          <cell r="D726" t="str">
            <v>Nguyễn Đức Huy Khang</v>
          </cell>
          <cell r="E726" t="str">
            <v>22/11/2005</v>
          </cell>
          <cell r="F726" t="str">
            <v>12A1</v>
          </cell>
        </row>
        <row r="727">
          <cell r="C727" t="str">
            <v>010722</v>
          </cell>
          <cell r="D727" t="str">
            <v>Đặng Nam Khánh</v>
          </cell>
          <cell r="E727" t="str">
            <v>14/10/2005</v>
          </cell>
          <cell r="F727" t="str">
            <v>12D9</v>
          </cell>
        </row>
        <row r="728">
          <cell r="C728" t="str">
            <v>010723</v>
          </cell>
          <cell r="D728" t="str">
            <v>Lê Minh Bảo Khánh</v>
          </cell>
          <cell r="E728" t="str">
            <v>12/08/2005</v>
          </cell>
          <cell r="F728" t="str">
            <v>12A3</v>
          </cell>
        </row>
        <row r="729">
          <cell r="C729" t="str">
            <v>010724</v>
          </cell>
          <cell r="D729" t="str">
            <v>Lê Nam Khánh</v>
          </cell>
          <cell r="E729" t="str">
            <v>21/07/2005</v>
          </cell>
          <cell r="F729" t="str">
            <v>12A1</v>
          </cell>
        </row>
        <row r="730">
          <cell r="C730" t="str">
            <v>010725</v>
          </cell>
          <cell r="D730" t="str">
            <v>Lê Nam Khánh</v>
          </cell>
          <cell r="E730" t="str">
            <v>22/09/2005</v>
          </cell>
          <cell r="F730" t="str">
            <v>12D8</v>
          </cell>
        </row>
        <row r="731">
          <cell r="C731" t="str">
            <v>010726</v>
          </cell>
          <cell r="D731" t="str">
            <v>Nguyễn An Khánh</v>
          </cell>
          <cell r="E731" t="str">
            <v>16/08/2005</v>
          </cell>
          <cell r="F731" t="str">
            <v>12A2</v>
          </cell>
        </row>
        <row r="732">
          <cell r="C732" t="str">
            <v>010727</v>
          </cell>
          <cell r="D732" t="str">
            <v>Nguyễn Đức Khánh</v>
          </cell>
          <cell r="E732" t="str">
            <v>29/11/2005</v>
          </cell>
          <cell r="F732" t="str">
            <v>12D10</v>
          </cell>
        </row>
        <row r="733">
          <cell r="C733" t="str">
            <v>010728</v>
          </cell>
          <cell r="D733" t="str">
            <v>Phạm Ngọc Khánh</v>
          </cell>
          <cell r="E733" t="str">
            <v>13/05/2005</v>
          </cell>
          <cell r="F733" t="str">
            <v>12A3</v>
          </cell>
        </row>
        <row r="734">
          <cell r="C734" t="str">
            <v>010729</v>
          </cell>
          <cell r="D734" t="str">
            <v>Tô Bảo Khánh</v>
          </cell>
          <cell r="E734" t="str">
            <v>27/02/2005</v>
          </cell>
          <cell r="F734" t="str">
            <v>12A2</v>
          </cell>
        </row>
        <row r="735">
          <cell r="C735" t="str">
            <v>010730</v>
          </cell>
          <cell r="D735" t="str">
            <v>Trần Nam Khánh</v>
          </cell>
          <cell r="E735" t="str">
            <v>19/11/2005</v>
          </cell>
          <cell r="F735" t="str">
            <v>12A1</v>
          </cell>
        </row>
        <row r="736">
          <cell r="C736" t="str">
            <v>010731</v>
          </cell>
          <cell r="D736" t="str">
            <v>Bùi Đức Kiên</v>
          </cell>
          <cell r="E736" t="str">
            <v>22/09/2005</v>
          </cell>
          <cell r="F736" t="str">
            <v>12A3</v>
          </cell>
        </row>
        <row r="737">
          <cell r="C737" t="str">
            <v>010732</v>
          </cell>
          <cell r="D737" t="str">
            <v>Nguyễn Phú Kiên</v>
          </cell>
          <cell r="E737" t="str">
            <v>08/09/2005</v>
          </cell>
          <cell r="F737" t="str">
            <v>12A1</v>
          </cell>
        </row>
        <row r="738">
          <cell r="C738" t="str">
            <v>010733</v>
          </cell>
          <cell r="D738" t="str">
            <v>Nguyễn Trung Kiên</v>
          </cell>
          <cell r="E738" t="str">
            <v>27/11/2005</v>
          </cell>
          <cell r="F738" t="str">
            <v>12A1</v>
          </cell>
        </row>
        <row r="739">
          <cell r="C739" t="str">
            <v>010734</v>
          </cell>
          <cell r="D739" t="str">
            <v>Lý Anh Kiệt</v>
          </cell>
          <cell r="E739" t="str">
            <v>09/06/2005</v>
          </cell>
          <cell r="F739" t="str">
            <v>12A2</v>
          </cell>
        </row>
        <row r="740">
          <cell r="C740" t="str">
            <v>010735</v>
          </cell>
          <cell r="D740" t="str">
            <v>Nguyễn Tuấn Kiệt</v>
          </cell>
          <cell r="E740" t="str">
            <v>05/12/2005</v>
          </cell>
          <cell r="F740" t="str">
            <v>12A1</v>
          </cell>
        </row>
        <row r="741">
          <cell r="C741" t="str">
            <v>010736</v>
          </cell>
          <cell r="D741" t="str">
            <v>Nguyễn Khoa Lâm</v>
          </cell>
          <cell r="E741" t="str">
            <v>24/10/2005</v>
          </cell>
          <cell r="F741" t="str">
            <v>12A1</v>
          </cell>
        </row>
        <row r="742">
          <cell r="C742" t="str">
            <v>010737</v>
          </cell>
          <cell r="D742" t="str">
            <v>Hoàng Khánh Linh</v>
          </cell>
          <cell r="E742" t="str">
            <v>01/12/2005</v>
          </cell>
          <cell r="F742" t="str">
            <v>12D4</v>
          </cell>
        </row>
        <row r="743">
          <cell r="C743" t="str">
            <v>010738</v>
          </cell>
          <cell r="D743" t="str">
            <v>Lê Hải Linh</v>
          </cell>
          <cell r="E743" t="str">
            <v>29/12/2005</v>
          </cell>
          <cell r="F743" t="str">
            <v>12D9</v>
          </cell>
        </row>
        <row r="744">
          <cell r="C744" t="str">
            <v>010739</v>
          </cell>
          <cell r="D744" t="str">
            <v>Lưu Mai Linh</v>
          </cell>
          <cell r="E744" t="str">
            <v>20/07/2005</v>
          </cell>
          <cell r="F744" t="str">
            <v>12D1</v>
          </cell>
        </row>
        <row r="745">
          <cell r="C745" t="str">
            <v>010740</v>
          </cell>
          <cell r="D745" t="str">
            <v>Nguyễn Khánh Linh</v>
          </cell>
          <cell r="E745" t="str">
            <v>05/09/2005</v>
          </cell>
          <cell r="F745" t="str">
            <v>12A1</v>
          </cell>
        </row>
        <row r="746">
          <cell r="C746" t="str">
            <v>010741</v>
          </cell>
          <cell r="D746" t="str">
            <v>Nguyễn Phương Linh</v>
          </cell>
          <cell r="E746" t="str">
            <v>06/12/2005</v>
          </cell>
          <cell r="F746" t="str">
            <v>12A2</v>
          </cell>
        </row>
        <row r="747">
          <cell r="C747" t="str">
            <v>010742</v>
          </cell>
          <cell r="D747" t="str">
            <v>Nguyễn Phương Linh</v>
          </cell>
          <cell r="E747" t="str">
            <v>28/03/2005</v>
          </cell>
          <cell r="F747" t="str">
            <v>12A3</v>
          </cell>
        </row>
        <row r="748">
          <cell r="C748" t="str">
            <v>010743</v>
          </cell>
          <cell r="D748" t="str">
            <v>Tạ Duy Linh</v>
          </cell>
          <cell r="E748" t="str">
            <v>01/05/2005</v>
          </cell>
          <cell r="F748" t="str">
            <v>12A2</v>
          </cell>
        </row>
        <row r="749">
          <cell r="C749" t="str">
            <v>010744</v>
          </cell>
          <cell r="D749" t="str">
            <v>Trần Hà Linh</v>
          </cell>
          <cell r="E749" t="str">
            <v>05/10/2005</v>
          </cell>
          <cell r="F749" t="str">
            <v>12A4</v>
          </cell>
        </row>
        <row r="750">
          <cell r="C750" t="str">
            <v>010745</v>
          </cell>
          <cell r="D750" t="str">
            <v>Văn Trúc Linh</v>
          </cell>
          <cell r="E750" t="str">
            <v>27/06/2005</v>
          </cell>
          <cell r="F750" t="str">
            <v>12A1</v>
          </cell>
        </row>
        <row r="751">
          <cell r="C751" t="str">
            <v>010746</v>
          </cell>
          <cell r="D751" t="str">
            <v>Vũ Thị Ngọc Linh</v>
          </cell>
          <cell r="E751" t="str">
            <v>09/01/2005</v>
          </cell>
          <cell r="F751" t="str">
            <v>12A1</v>
          </cell>
        </row>
        <row r="752">
          <cell r="C752" t="str">
            <v>010747</v>
          </cell>
          <cell r="D752" t="str">
            <v>Hoàng Hải Long</v>
          </cell>
          <cell r="E752" t="str">
            <v>12/01/2003</v>
          </cell>
          <cell r="F752" t="str">
            <v>12A3</v>
          </cell>
        </row>
        <row r="753">
          <cell r="C753" t="str">
            <v>010748</v>
          </cell>
          <cell r="D753" t="str">
            <v>Nguyễn Tự Long</v>
          </cell>
          <cell r="E753" t="str">
            <v>09/01/2005</v>
          </cell>
          <cell r="F753" t="str">
            <v>12A1</v>
          </cell>
        </row>
        <row r="754">
          <cell r="C754" t="str">
            <v>010749</v>
          </cell>
          <cell r="D754" t="str">
            <v>Trần Hải Long</v>
          </cell>
          <cell r="E754" t="str">
            <v>29/11/2005</v>
          </cell>
          <cell r="F754" t="str">
            <v>12A1</v>
          </cell>
        </row>
        <row r="755">
          <cell r="C755" t="str">
            <v>010750</v>
          </cell>
          <cell r="D755" t="str">
            <v>Trần Hoàng Long</v>
          </cell>
          <cell r="E755" t="str">
            <v>19/04/2005</v>
          </cell>
          <cell r="F755" t="str">
            <v>12D4</v>
          </cell>
        </row>
        <row r="756">
          <cell r="C756" t="str">
            <v>010751</v>
          </cell>
          <cell r="D756" t="str">
            <v>Vũ Thành Long</v>
          </cell>
          <cell r="E756" t="str">
            <v>05/04/2005</v>
          </cell>
          <cell r="F756" t="str">
            <v>12A3</v>
          </cell>
        </row>
        <row r="757">
          <cell r="C757" t="str">
            <v>010752</v>
          </cell>
          <cell r="D757" t="str">
            <v>Nguyễn Đức Lộc</v>
          </cell>
          <cell r="E757" t="str">
            <v>17/06/2005</v>
          </cell>
          <cell r="F757" t="str">
            <v>12A1</v>
          </cell>
        </row>
        <row r="758">
          <cell r="C758" t="str">
            <v>010753</v>
          </cell>
          <cell r="D758" t="str">
            <v>Bùi Thị Quỳnh Mai</v>
          </cell>
          <cell r="E758" t="str">
            <v>22/09/2005</v>
          </cell>
          <cell r="F758" t="str">
            <v>12A1</v>
          </cell>
        </row>
        <row r="759">
          <cell r="C759" t="str">
            <v>010754</v>
          </cell>
          <cell r="D759" t="str">
            <v>Lê Ngọc Mai</v>
          </cell>
          <cell r="E759" t="str">
            <v>22/10/2005</v>
          </cell>
          <cell r="F759" t="str">
            <v>12A4</v>
          </cell>
        </row>
        <row r="760">
          <cell r="C760" t="str">
            <v>010755</v>
          </cell>
          <cell r="D760" t="str">
            <v>Triệu Thị Tuyết Mai</v>
          </cell>
          <cell r="E760" t="str">
            <v>03/01/2005</v>
          </cell>
          <cell r="F760" t="str">
            <v>12D1</v>
          </cell>
        </row>
        <row r="761">
          <cell r="C761" t="str">
            <v>010756</v>
          </cell>
          <cell r="D761" t="str">
            <v>Bùi Đức Mạnh</v>
          </cell>
          <cell r="E761" t="str">
            <v>10/11/2005</v>
          </cell>
          <cell r="F761" t="str">
            <v>12A4</v>
          </cell>
        </row>
        <row r="762">
          <cell r="C762" t="str">
            <v>010757</v>
          </cell>
          <cell r="D762" t="str">
            <v>Đinh Đức Mạnh</v>
          </cell>
          <cell r="E762" t="str">
            <v>08/10/2005</v>
          </cell>
          <cell r="F762" t="str">
            <v>12A3</v>
          </cell>
        </row>
        <row r="763">
          <cell r="C763" t="str">
            <v>010758</v>
          </cell>
          <cell r="D763" t="str">
            <v>Nguyễn Ngọc Đức Mạnh</v>
          </cell>
          <cell r="E763" t="str">
            <v>15/12/2005</v>
          </cell>
          <cell r="F763" t="str">
            <v>12D4</v>
          </cell>
        </row>
        <row r="764">
          <cell r="C764" t="str">
            <v>010759</v>
          </cell>
          <cell r="D764" t="str">
            <v>Nguyễn Tiến Mạnh</v>
          </cell>
          <cell r="E764" t="str">
            <v>29/04/2005</v>
          </cell>
          <cell r="F764" t="str">
            <v>12A3</v>
          </cell>
        </row>
        <row r="765">
          <cell r="C765" t="str">
            <v>010760</v>
          </cell>
          <cell r="D765" t="str">
            <v>Đào Tuyết Minh</v>
          </cell>
          <cell r="E765" t="str">
            <v>14/05/2005</v>
          </cell>
          <cell r="F765" t="str">
            <v>12A2</v>
          </cell>
        </row>
        <row r="766">
          <cell r="C766" t="str">
            <v>010761</v>
          </cell>
          <cell r="D766" t="str">
            <v>Trần Nguyễn Quang Minh</v>
          </cell>
          <cell r="E766" t="str">
            <v>04/09/2005</v>
          </cell>
          <cell r="F766" t="str">
            <v>12A2</v>
          </cell>
        </row>
        <row r="767">
          <cell r="C767" t="str">
            <v>010762</v>
          </cell>
          <cell r="D767" t="str">
            <v>Đỗ Trà My</v>
          </cell>
          <cell r="E767" t="str">
            <v>17/04/2005</v>
          </cell>
          <cell r="F767" t="str">
            <v>12A1</v>
          </cell>
        </row>
        <row r="768">
          <cell r="C768" t="str">
            <v>010763</v>
          </cell>
          <cell r="D768" t="str">
            <v>Hoàng Hà My</v>
          </cell>
          <cell r="E768" t="str">
            <v>20/10/2005</v>
          </cell>
          <cell r="F768" t="str">
            <v>12D10</v>
          </cell>
        </row>
        <row r="769">
          <cell r="C769" t="str">
            <v>010764</v>
          </cell>
          <cell r="D769" t="str">
            <v>Lê Hà My</v>
          </cell>
          <cell r="E769" t="str">
            <v>07/10/2004</v>
          </cell>
          <cell r="F769" t="str">
            <v>12D1</v>
          </cell>
        </row>
        <row r="770">
          <cell r="C770" t="str">
            <v>010765</v>
          </cell>
          <cell r="D770" t="str">
            <v>Đỗ Khánh Nam</v>
          </cell>
          <cell r="E770" t="str">
            <v>19/09/2005</v>
          </cell>
          <cell r="F770" t="str">
            <v>12A2</v>
          </cell>
        </row>
        <row r="771">
          <cell r="C771" t="str">
            <v>010766</v>
          </cell>
          <cell r="D771" t="str">
            <v>Lê Trung Hải Nam</v>
          </cell>
          <cell r="E771" t="str">
            <v>30/04/2005</v>
          </cell>
          <cell r="F771" t="str">
            <v>12D8</v>
          </cell>
        </row>
        <row r="772">
          <cell r="C772" t="str">
            <v>010767</v>
          </cell>
          <cell r="D772" t="str">
            <v>Nguyễn Đức Nam</v>
          </cell>
          <cell r="E772" t="str">
            <v>26/04/2005</v>
          </cell>
          <cell r="F772" t="str">
            <v>12A4</v>
          </cell>
        </row>
        <row r="773">
          <cell r="C773" t="str">
            <v>010768</v>
          </cell>
          <cell r="D773" t="str">
            <v>Phan Quốc Hoài Nam</v>
          </cell>
          <cell r="E773" t="str">
            <v>24/07/2005</v>
          </cell>
          <cell r="F773" t="str">
            <v>12A1</v>
          </cell>
        </row>
        <row r="774">
          <cell r="C774" t="str">
            <v>010769</v>
          </cell>
          <cell r="D774" t="str">
            <v>Nguyễn Khánh Ngọc</v>
          </cell>
          <cell r="E774" t="str">
            <v>12/10/2005</v>
          </cell>
          <cell r="F774" t="str">
            <v>12D9</v>
          </cell>
        </row>
        <row r="775">
          <cell r="C775" t="str">
            <v>010770</v>
          </cell>
          <cell r="D775" t="str">
            <v>Nguyễn Duy Nguyên</v>
          </cell>
          <cell r="E775" t="str">
            <v>06/11/2005</v>
          </cell>
          <cell r="F775" t="str">
            <v>12A1</v>
          </cell>
        </row>
        <row r="776">
          <cell r="C776" t="str">
            <v>010771</v>
          </cell>
          <cell r="D776" t="str">
            <v>Phạm Duy Hoàng Nguyên</v>
          </cell>
          <cell r="E776" t="str">
            <v>15/10/2005</v>
          </cell>
          <cell r="F776" t="str">
            <v>12D4</v>
          </cell>
        </row>
        <row r="777">
          <cell r="C777" t="str">
            <v>010772</v>
          </cell>
          <cell r="D777" t="str">
            <v>Hoàng Yến Nhi</v>
          </cell>
          <cell r="E777" t="str">
            <v>03/09/2005</v>
          </cell>
          <cell r="F777" t="str">
            <v>12A4</v>
          </cell>
        </row>
        <row r="778">
          <cell r="C778" t="str">
            <v>010773</v>
          </cell>
          <cell r="D778" t="str">
            <v>Vũ Yến Nhi</v>
          </cell>
          <cell r="E778" t="str">
            <v>14/07/2005</v>
          </cell>
          <cell r="F778" t="str">
            <v>12D11</v>
          </cell>
        </row>
        <row r="779">
          <cell r="C779" t="str">
            <v>010774</v>
          </cell>
          <cell r="D779" t="str">
            <v>Nguyễn Huy Phong</v>
          </cell>
          <cell r="E779" t="str">
            <v>31/10/2005</v>
          </cell>
          <cell r="F779" t="str">
            <v>12D6</v>
          </cell>
        </row>
        <row r="780">
          <cell r="C780" t="str">
            <v>010775</v>
          </cell>
          <cell r="D780" t="str">
            <v>Bùi Đại Phú</v>
          </cell>
          <cell r="E780" t="str">
            <v>18/01/2005</v>
          </cell>
          <cell r="F780" t="str">
            <v>12D3</v>
          </cell>
        </row>
        <row r="781">
          <cell r="C781" t="str">
            <v>010776</v>
          </cell>
          <cell r="D781" t="str">
            <v>Nguyễn Hồng Phúc</v>
          </cell>
          <cell r="E781" t="str">
            <v>15/10/2005</v>
          </cell>
          <cell r="F781" t="str">
            <v>12A3</v>
          </cell>
        </row>
        <row r="782">
          <cell r="C782" t="str">
            <v>010777</v>
          </cell>
          <cell r="D782" t="str">
            <v>Đặng Ngọc Quang</v>
          </cell>
          <cell r="E782" t="str">
            <v>15/05/2005</v>
          </cell>
          <cell r="F782" t="str">
            <v>12A3</v>
          </cell>
        </row>
        <row r="783">
          <cell r="C783" t="str">
            <v>010778</v>
          </cell>
          <cell r="D783" t="str">
            <v>Trần Đăng Quang</v>
          </cell>
          <cell r="E783" t="str">
            <v>12/02/2005</v>
          </cell>
          <cell r="F783" t="str">
            <v>12A1</v>
          </cell>
        </row>
        <row r="784">
          <cell r="C784" t="str">
            <v>010779</v>
          </cell>
          <cell r="D784" t="str">
            <v>Trần Hán Minh Quang</v>
          </cell>
          <cell r="E784" t="str">
            <v>03/04/2005</v>
          </cell>
          <cell r="F784" t="str">
            <v>12D10</v>
          </cell>
        </row>
        <row r="785">
          <cell r="C785" t="str">
            <v>010780</v>
          </cell>
          <cell r="D785" t="str">
            <v>Trần Minh Quang</v>
          </cell>
          <cell r="E785" t="str">
            <v>29/01/2005</v>
          </cell>
          <cell r="F785" t="str">
            <v>12A4</v>
          </cell>
        </row>
        <row r="786">
          <cell r="C786" t="str">
            <v>010781</v>
          </cell>
          <cell r="D786" t="str">
            <v>Vũ Đức Quang</v>
          </cell>
          <cell r="E786" t="str">
            <v>04/11/2005</v>
          </cell>
          <cell r="F786" t="str">
            <v>12A2</v>
          </cell>
        </row>
        <row r="787">
          <cell r="C787" t="str">
            <v>010782</v>
          </cell>
          <cell r="D787" t="str">
            <v>Ngô Anh Quân</v>
          </cell>
          <cell r="E787" t="str">
            <v>06/10/2005</v>
          </cell>
          <cell r="F787" t="str">
            <v>12A2</v>
          </cell>
        </row>
        <row r="788">
          <cell r="C788" t="str">
            <v>010783</v>
          </cell>
          <cell r="D788" t="str">
            <v>Nguyễn Anh Quân</v>
          </cell>
          <cell r="E788" t="str">
            <v>30/08/2005</v>
          </cell>
          <cell r="F788" t="str">
            <v>12D8</v>
          </cell>
        </row>
        <row r="789">
          <cell r="C789" t="str">
            <v>010784</v>
          </cell>
          <cell r="D789" t="str">
            <v>Nguyễn Nam Quân</v>
          </cell>
          <cell r="E789" t="str">
            <v>17/12/2005</v>
          </cell>
          <cell r="F789" t="str">
            <v>12A2</v>
          </cell>
        </row>
        <row r="790">
          <cell r="C790" t="str">
            <v>010785</v>
          </cell>
          <cell r="D790" t="str">
            <v>Trần Văn Quyết</v>
          </cell>
          <cell r="E790" t="str">
            <v>16/02/2005</v>
          </cell>
          <cell r="F790" t="str">
            <v>12A2</v>
          </cell>
        </row>
        <row r="791">
          <cell r="C791" t="str">
            <v>010786</v>
          </cell>
          <cell r="D791" t="str">
            <v>Bùi Thái Sơn</v>
          </cell>
          <cell r="E791" t="str">
            <v>13/04/2005</v>
          </cell>
          <cell r="F791" t="str">
            <v>12A1</v>
          </cell>
        </row>
        <row r="792">
          <cell r="C792" t="str">
            <v>010787</v>
          </cell>
          <cell r="D792" t="str">
            <v>Bùi Thái Sơn</v>
          </cell>
          <cell r="E792" t="str">
            <v>26/08/2005</v>
          </cell>
          <cell r="F792" t="str">
            <v>12A1</v>
          </cell>
        </row>
        <row r="793">
          <cell r="C793" t="str">
            <v>010788</v>
          </cell>
          <cell r="D793" t="str">
            <v>Nguyễn Thái Sơn</v>
          </cell>
          <cell r="E793" t="str">
            <v>29/09/2005</v>
          </cell>
          <cell r="F793" t="str">
            <v>12A3</v>
          </cell>
        </row>
        <row r="794">
          <cell r="C794" t="str">
            <v>010789</v>
          </cell>
          <cell r="D794" t="str">
            <v>Trương Hồng Sơn</v>
          </cell>
          <cell r="E794" t="str">
            <v>09/01/2005</v>
          </cell>
          <cell r="F794" t="str">
            <v>12D7</v>
          </cell>
        </row>
        <row r="795">
          <cell r="C795" t="str">
            <v>010790</v>
          </cell>
          <cell r="D795" t="str">
            <v>Nguyễn Đức Tài</v>
          </cell>
          <cell r="E795" t="str">
            <v>01/06/2005</v>
          </cell>
          <cell r="F795" t="str">
            <v>12A2</v>
          </cell>
        </row>
        <row r="796">
          <cell r="C796" t="str">
            <v>010791</v>
          </cell>
          <cell r="D796" t="str">
            <v>Hoàng Ngọc Tân</v>
          </cell>
          <cell r="E796" t="str">
            <v>01/03/2005</v>
          </cell>
          <cell r="F796" t="str">
            <v>12D4</v>
          </cell>
        </row>
        <row r="797">
          <cell r="C797" t="str">
            <v>010792</v>
          </cell>
          <cell r="D797" t="str">
            <v>Ngô Minh Tân</v>
          </cell>
          <cell r="E797" t="str">
            <v>07/01/2005</v>
          </cell>
          <cell r="F797" t="str">
            <v>12D3</v>
          </cell>
        </row>
        <row r="798">
          <cell r="C798" t="str">
            <v>010793</v>
          </cell>
          <cell r="D798" t="str">
            <v>Đoàn Thu Thảo</v>
          </cell>
          <cell r="E798" t="str">
            <v>17/05/2005</v>
          </cell>
          <cell r="F798" t="str">
            <v>12A2</v>
          </cell>
        </row>
        <row r="799">
          <cell r="C799" t="str">
            <v>010794</v>
          </cell>
          <cell r="D799" t="str">
            <v>Lưu Hà Thảo</v>
          </cell>
          <cell r="E799" t="str">
            <v>19/05/2005</v>
          </cell>
          <cell r="F799" t="str">
            <v>12A3</v>
          </cell>
        </row>
        <row r="800">
          <cell r="C800" t="str">
            <v>010795</v>
          </cell>
          <cell r="D800" t="str">
            <v>Nguyễn Phương Thảo</v>
          </cell>
          <cell r="E800" t="str">
            <v>04/05/2005</v>
          </cell>
          <cell r="F800" t="str">
            <v>12D1</v>
          </cell>
        </row>
        <row r="801">
          <cell r="C801" t="str">
            <v>010796</v>
          </cell>
          <cell r="D801" t="str">
            <v>Trần Phương Thảo</v>
          </cell>
          <cell r="E801" t="str">
            <v>18/02/2005</v>
          </cell>
          <cell r="F801" t="str">
            <v>12A2</v>
          </cell>
        </row>
        <row r="802">
          <cell r="C802" t="str">
            <v>010797</v>
          </cell>
          <cell r="D802" t="str">
            <v>Trịnh Quang Thắng</v>
          </cell>
          <cell r="E802" t="str">
            <v>22/09/2005</v>
          </cell>
          <cell r="F802" t="str">
            <v>12A3</v>
          </cell>
        </row>
        <row r="803">
          <cell r="C803" t="str">
            <v>010798</v>
          </cell>
          <cell r="D803" t="str">
            <v>Phí Quốc Thịnh</v>
          </cell>
          <cell r="E803" t="str">
            <v>31/01/2005</v>
          </cell>
          <cell r="F803" t="str">
            <v>12A2</v>
          </cell>
        </row>
        <row r="804">
          <cell r="C804" t="str">
            <v>010799</v>
          </cell>
          <cell r="D804" t="str">
            <v>Trịnh Nguyễn Quốc Thịnh</v>
          </cell>
          <cell r="E804" t="str">
            <v>21/08/2005</v>
          </cell>
          <cell r="F804" t="str">
            <v>12A4</v>
          </cell>
        </row>
        <row r="805">
          <cell r="C805" t="str">
            <v>010800</v>
          </cell>
          <cell r="D805" t="str">
            <v>Trần Quang Thọ</v>
          </cell>
          <cell r="E805" t="str">
            <v>05/12/2004</v>
          </cell>
          <cell r="F805" t="str">
            <v>12D6</v>
          </cell>
        </row>
        <row r="806">
          <cell r="C806" t="str">
            <v>010801</v>
          </cell>
          <cell r="D806" t="str">
            <v>Nguyễn Minh Thu</v>
          </cell>
          <cell r="E806" t="str">
            <v>10/06/2005</v>
          </cell>
          <cell r="F806" t="str">
            <v>12D9</v>
          </cell>
        </row>
        <row r="807">
          <cell r="C807" t="str">
            <v>010802</v>
          </cell>
          <cell r="D807" t="str">
            <v>Nguyễn Thanh Thuý</v>
          </cell>
          <cell r="E807" t="str">
            <v>03/11/2005</v>
          </cell>
          <cell r="F807" t="str">
            <v>12A2</v>
          </cell>
        </row>
        <row r="808">
          <cell r="C808" t="str">
            <v>010803</v>
          </cell>
          <cell r="D808" t="str">
            <v>Nguyễn Phi Thường</v>
          </cell>
          <cell r="E808" t="str">
            <v>10/12/2005</v>
          </cell>
          <cell r="F808" t="str">
            <v>12A3</v>
          </cell>
        </row>
        <row r="809">
          <cell r="C809" t="str">
            <v>010804</v>
          </cell>
          <cell r="D809" t="str">
            <v>Trịnh Nguyễn Thủy Tiên</v>
          </cell>
          <cell r="E809" t="str">
            <v>13/08/2005</v>
          </cell>
          <cell r="F809" t="str">
            <v>12A3</v>
          </cell>
        </row>
        <row r="810">
          <cell r="C810" t="str">
            <v>010805</v>
          </cell>
          <cell r="D810" t="str">
            <v>Nguyễn Minh Tiến</v>
          </cell>
          <cell r="E810" t="str">
            <v>02/10/2005</v>
          </cell>
          <cell r="F810" t="str">
            <v>12A2</v>
          </cell>
        </row>
        <row r="811">
          <cell r="C811" t="str">
            <v>010806</v>
          </cell>
          <cell r="D811" t="str">
            <v>Nguyễn Quỳnh Trang</v>
          </cell>
          <cell r="E811" t="str">
            <v>04/12/2005</v>
          </cell>
          <cell r="F811" t="str">
            <v>12A1</v>
          </cell>
        </row>
        <row r="812">
          <cell r="C812" t="str">
            <v>010807</v>
          </cell>
          <cell r="D812" t="str">
            <v>Lê Minh Trí</v>
          </cell>
          <cell r="E812" t="str">
            <v>20/08/2005</v>
          </cell>
          <cell r="F812" t="str">
            <v>12A1</v>
          </cell>
        </row>
        <row r="813">
          <cell r="C813" t="str">
            <v>010808</v>
          </cell>
          <cell r="D813" t="str">
            <v>Phạm Minh Trí</v>
          </cell>
          <cell r="E813" t="str">
            <v>18/11/2005</v>
          </cell>
          <cell r="F813" t="str">
            <v>12A1</v>
          </cell>
        </row>
        <row r="814">
          <cell r="C814" t="str">
            <v>010809</v>
          </cell>
          <cell r="D814" t="str">
            <v>Nguyễn Tiến Trình</v>
          </cell>
          <cell r="E814" t="str">
            <v>02/03/2005</v>
          </cell>
          <cell r="F814" t="str">
            <v>12A2</v>
          </cell>
        </row>
        <row r="815">
          <cell r="C815" t="str">
            <v>010810</v>
          </cell>
          <cell r="D815" t="str">
            <v>Đỗ Đức Trọng</v>
          </cell>
          <cell r="E815" t="str">
            <v>06/09/2005</v>
          </cell>
          <cell r="F815" t="str">
            <v>12A1</v>
          </cell>
        </row>
        <row r="816">
          <cell r="C816" t="str">
            <v>010811</v>
          </cell>
          <cell r="D816" t="str">
            <v>Bùi Thành Trung</v>
          </cell>
          <cell r="E816" t="str">
            <v>12/02/2005</v>
          </cell>
          <cell r="F816" t="str">
            <v>12A2</v>
          </cell>
        </row>
        <row r="817">
          <cell r="C817" t="str">
            <v>010812</v>
          </cell>
          <cell r="D817" t="str">
            <v>Nguyễn Thành Trung</v>
          </cell>
          <cell r="E817" t="str">
            <v>06/09/2005</v>
          </cell>
          <cell r="F817" t="str">
            <v>12A4</v>
          </cell>
        </row>
        <row r="818">
          <cell r="C818" t="str">
            <v>010813</v>
          </cell>
          <cell r="D818" t="str">
            <v>Nguyễn Thành Trung</v>
          </cell>
          <cell r="E818" t="str">
            <v>22/04/2005</v>
          </cell>
          <cell r="F818" t="str">
            <v>12A3</v>
          </cell>
        </row>
        <row r="819">
          <cell r="C819" t="str">
            <v>010814</v>
          </cell>
          <cell r="D819" t="str">
            <v>Nguyễn Doãn Trường</v>
          </cell>
          <cell r="E819" t="str">
            <v>21/12/2005</v>
          </cell>
          <cell r="F819" t="str">
            <v>12A4</v>
          </cell>
        </row>
        <row r="820">
          <cell r="C820" t="str">
            <v>010815</v>
          </cell>
          <cell r="D820" t="str">
            <v>Phan Quốc Trường</v>
          </cell>
          <cell r="E820" t="str">
            <v>11/05/2005</v>
          </cell>
          <cell r="F820" t="str">
            <v>12A4</v>
          </cell>
        </row>
        <row r="821">
          <cell r="C821" t="str">
            <v>010816</v>
          </cell>
          <cell r="D821" t="str">
            <v>Huỳnh Vũ Cẩm Tú</v>
          </cell>
          <cell r="E821" t="str">
            <v>13/05/2005</v>
          </cell>
          <cell r="F821" t="str">
            <v>12D10</v>
          </cell>
        </row>
        <row r="822">
          <cell r="C822" t="str">
            <v>010817</v>
          </cell>
          <cell r="D822" t="str">
            <v>Đỗ Anh Tuấn</v>
          </cell>
          <cell r="E822" t="str">
            <v>30/07/2005</v>
          </cell>
          <cell r="F822" t="str">
            <v>12A1</v>
          </cell>
        </row>
        <row r="823">
          <cell r="C823" t="str">
            <v>010818</v>
          </cell>
          <cell r="D823" t="str">
            <v>Nguyễn Văn Tuấn</v>
          </cell>
          <cell r="E823" t="str">
            <v>19/06/2005</v>
          </cell>
          <cell r="F823" t="str">
            <v>12A1</v>
          </cell>
        </row>
        <row r="824">
          <cell r="C824" t="str">
            <v>010819</v>
          </cell>
          <cell r="D824" t="str">
            <v>Nguyễn Vũ Minh Tuấn</v>
          </cell>
          <cell r="E824" t="str">
            <v>10/06/2005</v>
          </cell>
          <cell r="F824" t="str">
            <v>12D11</v>
          </cell>
        </row>
        <row r="825">
          <cell r="C825" t="str">
            <v>010820</v>
          </cell>
          <cell r="D825" t="str">
            <v>Phạm Anh Tuấn</v>
          </cell>
          <cell r="E825" t="str">
            <v>17/06/2005</v>
          </cell>
          <cell r="F825" t="str">
            <v>12D3</v>
          </cell>
        </row>
        <row r="826">
          <cell r="C826" t="str">
            <v>010821</v>
          </cell>
          <cell r="D826" t="str">
            <v>Ngân Bá Hoàng Tùng</v>
          </cell>
          <cell r="E826" t="str">
            <v>06/05/2005</v>
          </cell>
          <cell r="F826" t="str">
            <v>12A1</v>
          </cell>
        </row>
        <row r="827">
          <cell r="C827" t="str">
            <v>010822</v>
          </cell>
          <cell r="D827" t="str">
            <v>Nguyễn Đức Tùng</v>
          </cell>
          <cell r="E827" t="str">
            <v>25/11/2005</v>
          </cell>
          <cell r="F827" t="str">
            <v>12A4</v>
          </cell>
        </row>
        <row r="828">
          <cell r="C828" t="str">
            <v>010823</v>
          </cell>
          <cell r="D828" t="str">
            <v>Vũ Nguyễn Sơn Tùng</v>
          </cell>
          <cell r="E828" t="str">
            <v>19/06/2005</v>
          </cell>
          <cell r="F828" t="str">
            <v>12A1</v>
          </cell>
        </row>
        <row r="829">
          <cell r="C829" t="str">
            <v>010824</v>
          </cell>
          <cell r="D829" t="str">
            <v>Nguyễn Phương Uyên</v>
          </cell>
          <cell r="E829" t="str">
            <v>25/09/2005</v>
          </cell>
          <cell r="F829" t="str">
            <v>12D1</v>
          </cell>
        </row>
        <row r="830">
          <cell r="C830" t="str">
            <v>010825</v>
          </cell>
          <cell r="D830" t="str">
            <v>Chử Lê Hải Vân</v>
          </cell>
          <cell r="E830" t="str">
            <v>18/04/2005</v>
          </cell>
          <cell r="F830" t="str">
            <v>12A2</v>
          </cell>
        </row>
        <row r="831">
          <cell r="C831" t="str">
            <v>010826</v>
          </cell>
          <cell r="D831" t="str">
            <v>Nguyễn Đức Việt</v>
          </cell>
          <cell r="E831" t="str">
            <v>10/10/2005</v>
          </cell>
          <cell r="F831" t="str">
            <v>12A3</v>
          </cell>
        </row>
        <row r="832">
          <cell r="C832" t="str">
            <v>010827</v>
          </cell>
          <cell r="D832" t="str">
            <v>Phạm Gia Vinh</v>
          </cell>
          <cell r="E832" t="str">
            <v>28/08/2005</v>
          </cell>
          <cell r="F832" t="str">
            <v>12A3</v>
          </cell>
        </row>
        <row r="833">
          <cell r="C833" t="str">
            <v>010828</v>
          </cell>
          <cell r="D833" t="str">
            <v>Phạm Quang Vinh</v>
          </cell>
          <cell r="E833" t="str">
            <v>08/11/2005</v>
          </cell>
          <cell r="F833" t="str">
            <v>12A2</v>
          </cell>
        </row>
        <row r="834">
          <cell r="C834" t="str">
            <v>010829</v>
          </cell>
          <cell r="D834" t="str">
            <v>Phùng Thế Vinh</v>
          </cell>
          <cell r="E834" t="str">
            <v>08/11/2005</v>
          </cell>
          <cell r="F834" t="str">
            <v>12A1</v>
          </cell>
        </row>
        <row r="835">
          <cell r="C835" t="str">
            <v>010830</v>
          </cell>
          <cell r="D835" t="str">
            <v>Bùi Huy Vũ</v>
          </cell>
          <cell r="E835" t="str">
            <v>24/11/2005</v>
          </cell>
          <cell r="F835" t="str">
            <v>12A4</v>
          </cell>
        </row>
        <row r="836">
          <cell r="C836" t="str">
            <v>010831</v>
          </cell>
          <cell r="D836" t="str">
            <v>Đào Lâm Vũ</v>
          </cell>
          <cell r="E836" t="str">
            <v>11/10/2005</v>
          </cell>
          <cell r="F836" t="str">
            <v>12A4</v>
          </cell>
        </row>
        <row r="837">
          <cell r="C837" t="str">
            <v>010832</v>
          </cell>
          <cell r="D837" t="str">
            <v>Đặng Thái Minh Vũ</v>
          </cell>
          <cell r="E837" t="str">
            <v>30/10/2005</v>
          </cell>
          <cell r="F837" t="str">
            <v>12A4</v>
          </cell>
        </row>
        <row r="838">
          <cell r="C838" t="str">
            <v>010833</v>
          </cell>
          <cell r="D838" t="str">
            <v>Đặng Thế Vũ</v>
          </cell>
          <cell r="E838" t="str">
            <v>10/12/2005</v>
          </cell>
          <cell r="F838" t="str">
            <v>12A2</v>
          </cell>
        </row>
        <row r="839">
          <cell r="C839" t="str">
            <v>010834</v>
          </cell>
          <cell r="D839" t="str">
            <v>Đỗ Trường Vũ</v>
          </cell>
          <cell r="E839" t="str">
            <v>03/04/2005</v>
          </cell>
          <cell r="F839" t="str">
            <v>12A1</v>
          </cell>
        </row>
        <row r="840">
          <cell r="C840" t="str">
            <v>010835</v>
          </cell>
          <cell r="D840" t="str">
            <v>Nguyễn Phong Vũ</v>
          </cell>
          <cell r="E840" t="str">
            <v>11/09/2005</v>
          </cell>
          <cell r="F840" t="str">
            <v>12A3</v>
          </cell>
        </row>
        <row r="841">
          <cell r="C841" t="str">
            <v>010836</v>
          </cell>
          <cell r="D841" t="str">
            <v>Vũ Hải Vũ</v>
          </cell>
          <cell r="E841" t="str">
            <v>05/09/2005</v>
          </cell>
          <cell r="F841" t="str">
            <v>12D6</v>
          </cell>
        </row>
        <row r="842">
          <cell r="C842" t="str">
            <v>010837</v>
          </cell>
          <cell r="D842" t="str">
            <v>Lê Yến Vy</v>
          </cell>
          <cell r="E842" t="str">
            <v>12/02/2005</v>
          </cell>
          <cell r="F842" t="str">
            <v>12A3</v>
          </cell>
        </row>
        <row r="843">
          <cell r="C843" t="str">
            <v>010838</v>
          </cell>
          <cell r="D843" t="str">
            <v>Nguyễn Tôn Vỹ</v>
          </cell>
          <cell r="E843" t="str">
            <v>30/05/2005</v>
          </cell>
          <cell r="F843" t="str">
            <v>12A2</v>
          </cell>
        </row>
        <row r="844">
          <cell r="C844" t="str">
            <v>010839</v>
          </cell>
          <cell r="D844" t="str">
            <v>Lê Hải Yến</v>
          </cell>
          <cell r="E844" t="str">
            <v>02/11/2005</v>
          </cell>
          <cell r="F844" t="str">
            <v>12D1</v>
          </cell>
        </row>
        <row r="845">
          <cell r="C845" t="str">
            <v>010840</v>
          </cell>
          <cell r="D845" t="str">
            <v>Vũ Hải Yến</v>
          </cell>
          <cell r="E845" t="str">
            <v>05/09/2005</v>
          </cell>
          <cell r="F845" t="str">
            <v>12D4</v>
          </cell>
        </row>
        <row r="846">
          <cell r="C846" t="str">
            <v>010841</v>
          </cell>
          <cell r="D846" t="str">
            <v>Đào Mai An</v>
          </cell>
          <cell r="E846" t="str">
            <v>23/03/2005</v>
          </cell>
          <cell r="F846" t="str">
            <v>12D7</v>
          </cell>
        </row>
        <row r="847">
          <cell r="C847" t="str">
            <v>010842</v>
          </cell>
          <cell r="D847" t="str">
            <v>Hoàng Cúc An</v>
          </cell>
          <cell r="E847" t="str">
            <v>09/05/2005</v>
          </cell>
          <cell r="F847" t="str">
            <v>12D1</v>
          </cell>
        </row>
        <row r="848">
          <cell r="C848" t="str">
            <v>010843</v>
          </cell>
          <cell r="D848" t="str">
            <v>Thành Đỗ Thu An</v>
          </cell>
          <cell r="E848" t="str">
            <v>08/08/2005</v>
          </cell>
          <cell r="F848" t="str">
            <v>12D1</v>
          </cell>
        </row>
        <row r="849">
          <cell r="C849" t="str">
            <v>010844</v>
          </cell>
          <cell r="D849" t="str">
            <v>Cao Phương Anh</v>
          </cell>
          <cell r="E849" t="str">
            <v>11/11/2005</v>
          </cell>
          <cell r="F849" t="str">
            <v>12D5</v>
          </cell>
        </row>
        <row r="850">
          <cell r="C850" t="str">
            <v>010845</v>
          </cell>
          <cell r="D850" t="str">
            <v>Dương Kiều Anh</v>
          </cell>
          <cell r="E850" t="str">
            <v>05/01/2005</v>
          </cell>
          <cell r="F850" t="str">
            <v>12D4</v>
          </cell>
        </row>
        <row r="851">
          <cell r="C851" t="str">
            <v>010846</v>
          </cell>
          <cell r="D851" t="str">
            <v>Dương Kỳ Anh</v>
          </cell>
          <cell r="E851" t="str">
            <v>17/10/2005</v>
          </cell>
          <cell r="F851" t="str">
            <v>12D3</v>
          </cell>
        </row>
        <row r="852">
          <cell r="C852" t="str">
            <v>010847</v>
          </cell>
          <cell r="D852" t="str">
            <v>Dương Quỳnh Anh</v>
          </cell>
          <cell r="E852" t="str">
            <v>28/07/2005</v>
          </cell>
          <cell r="F852" t="str">
            <v>12D6</v>
          </cell>
        </row>
        <row r="853">
          <cell r="C853" t="str">
            <v>010848</v>
          </cell>
          <cell r="D853" t="str">
            <v>Dương Thảo Anh</v>
          </cell>
          <cell r="E853" t="str">
            <v>26/03/2005</v>
          </cell>
          <cell r="F853" t="str">
            <v>12D7</v>
          </cell>
        </row>
        <row r="854">
          <cell r="C854" t="str">
            <v>010849</v>
          </cell>
          <cell r="D854" t="str">
            <v>Dương Trí Anh</v>
          </cell>
          <cell r="E854" t="str">
            <v>15/07/2005</v>
          </cell>
          <cell r="F854" t="str">
            <v>12D7</v>
          </cell>
        </row>
        <row r="855">
          <cell r="C855" t="str">
            <v>010850</v>
          </cell>
          <cell r="D855" t="str">
            <v>Dương Vũ Minh Anh</v>
          </cell>
          <cell r="E855" t="str">
            <v>22/02/2005</v>
          </cell>
          <cell r="F855" t="str">
            <v>12D3</v>
          </cell>
        </row>
        <row r="856">
          <cell r="C856" t="str">
            <v>010851</v>
          </cell>
          <cell r="D856" t="str">
            <v>Đào Lê Trâm Anh</v>
          </cell>
          <cell r="E856" t="str">
            <v>02/08/2005</v>
          </cell>
          <cell r="F856" t="str">
            <v>12D6</v>
          </cell>
        </row>
        <row r="857">
          <cell r="C857" t="str">
            <v>010852</v>
          </cell>
          <cell r="D857" t="str">
            <v>Đặng Châu Anh</v>
          </cell>
          <cell r="E857" t="str">
            <v>11/03/2005</v>
          </cell>
          <cell r="F857" t="str">
            <v>12A3</v>
          </cell>
        </row>
        <row r="858">
          <cell r="C858" t="str">
            <v>010853</v>
          </cell>
          <cell r="D858" t="str">
            <v>Đặng Quốc Anh</v>
          </cell>
          <cell r="E858" t="str">
            <v>28/10/2005</v>
          </cell>
          <cell r="F858" t="str">
            <v>12D11</v>
          </cell>
        </row>
        <row r="859">
          <cell r="C859" t="str">
            <v>010854</v>
          </cell>
          <cell r="D859" t="str">
            <v>Đỗ Minh Anh</v>
          </cell>
          <cell r="E859" t="str">
            <v>03/06/2005</v>
          </cell>
          <cell r="F859" t="str">
            <v>12D9</v>
          </cell>
        </row>
        <row r="860">
          <cell r="C860" t="str">
            <v>010855</v>
          </cell>
          <cell r="D860" t="str">
            <v>Đỗ Ngọc Trâm Anh</v>
          </cell>
          <cell r="E860" t="str">
            <v>03/06/2005</v>
          </cell>
          <cell r="F860" t="str">
            <v>12D10</v>
          </cell>
        </row>
        <row r="861">
          <cell r="C861" t="str">
            <v>010856</v>
          </cell>
          <cell r="D861" t="str">
            <v>Đỗ Phương Anh</v>
          </cell>
          <cell r="E861" t="str">
            <v>06/07/2005</v>
          </cell>
          <cell r="F861" t="str">
            <v>12D6</v>
          </cell>
        </row>
        <row r="862">
          <cell r="C862" t="str">
            <v>010857</v>
          </cell>
          <cell r="D862" t="str">
            <v>Đỗ Phương Anh</v>
          </cell>
          <cell r="E862" t="str">
            <v>27/03/2005</v>
          </cell>
          <cell r="F862" t="str">
            <v>12D10</v>
          </cell>
        </row>
        <row r="863">
          <cell r="C863" t="str">
            <v>010858</v>
          </cell>
          <cell r="D863" t="str">
            <v>Đỗ Quang Nam Anh</v>
          </cell>
          <cell r="E863" t="str">
            <v>29/05/2005</v>
          </cell>
          <cell r="F863" t="str">
            <v>12D6</v>
          </cell>
        </row>
        <row r="864">
          <cell r="C864" t="str">
            <v>010859</v>
          </cell>
          <cell r="D864" t="str">
            <v>Đỗ Thế Anh</v>
          </cell>
          <cell r="E864" t="str">
            <v>11/09/2005</v>
          </cell>
          <cell r="F864" t="str">
            <v>12D8</v>
          </cell>
        </row>
        <row r="865">
          <cell r="C865" t="str">
            <v>010860</v>
          </cell>
          <cell r="D865" t="str">
            <v>Đỗ Trang Anh</v>
          </cell>
          <cell r="E865" t="str">
            <v>18/05/2005</v>
          </cell>
          <cell r="F865" t="str">
            <v>12D10</v>
          </cell>
        </row>
        <row r="866">
          <cell r="C866" t="str">
            <v>010861</v>
          </cell>
          <cell r="D866" t="str">
            <v>Đường Phương Anh</v>
          </cell>
          <cell r="E866" t="str">
            <v>06/12/2005</v>
          </cell>
          <cell r="F866" t="str">
            <v>12D2</v>
          </cell>
        </row>
        <row r="867">
          <cell r="C867" t="str">
            <v>010862</v>
          </cell>
          <cell r="D867" t="str">
            <v>Hà Hồng Anh</v>
          </cell>
          <cell r="E867" t="str">
            <v>09/03/2005</v>
          </cell>
          <cell r="F867" t="str">
            <v>12D1</v>
          </cell>
        </row>
        <row r="868">
          <cell r="C868" t="str">
            <v>010863</v>
          </cell>
          <cell r="D868" t="str">
            <v>Hoàng Phương Anh</v>
          </cell>
          <cell r="E868" t="str">
            <v>22/06/2005</v>
          </cell>
          <cell r="F868" t="str">
            <v>12D6</v>
          </cell>
        </row>
        <row r="869">
          <cell r="C869" t="str">
            <v>010864</v>
          </cell>
          <cell r="D869" t="str">
            <v>Hoàng Phương Anh</v>
          </cell>
          <cell r="E869" t="str">
            <v>23/04/2005</v>
          </cell>
          <cell r="F869" t="str">
            <v>12D9</v>
          </cell>
        </row>
        <row r="870">
          <cell r="C870" t="str">
            <v>010865</v>
          </cell>
          <cell r="D870" t="str">
            <v>Hồ Việt Anh</v>
          </cell>
          <cell r="E870" t="str">
            <v>08/08/2005</v>
          </cell>
          <cell r="F870" t="str">
            <v>12D8</v>
          </cell>
        </row>
        <row r="871">
          <cell r="C871" t="str">
            <v>010866</v>
          </cell>
          <cell r="D871" t="str">
            <v>Kiều Hà Anh</v>
          </cell>
          <cell r="E871" t="str">
            <v>09/11/2005</v>
          </cell>
          <cell r="F871" t="str">
            <v>12D4</v>
          </cell>
        </row>
        <row r="872">
          <cell r="C872" t="str">
            <v>010867</v>
          </cell>
          <cell r="D872" t="str">
            <v>Lã Ngọc Anh</v>
          </cell>
          <cell r="E872" t="str">
            <v>27/09/2005</v>
          </cell>
          <cell r="F872" t="str">
            <v>12D7</v>
          </cell>
        </row>
        <row r="873">
          <cell r="C873" t="str">
            <v>010868</v>
          </cell>
          <cell r="D873" t="str">
            <v>Lê Diệp Anh</v>
          </cell>
          <cell r="E873" t="str">
            <v>12/06/2005</v>
          </cell>
          <cell r="F873" t="str">
            <v>12D7</v>
          </cell>
        </row>
        <row r="874">
          <cell r="C874" t="str">
            <v>010869</v>
          </cell>
          <cell r="D874" t="str">
            <v>Lê Đức Anh</v>
          </cell>
          <cell r="E874" t="str">
            <v>13/10/2005</v>
          </cell>
          <cell r="F874" t="str">
            <v>12D7</v>
          </cell>
        </row>
        <row r="875">
          <cell r="C875" t="str">
            <v>010870</v>
          </cell>
          <cell r="D875" t="str">
            <v>Lê Mai Anh</v>
          </cell>
          <cell r="E875" t="str">
            <v>14/09/2005</v>
          </cell>
          <cell r="F875" t="str">
            <v>12D5</v>
          </cell>
        </row>
        <row r="876">
          <cell r="C876" t="str">
            <v>010871</v>
          </cell>
          <cell r="D876" t="str">
            <v>Lê Nguyễn Diệu Anh</v>
          </cell>
          <cell r="E876" t="str">
            <v>22/06/2005</v>
          </cell>
          <cell r="F876" t="str">
            <v>12D5</v>
          </cell>
        </row>
        <row r="877">
          <cell r="C877" t="str">
            <v>010872</v>
          </cell>
          <cell r="D877" t="str">
            <v>Lê Phương Anh</v>
          </cell>
          <cell r="E877" t="str">
            <v>19/01/2005</v>
          </cell>
          <cell r="F877" t="str">
            <v>12D10</v>
          </cell>
        </row>
        <row r="878">
          <cell r="C878" t="str">
            <v>010873</v>
          </cell>
          <cell r="D878" t="str">
            <v>Lê Quang Anh</v>
          </cell>
          <cell r="E878" t="str">
            <v>29/06/2005</v>
          </cell>
          <cell r="F878" t="str">
            <v>12D10</v>
          </cell>
        </row>
        <row r="879">
          <cell r="C879" t="str">
            <v>010874</v>
          </cell>
          <cell r="D879" t="str">
            <v>Lê Quỳnh Anh</v>
          </cell>
          <cell r="E879" t="str">
            <v>20/06/2005</v>
          </cell>
          <cell r="F879" t="str">
            <v>12D3</v>
          </cell>
        </row>
        <row r="880">
          <cell r="C880" t="str">
            <v>010875</v>
          </cell>
          <cell r="D880" t="str">
            <v>Lê Vũ Quỳnh Anh</v>
          </cell>
          <cell r="E880" t="str">
            <v>12/09/2005</v>
          </cell>
          <cell r="F880" t="str">
            <v>12D4</v>
          </cell>
        </row>
        <row r="881">
          <cell r="C881" t="str">
            <v>010876</v>
          </cell>
          <cell r="D881" t="str">
            <v>Lương Việt Anh</v>
          </cell>
          <cell r="E881" t="str">
            <v>22/06/2005</v>
          </cell>
          <cell r="F881" t="str">
            <v>12D9</v>
          </cell>
        </row>
        <row r="882">
          <cell r="C882" t="str">
            <v>010877</v>
          </cell>
          <cell r="D882" t="str">
            <v>Ngọ Đức Anh</v>
          </cell>
          <cell r="E882" t="str">
            <v>02/03/2005</v>
          </cell>
          <cell r="F882" t="str">
            <v>12D7</v>
          </cell>
        </row>
        <row r="883">
          <cell r="C883" t="str">
            <v>010878</v>
          </cell>
          <cell r="D883" t="str">
            <v>Nguyễn Đăng Duy Anh</v>
          </cell>
          <cell r="E883" t="str">
            <v>01/04/2005</v>
          </cell>
          <cell r="F883" t="str">
            <v>12D8</v>
          </cell>
        </row>
        <row r="884">
          <cell r="C884" t="str">
            <v>010879</v>
          </cell>
          <cell r="D884" t="str">
            <v>Nguyễn Đức Anh</v>
          </cell>
          <cell r="E884" t="str">
            <v>05/09/2005</v>
          </cell>
          <cell r="F884" t="str">
            <v>12D4</v>
          </cell>
        </row>
        <row r="885">
          <cell r="C885" t="str">
            <v>010880</v>
          </cell>
          <cell r="D885" t="str">
            <v>Nguyễn Đức Anh</v>
          </cell>
          <cell r="E885" t="str">
            <v>09/05/2005</v>
          </cell>
          <cell r="F885" t="str">
            <v>12D2</v>
          </cell>
        </row>
        <row r="886">
          <cell r="C886" t="str">
            <v>010881</v>
          </cell>
          <cell r="D886" t="str">
            <v>Nguyễn Linh Anh</v>
          </cell>
          <cell r="E886" t="str">
            <v>20/11/2005</v>
          </cell>
          <cell r="F886" t="str">
            <v>12D11</v>
          </cell>
        </row>
        <row r="887">
          <cell r="C887" t="str">
            <v>010882</v>
          </cell>
          <cell r="D887" t="str">
            <v>Nguyễn Linh Anh</v>
          </cell>
          <cell r="E887" t="str">
            <v>27/03/2005</v>
          </cell>
          <cell r="F887" t="str">
            <v>12D7</v>
          </cell>
        </row>
        <row r="888">
          <cell r="C888" t="str">
            <v>010883</v>
          </cell>
          <cell r="D888" t="str">
            <v>Nguyễn Mỹ Anh</v>
          </cell>
          <cell r="E888" t="str">
            <v>02/11/2005</v>
          </cell>
          <cell r="F888" t="str">
            <v>12D8</v>
          </cell>
        </row>
        <row r="889">
          <cell r="C889" t="str">
            <v>010884</v>
          </cell>
          <cell r="D889" t="str">
            <v>Nguyễn Ngọc Anh</v>
          </cell>
          <cell r="E889" t="str">
            <v>13/11/2005</v>
          </cell>
          <cell r="F889" t="str">
            <v>12D2</v>
          </cell>
        </row>
        <row r="890">
          <cell r="C890" t="str">
            <v>010885</v>
          </cell>
          <cell r="D890" t="str">
            <v>Nguyễn Ngọc Anh</v>
          </cell>
          <cell r="E890" t="str">
            <v>16/03/2005</v>
          </cell>
          <cell r="F890" t="str">
            <v>12D8</v>
          </cell>
        </row>
        <row r="891">
          <cell r="C891" t="str">
            <v>010886</v>
          </cell>
          <cell r="D891" t="str">
            <v>Nguyễn Ngọc Hiền Anh</v>
          </cell>
          <cell r="E891" t="str">
            <v>26/09/2005</v>
          </cell>
          <cell r="F891" t="str">
            <v>12D3</v>
          </cell>
        </row>
        <row r="892">
          <cell r="C892" t="str">
            <v>010887</v>
          </cell>
          <cell r="D892" t="str">
            <v>Nguyễn Phương Anh</v>
          </cell>
          <cell r="E892" t="str">
            <v>12/10/2005</v>
          </cell>
          <cell r="F892" t="str">
            <v>12D3</v>
          </cell>
        </row>
        <row r="893">
          <cell r="C893" t="str">
            <v>010888</v>
          </cell>
          <cell r="D893" t="str">
            <v>Nguyễn Phương Anh</v>
          </cell>
          <cell r="E893" t="str">
            <v>16/09/2005</v>
          </cell>
          <cell r="F893" t="str">
            <v>12D8</v>
          </cell>
        </row>
        <row r="894">
          <cell r="C894" t="str">
            <v>010889</v>
          </cell>
          <cell r="D894" t="str">
            <v>Nguyễn Phương Anh</v>
          </cell>
          <cell r="E894" t="str">
            <v>21/09/2005</v>
          </cell>
          <cell r="F894" t="str">
            <v>12D9</v>
          </cell>
        </row>
        <row r="895">
          <cell r="C895" t="str">
            <v>010890</v>
          </cell>
          <cell r="D895" t="str">
            <v>Nguyễn Tiến Anh</v>
          </cell>
          <cell r="E895" t="str">
            <v>07/02/2005</v>
          </cell>
          <cell r="F895" t="str">
            <v>12D9</v>
          </cell>
        </row>
        <row r="896">
          <cell r="C896" t="str">
            <v>010891</v>
          </cell>
          <cell r="D896" t="str">
            <v>Nguyễn Trần Kiều Anh</v>
          </cell>
          <cell r="E896" t="str">
            <v>18/02/2005</v>
          </cell>
          <cell r="F896" t="str">
            <v>12D5</v>
          </cell>
        </row>
        <row r="897">
          <cell r="C897" t="str">
            <v>010892</v>
          </cell>
          <cell r="D897" t="str">
            <v>Nguyễn Tường Anh</v>
          </cell>
          <cell r="E897" t="str">
            <v>03/09/2005</v>
          </cell>
          <cell r="F897" t="str">
            <v>12D3</v>
          </cell>
        </row>
        <row r="898">
          <cell r="C898" t="str">
            <v>010893</v>
          </cell>
          <cell r="D898" t="str">
            <v>Phạm Hà Anh</v>
          </cell>
          <cell r="E898" t="str">
            <v>19/10/2005</v>
          </cell>
          <cell r="F898" t="str">
            <v>12D10</v>
          </cell>
        </row>
        <row r="899">
          <cell r="C899" t="str">
            <v>010894</v>
          </cell>
          <cell r="D899" t="str">
            <v>Phạm Linh Anh</v>
          </cell>
          <cell r="E899" t="str">
            <v>07/08/2005</v>
          </cell>
          <cell r="F899" t="str">
            <v>12D5</v>
          </cell>
        </row>
        <row r="900">
          <cell r="C900" t="str">
            <v>010895</v>
          </cell>
          <cell r="D900" t="str">
            <v>Phạm Phan Anh</v>
          </cell>
          <cell r="E900" t="str">
            <v>23/08/2005</v>
          </cell>
          <cell r="F900" t="str">
            <v>12A3</v>
          </cell>
        </row>
        <row r="901">
          <cell r="C901" t="str">
            <v>010896</v>
          </cell>
          <cell r="D901" t="str">
            <v>Phí Phương Anh</v>
          </cell>
          <cell r="E901" t="str">
            <v>20/02/2005</v>
          </cell>
          <cell r="F901" t="str">
            <v>12D5</v>
          </cell>
        </row>
        <row r="902">
          <cell r="C902" t="str">
            <v>010897</v>
          </cell>
          <cell r="D902" t="str">
            <v>Phùng Linh Anh</v>
          </cell>
          <cell r="E902" t="str">
            <v>26/08/2005</v>
          </cell>
          <cell r="F902" t="str">
            <v>12D2</v>
          </cell>
        </row>
        <row r="903">
          <cell r="C903" t="str">
            <v>010898</v>
          </cell>
          <cell r="D903" t="str">
            <v>Phùng Phương Anh</v>
          </cell>
          <cell r="E903" t="str">
            <v>01/05/2005</v>
          </cell>
          <cell r="F903" t="str">
            <v>12D3</v>
          </cell>
        </row>
        <row r="904">
          <cell r="C904" t="str">
            <v>010899</v>
          </cell>
          <cell r="D904" t="str">
            <v>Quách Gia Anh</v>
          </cell>
          <cell r="E904" t="str">
            <v>27/06/2005</v>
          </cell>
          <cell r="F904" t="str">
            <v>12A3</v>
          </cell>
        </row>
        <row r="905">
          <cell r="C905" t="str">
            <v>010900</v>
          </cell>
          <cell r="D905" t="str">
            <v>Trần Chí Anh</v>
          </cell>
          <cell r="E905" t="str">
            <v>08/11/2005</v>
          </cell>
          <cell r="F905" t="str">
            <v>12D11</v>
          </cell>
        </row>
        <row r="906">
          <cell r="C906" t="str">
            <v>010901</v>
          </cell>
          <cell r="D906" t="str">
            <v>Trần Công Duy Anh</v>
          </cell>
          <cell r="E906" t="str">
            <v>27/05/2005</v>
          </cell>
          <cell r="F906" t="str">
            <v>12D10</v>
          </cell>
        </row>
        <row r="907">
          <cell r="C907" t="str">
            <v>010902</v>
          </cell>
          <cell r="D907" t="str">
            <v>Trần Hà Anh</v>
          </cell>
          <cell r="E907" t="str">
            <v>17/11/2005</v>
          </cell>
          <cell r="F907" t="str">
            <v>12D6</v>
          </cell>
        </row>
        <row r="908">
          <cell r="C908" t="str">
            <v>010903</v>
          </cell>
          <cell r="D908" t="str">
            <v>Trần Hồng Anh</v>
          </cell>
          <cell r="E908" t="str">
            <v>04/08/2005</v>
          </cell>
          <cell r="F908" t="str">
            <v>12D6</v>
          </cell>
        </row>
        <row r="909">
          <cell r="C909" t="str">
            <v>010904</v>
          </cell>
          <cell r="D909" t="str">
            <v>Trần Nhật Anh</v>
          </cell>
          <cell r="E909" t="str">
            <v>28/03/2005</v>
          </cell>
          <cell r="F909" t="str">
            <v>12D5</v>
          </cell>
        </row>
        <row r="910">
          <cell r="C910" t="str">
            <v>010905</v>
          </cell>
          <cell r="D910" t="str">
            <v>Trần Quang Anh</v>
          </cell>
          <cell r="E910" t="str">
            <v>05/08/2005</v>
          </cell>
          <cell r="F910" t="str">
            <v>12D3</v>
          </cell>
        </row>
        <row r="911">
          <cell r="C911" t="str">
            <v>010906</v>
          </cell>
          <cell r="D911" t="str">
            <v>Trần Vân Anh</v>
          </cell>
          <cell r="E911" t="str">
            <v>28/10/2005</v>
          </cell>
          <cell r="F911" t="str">
            <v>12D4</v>
          </cell>
        </row>
        <row r="912">
          <cell r="C912" t="str">
            <v>010907</v>
          </cell>
          <cell r="D912" t="str">
            <v>Trần Vy Anh</v>
          </cell>
          <cell r="E912" t="str">
            <v>31/08/2005</v>
          </cell>
          <cell r="F912" t="str">
            <v>12D1</v>
          </cell>
        </row>
        <row r="913">
          <cell r="C913" t="str">
            <v>010908</v>
          </cell>
          <cell r="D913" t="str">
            <v>Trương Nguyễn Thu Anh</v>
          </cell>
          <cell r="E913" t="str">
            <v>08/08/2005</v>
          </cell>
          <cell r="F913" t="str">
            <v>12D2</v>
          </cell>
        </row>
        <row r="914">
          <cell r="C914" t="str">
            <v>010909</v>
          </cell>
          <cell r="D914" t="str">
            <v>Trương Quỳnh Anh</v>
          </cell>
          <cell r="E914" t="str">
            <v>01/02/2005</v>
          </cell>
          <cell r="F914" t="str">
            <v>12D11</v>
          </cell>
        </row>
        <row r="915">
          <cell r="C915" t="str">
            <v>010910</v>
          </cell>
          <cell r="D915" t="str">
            <v>Trương Việt Anh</v>
          </cell>
          <cell r="E915" t="str">
            <v>16/09/2005</v>
          </cell>
          <cell r="F915" t="str">
            <v>12D2</v>
          </cell>
        </row>
        <row r="916">
          <cell r="C916" t="str">
            <v>010911</v>
          </cell>
          <cell r="D916" t="str">
            <v>Vũ Đình Lan Anh</v>
          </cell>
          <cell r="E916" t="str">
            <v>25/10/2005</v>
          </cell>
          <cell r="F916" t="str">
            <v>12D9</v>
          </cell>
        </row>
        <row r="917">
          <cell r="C917" t="str">
            <v>010912</v>
          </cell>
          <cell r="D917" t="str">
            <v>Vũ Kim Anh</v>
          </cell>
          <cell r="E917" t="str">
            <v>25/09/2005</v>
          </cell>
          <cell r="F917" t="str">
            <v>12D10</v>
          </cell>
        </row>
        <row r="918">
          <cell r="C918" t="str">
            <v>010913</v>
          </cell>
          <cell r="D918" t="str">
            <v>Vũ Vân Anh</v>
          </cell>
          <cell r="E918" t="str">
            <v>24/12/2005</v>
          </cell>
          <cell r="F918" t="str">
            <v>12D11</v>
          </cell>
        </row>
        <row r="919">
          <cell r="C919" t="str">
            <v>010914</v>
          </cell>
          <cell r="D919" t="str">
            <v>Dương Kim Ánh</v>
          </cell>
          <cell r="E919" t="str">
            <v>03/12/2005</v>
          </cell>
          <cell r="F919" t="str">
            <v>12D2</v>
          </cell>
        </row>
        <row r="920">
          <cell r="C920" t="str">
            <v>010915</v>
          </cell>
          <cell r="D920" t="str">
            <v>Hoàng Ngọc Ánh</v>
          </cell>
          <cell r="E920" t="str">
            <v>30/12/2005</v>
          </cell>
          <cell r="F920" t="str">
            <v>12D2</v>
          </cell>
        </row>
        <row r="921">
          <cell r="C921" t="str">
            <v>010916</v>
          </cell>
          <cell r="D921" t="str">
            <v>Nguyễn Nhật Ánh</v>
          </cell>
          <cell r="E921" t="str">
            <v>06/09/2005</v>
          </cell>
          <cell r="F921" t="str">
            <v>12D9</v>
          </cell>
        </row>
        <row r="922">
          <cell r="C922" t="str">
            <v>010917</v>
          </cell>
          <cell r="D922" t="str">
            <v>Vũ Ngọc Ánh</v>
          </cell>
          <cell r="E922" t="str">
            <v>22/08/2005</v>
          </cell>
          <cell r="F922" t="str">
            <v>12D1</v>
          </cell>
        </row>
        <row r="923">
          <cell r="C923" t="str">
            <v>010918</v>
          </cell>
          <cell r="D923" t="str">
            <v>Vũ Nguyệt Ánh</v>
          </cell>
          <cell r="E923" t="str">
            <v>14/10/2005</v>
          </cell>
          <cell r="F923" t="str">
            <v>12D11</v>
          </cell>
        </row>
        <row r="924">
          <cell r="C924" t="str">
            <v>010919</v>
          </cell>
          <cell r="D924" t="str">
            <v>Lê Công Bách</v>
          </cell>
          <cell r="E924" t="str">
            <v>20/07/2005</v>
          </cell>
          <cell r="F924" t="str">
            <v>12D4</v>
          </cell>
        </row>
        <row r="925">
          <cell r="C925" t="str">
            <v>010920</v>
          </cell>
          <cell r="D925" t="str">
            <v>Thái Chí Bách</v>
          </cell>
          <cell r="E925" t="str">
            <v>12/05/2005</v>
          </cell>
          <cell r="F925" t="str">
            <v>12D8</v>
          </cell>
        </row>
        <row r="926">
          <cell r="C926" t="str">
            <v>010921</v>
          </cell>
          <cell r="D926" t="str">
            <v>Nguyễn Thiện Bảo</v>
          </cell>
          <cell r="E926" t="str">
            <v>28/02/2005</v>
          </cell>
          <cell r="F926" t="str">
            <v>12D10</v>
          </cell>
        </row>
        <row r="927">
          <cell r="C927" t="str">
            <v>010922</v>
          </cell>
          <cell r="D927" t="str">
            <v>Đặng Yên Bình</v>
          </cell>
          <cell r="E927" t="str">
            <v>19/07/2005</v>
          </cell>
          <cell r="F927" t="str">
            <v>12D1</v>
          </cell>
        </row>
        <row r="928">
          <cell r="C928" t="str">
            <v>010923</v>
          </cell>
          <cell r="D928" t="str">
            <v>Đoàn Minh Châu</v>
          </cell>
          <cell r="E928" t="str">
            <v>18/12/2005</v>
          </cell>
          <cell r="F928" t="str">
            <v>12D7</v>
          </cell>
        </row>
        <row r="929">
          <cell r="C929" t="str">
            <v>010924</v>
          </cell>
          <cell r="D929" t="str">
            <v>Hoàng Ngọc Châu</v>
          </cell>
          <cell r="E929" t="str">
            <v>14/09/2005</v>
          </cell>
          <cell r="F929" t="str">
            <v>12D3</v>
          </cell>
        </row>
        <row r="930">
          <cell r="C930" t="str">
            <v>010925</v>
          </cell>
          <cell r="D930" t="str">
            <v>Nguyễn Hoàng Minh Châu</v>
          </cell>
          <cell r="E930" t="str">
            <v>07/02/2005</v>
          </cell>
          <cell r="F930" t="str">
            <v>12A4</v>
          </cell>
        </row>
        <row r="931">
          <cell r="C931" t="str">
            <v>010926</v>
          </cell>
          <cell r="D931" t="str">
            <v>Nguyễn Thị Minh Châu</v>
          </cell>
          <cell r="E931" t="str">
            <v>07/02/2005</v>
          </cell>
          <cell r="F931" t="str">
            <v>12D2</v>
          </cell>
        </row>
        <row r="932">
          <cell r="C932" t="str">
            <v>010927</v>
          </cell>
          <cell r="D932" t="str">
            <v>Phạm Bảo Châu</v>
          </cell>
          <cell r="E932" t="str">
            <v>30/11/2005</v>
          </cell>
          <cell r="F932" t="str">
            <v>12D4</v>
          </cell>
        </row>
        <row r="933">
          <cell r="C933" t="str">
            <v>010928</v>
          </cell>
          <cell r="D933" t="str">
            <v>Phùng Minh Châu</v>
          </cell>
          <cell r="E933" t="str">
            <v>28/04/2005</v>
          </cell>
          <cell r="F933" t="str">
            <v>12D8</v>
          </cell>
        </row>
        <row r="934">
          <cell r="C934" t="str">
            <v>010929</v>
          </cell>
          <cell r="D934" t="str">
            <v>Chu Quỳnh Chi</v>
          </cell>
          <cell r="E934" t="str">
            <v>12/03/2005</v>
          </cell>
          <cell r="F934" t="str">
            <v>12D6</v>
          </cell>
        </row>
        <row r="935">
          <cell r="C935" t="str">
            <v>010930</v>
          </cell>
          <cell r="D935" t="str">
            <v>Hoàng Quỳnh Chi</v>
          </cell>
          <cell r="E935" t="str">
            <v>14/10/2005</v>
          </cell>
          <cell r="F935" t="str">
            <v>12D7</v>
          </cell>
        </row>
        <row r="936">
          <cell r="C936" t="str">
            <v>010931</v>
          </cell>
          <cell r="D936" t="str">
            <v>Nguyễn Đỗ Quỳnh Chi</v>
          </cell>
          <cell r="E936" t="str">
            <v>05/02/2005</v>
          </cell>
          <cell r="F936" t="str">
            <v>12D9</v>
          </cell>
        </row>
        <row r="937">
          <cell r="C937" t="str">
            <v>010932</v>
          </cell>
          <cell r="D937" t="str">
            <v>Nguyễn Huệ Chi</v>
          </cell>
          <cell r="E937" t="str">
            <v>28/08/2005</v>
          </cell>
          <cell r="F937" t="str">
            <v>12A4</v>
          </cell>
        </row>
        <row r="938">
          <cell r="C938" t="str">
            <v>010933</v>
          </cell>
          <cell r="D938" t="str">
            <v>Nguyễn Mai Chi</v>
          </cell>
          <cell r="E938" t="str">
            <v>26/01/2005</v>
          </cell>
          <cell r="F938" t="str">
            <v>12D1</v>
          </cell>
        </row>
        <row r="939">
          <cell r="C939" t="str">
            <v>010934</v>
          </cell>
          <cell r="D939" t="str">
            <v>Phạm Phương Chi</v>
          </cell>
          <cell r="E939" t="str">
            <v>11/12/2005</v>
          </cell>
          <cell r="F939" t="str">
            <v>12D7</v>
          </cell>
        </row>
        <row r="940">
          <cell r="C940" t="str">
            <v>010935</v>
          </cell>
          <cell r="D940" t="str">
            <v>Thái Hạnh Chi</v>
          </cell>
          <cell r="E940" t="str">
            <v>15/02/2005</v>
          </cell>
          <cell r="F940" t="str">
            <v>12D7</v>
          </cell>
        </row>
        <row r="941">
          <cell r="C941" t="str">
            <v>010936</v>
          </cell>
          <cell r="D941" t="str">
            <v>Trịnh Vân Chi</v>
          </cell>
          <cell r="E941" t="str">
            <v>10/07/2005</v>
          </cell>
          <cell r="F941" t="str">
            <v>12D4</v>
          </cell>
        </row>
        <row r="942">
          <cell r="C942" t="str">
            <v>010937</v>
          </cell>
          <cell r="D942" t="str">
            <v>Phạm Văn Chiến</v>
          </cell>
          <cell r="E942" t="str">
            <v>08/07/2005</v>
          </cell>
          <cell r="F942" t="str">
            <v>12D11</v>
          </cell>
        </row>
        <row r="943">
          <cell r="C943" t="str">
            <v>010938</v>
          </cell>
          <cell r="D943" t="str">
            <v>Trần Phương Chinh</v>
          </cell>
          <cell r="E943" t="str">
            <v>07/10/2005</v>
          </cell>
          <cell r="F943" t="str">
            <v>12D3</v>
          </cell>
        </row>
        <row r="944">
          <cell r="C944" t="str">
            <v>010939</v>
          </cell>
          <cell r="D944" t="str">
            <v>Đinh Vũ Cường</v>
          </cell>
          <cell r="E944" t="str">
            <v>03/01/2005</v>
          </cell>
          <cell r="F944" t="str">
            <v>12A4</v>
          </cell>
        </row>
        <row r="945">
          <cell r="C945" t="str">
            <v>010940</v>
          </cell>
          <cell r="D945" t="str">
            <v>Nguyễn Hồng Ngọc Diệp</v>
          </cell>
          <cell r="E945" t="str">
            <v>02/05/2005</v>
          </cell>
          <cell r="F945" t="str">
            <v>12D7</v>
          </cell>
        </row>
        <row r="946">
          <cell r="C946" t="str">
            <v>010941</v>
          </cell>
          <cell r="D946" t="str">
            <v>Nguyễn Ngọc Dung</v>
          </cell>
          <cell r="E946" t="str">
            <v>01/06/2005</v>
          </cell>
          <cell r="F946" t="str">
            <v>12D7</v>
          </cell>
        </row>
        <row r="947">
          <cell r="C947" t="str">
            <v>010942</v>
          </cell>
          <cell r="D947" t="str">
            <v>Nguyễn Khánh Duy</v>
          </cell>
          <cell r="E947" t="str">
            <v>11/08/2005</v>
          </cell>
          <cell r="F947" t="str">
            <v>12A3</v>
          </cell>
        </row>
        <row r="948">
          <cell r="C948" t="str">
            <v>010943</v>
          </cell>
          <cell r="D948" t="str">
            <v>Bùi Thùy Dương</v>
          </cell>
          <cell r="E948" t="str">
            <v>18/08/2005</v>
          </cell>
          <cell r="F948" t="str">
            <v>12D5</v>
          </cell>
        </row>
        <row r="949">
          <cell r="C949" t="str">
            <v>010944</v>
          </cell>
          <cell r="D949" t="str">
            <v>Nguyễn Hữu Dương</v>
          </cell>
          <cell r="E949" t="str">
            <v>17/01/2005</v>
          </cell>
          <cell r="F949" t="str">
            <v>12D11</v>
          </cell>
        </row>
        <row r="950">
          <cell r="C950" t="str">
            <v>010945</v>
          </cell>
          <cell r="D950" t="str">
            <v>Nguyễn Nam Dương</v>
          </cell>
          <cell r="E950" t="str">
            <v>11/08/2005</v>
          </cell>
          <cell r="F950" t="str">
            <v>12A3</v>
          </cell>
        </row>
        <row r="951">
          <cell r="C951" t="str">
            <v>010946</v>
          </cell>
          <cell r="D951" t="str">
            <v>Nguyễn Thị Thùy Dương</v>
          </cell>
          <cell r="E951" t="str">
            <v>20/01/2005</v>
          </cell>
          <cell r="F951" t="str">
            <v>12D1</v>
          </cell>
        </row>
        <row r="952">
          <cell r="C952" t="str">
            <v>010947</v>
          </cell>
          <cell r="D952" t="str">
            <v>Nguyễn Thùy Dương</v>
          </cell>
          <cell r="E952" t="str">
            <v>20/10/2005</v>
          </cell>
          <cell r="F952" t="str">
            <v>12D8</v>
          </cell>
        </row>
        <row r="953">
          <cell r="C953" t="str">
            <v>010948</v>
          </cell>
          <cell r="D953" t="str">
            <v>Nguyễn Thùy Dương</v>
          </cell>
          <cell r="E953" t="str">
            <v>25/02/2005</v>
          </cell>
          <cell r="F953" t="str">
            <v>12A4</v>
          </cell>
        </row>
        <row r="954">
          <cell r="C954" t="str">
            <v>010949</v>
          </cell>
          <cell r="D954" t="str">
            <v>Nguyễn Trần Đại Dương</v>
          </cell>
          <cell r="E954" t="str">
            <v>29/04/2005</v>
          </cell>
          <cell r="F954" t="str">
            <v>12D1</v>
          </cell>
        </row>
        <row r="955">
          <cell r="C955" t="str">
            <v>010950</v>
          </cell>
          <cell r="D955" t="str">
            <v>Nguyễn Tùng Dương</v>
          </cell>
          <cell r="E955" t="str">
            <v>05/01/2005</v>
          </cell>
          <cell r="F955" t="str">
            <v>12A1</v>
          </cell>
        </row>
        <row r="956">
          <cell r="C956" t="str">
            <v>010951</v>
          </cell>
          <cell r="D956" t="str">
            <v>Vũ Duy Dương</v>
          </cell>
          <cell r="E956" t="str">
            <v>18/06/2005</v>
          </cell>
          <cell r="F956" t="str">
            <v>12D8</v>
          </cell>
        </row>
        <row r="957">
          <cell r="C957" t="str">
            <v>010952</v>
          </cell>
          <cell r="D957" t="str">
            <v>Dương Tiến Đạt</v>
          </cell>
          <cell r="E957" t="str">
            <v>20/07/2005</v>
          </cell>
          <cell r="F957" t="str">
            <v>12D11</v>
          </cell>
        </row>
        <row r="958">
          <cell r="C958" t="str">
            <v>010953</v>
          </cell>
          <cell r="D958" t="str">
            <v>Đỗ Huy Đạt</v>
          </cell>
          <cell r="E958" t="str">
            <v>23/05/2005</v>
          </cell>
          <cell r="F958" t="str">
            <v>12D11</v>
          </cell>
        </row>
        <row r="959">
          <cell r="C959" t="str">
            <v>010954</v>
          </cell>
          <cell r="D959" t="str">
            <v>Đỗ Tiến Đạt</v>
          </cell>
          <cell r="E959" t="str">
            <v>09/02/2005</v>
          </cell>
          <cell r="F959" t="str">
            <v>12D5</v>
          </cell>
        </row>
        <row r="960">
          <cell r="C960" t="str">
            <v>010955</v>
          </cell>
          <cell r="D960" t="str">
            <v>Nguyễn Thành Đạt</v>
          </cell>
          <cell r="E960" t="str">
            <v>27/02/2005</v>
          </cell>
          <cell r="F960" t="str">
            <v>12D10</v>
          </cell>
        </row>
        <row r="961">
          <cell r="C961" t="str">
            <v>010956</v>
          </cell>
          <cell r="D961" t="str">
            <v>Nguyễn Tiến Đạt</v>
          </cell>
          <cell r="E961" t="str">
            <v>28/09/2005</v>
          </cell>
          <cell r="F961" t="str">
            <v>12D6</v>
          </cell>
        </row>
        <row r="962">
          <cell r="C962" t="str">
            <v>010957</v>
          </cell>
          <cell r="D962" t="str">
            <v>Trần Anh Đạt</v>
          </cell>
          <cell r="E962" t="str">
            <v>26/12/2005</v>
          </cell>
          <cell r="F962" t="str">
            <v>12D7</v>
          </cell>
        </row>
        <row r="963">
          <cell r="C963" t="str">
            <v>010958</v>
          </cell>
          <cell r="D963" t="str">
            <v>Trần Thành Đạt</v>
          </cell>
          <cell r="E963" t="str">
            <v>28/11/2005</v>
          </cell>
          <cell r="F963" t="str">
            <v>12D9</v>
          </cell>
        </row>
        <row r="964">
          <cell r="C964" t="str">
            <v>010959</v>
          </cell>
          <cell r="D964" t="str">
            <v>Đồng Minh Đức</v>
          </cell>
          <cell r="E964" t="str">
            <v>23/12/2005</v>
          </cell>
          <cell r="F964" t="str">
            <v>12D9</v>
          </cell>
        </row>
        <row r="965">
          <cell r="C965" t="str">
            <v>010960</v>
          </cell>
          <cell r="D965" t="str">
            <v>Nguyễn Minh Đức</v>
          </cell>
          <cell r="E965" t="str">
            <v>15/03/2005</v>
          </cell>
          <cell r="F965" t="str">
            <v>12A4</v>
          </cell>
        </row>
        <row r="966">
          <cell r="C966" t="str">
            <v>010961</v>
          </cell>
          <cell r="D966" t="str">
            <v>Nguyễn Phan Minh Đức</v>
          </cell>
          <cell r="E966" t="str">
            <v>01/08/2005</v>
          </cell>
          <cell r="F966" t="str">
            <v>12D3</v>
          </cell>
        </row>
        <row r="967">
          <cell r="C967" t="str">
            <v>010962</v>
          </cell>
          <cell r="D967" t="str">
            <v>Nguyễn Trọng Đức</v>
          </cell>
          <cell r="E967" t="str">
            <v>04/05/2005</v>
          </cell>
          <cell r="F967" t="str">
            <v>12D5</v>
          </cell>
        </row>
        <row r="968">
          <cell r="C968" t="str">
            <v>010963</v>
          </cell>
          <cell r="D968" t="str">
            <v>Đặng Hương Giang</v>
          </cell>
          <cell r="E968" t="str">
            <v>03/12/2005</v>
          </cell>
          <cell r="F968" t="str">
            <v>12D11</v>
          </cell>
        </row>
        <row r="969">
          <cell r="C969" t="str">
            <v>010964</v>
          </cell>
          <cell r="D969" t="str">
            <v>Đinh Thị Thanh Giang</v>
          </cell>
          <cell r="E969" t="str">
            <v>20/08/2005</v>
          </cell>
          <cell r="F969" t="str">
            <v>12D5</v>
          </cell>
        </row>
        <row r="970">
          <cell r="C970" t="str">
            <v>010965</v>
          </cell>
          <cell r="D970" t="str">
            <v>Hà Hương Giang</v>
          </cell>
          <cell r="E970" t="str">
            <v>28/03/2005</v>
          </cell>
          <cell r="F970" t="str">
            <v>12D4</v>
          </cell>
        </row>
        <row r="971">
          <cell r="C971" t="str">
            <v>010966</v>
          </cell>
          <cell r="D971" t="str">
            <v>Lưu Hoài Giang</v>
          </cell>
          <cell r="E971" t="str">
            <v>17/05/2005</v>
          </cell>
          <cell r="F971" t="str">
            <v>12D7</v>
          </cell>
        </row>
        <row r="972">
          <cell r="C972" t="str">
            <v>010967</v>
          </cell>
          <cell r="D972" t="str">
            <v>Nguyễn Thu Giang</v>
          </cell>
          <cell r="E972" t="str">
            <v>27/10/2005</v>
          </cell>
          <cell r="F972" t="str">
            <v>12D1</v>
          </cell>
        </row>
        <row r="973">
          <cell r="C973" t="str">
            <v>010968</v>
          </cell>
          <cell r="D973" t="str">
            <v>Nguyễn Triết Giang</v>
          </cell>
          <cell r="E973" t="str">
            <v>04/05/2005</v>
          </cell>
          <cell r="F973" t="str">
            <v>12D8</v>
          </cell>
        </row>
        <row r="974">
          <cell r="C974" t="str">
            <v>010969</v>
          </cell>
          <cell r="D974" t="str">
            <v>Tạ Trường Giang</v>
          </cell>
          <cell r="E974" t="str">
            <v>02/06/2005</v>
          </cell>
          <cell r="F974" t="str">
            <v>12D7</v>
          </cell>
        </row>
        <row r="975">
          <cell r="C975" t="str">
            <v>010970</v>
          </cell>
          <cell r="D975" t="str">
            <v>Vũ Hương Giang</v>
          </cell>
          <cell r="E975" t="str">
            <v>21/05/2005</v>
          </cell>
          <cell r="F975" t="str">
            <v>12D4</v>
          </cell>
        </row>
        <row r="976">
          <cell r="C976" t="str">
            <v>010971</v>
          </cell>
          <cell r="D976" t="str">
            <v>Dương Ngân Hà</v>
          </cell>
          <cell r="E976" t="str">
            <v>27/10/2005</v>
          </cell>
          <cell r="F976" t="str">
            <v>12D8</v>
          </cell>
        </row>
        <row r="977">
          <cell r="C977" t="str">
            <v>010972</v>
          </cell>
          <cell r="D977" t="str">
            <v>Lê Nguyễn An Hà</v>
          </cell>
          <cell r="E977" t="str">
            <v>29/09/2005</v>
          </cell>
          <cell r="F977" t="str">
            <v>12D2</v>
          </cell>
        </row>
        <row r="978">
          <cell r="C978" t="str">
            <v>010973</v>
          </cell>
          <cell r="D978" t="str">
            <v>Lưu Cẩm Hà</v>
          </cell>
          <cell r="E978" t="str">
            <v>23/08/2005</v>
          </cell>
          <cell r="F978" t="str">
            <v>12D4</v>
          </cell>
        </row>
        <row r="979">
          <cell r="C979" t="str">
            <v>010974</v>
          </cell>
          <cell r="D979" t="str">
            <v>Nguyễn Minh Hà</v>
          </cell>
          <cell r="E979" t="str">
            <v>13/07/2005</v>
          </cell>
          <cell r="F979" t="str">
            <v>12D6</v>
          </cell>
        </row>
        <row r="980">
          <cell r="C980" t="str">
            <v>010975</v>
          </cell>
          <cell r="D980" t="str">
            <v>Trần Lê Nhị Hà</v>
          </cell>
          <cell r="E980" t="str">
            <v>28/09/2005</v>
          </cell>
          <cell r="F980" t="str">
            <v>12D2</v>
          </cell>
        </row>
        <row r="981">
          <cell r="C981" t="str">
            <v>010976</v>
          </cell>
          <cell r="D981" t="str">
            <v>Trịnh Nguyệt Hà</v>
          </cell>
          <cell r="E981" t="str">
            <v>09/12/2005</v>
          </cell>
          <cell r="F981" t="str">
            <v>12D2</v>
          </cell>
        </row>
        <row r="982">
          <cell r="C982" t="str">
            <v>010977</v>
          </cell>
          <cell r="D982" t="str">
            <v>Chu Thị Hồng Hạnh</v>
          </cell>
          <cell r="E982" t="str">
            <v>09/05/2005</v>
          </cell>
          <cell r="F982" t="str">
            <v>12D6</v>
          </cell>
        </row>
        <row r="983">
          <cell r="C983" t="str">
            <v>010978</v>
          </cell>
          <cell r="D983" t="str">
            <v>Trần Phương Hạnh</v>
          </cell>
          <cell r="E983" t="str">
            <v>30/06/2005</v>
          </cell>
          <cell r="F983" t="str">
            <v>12D2</v>
          </cell>
        </row>
        <row r="984">
          <cell r="C984" t="str">
            <v>010979</v>
          </cell>
          <cell r="D984" t="str">
            <v>Lê Thúy Hằng</v>
          </cell>
          <cell r="E984" t="str">
            <v>01/01/2005</v>
          </cell>
          <cell r="F984" t="str">
            <v>12D2</v>
          </cell>
        </row>
        <row r="985">
          <cell r="C985" t="str">
            <v>010980</v>
          </cell>
          <cell r="D985" t="str">
            <v>Nguyễn Thị Diệu Hằng</v>
          </cell>
          <cell r="E985" t="str">
            <v>19/11/2005</v>
          </cell>
          <cell r="F985" t="str">
            <v>12D7</v>
          </cell>
        </row>
        <row r="986">
          <cell r="C986" t="str">
            <v>010981</v>
          </cell>
          <cell r="D986" t="str">
            <v>Nguyễn Thu Hằng</v>
          </cell>
          <cell r="E986" t="str">
            <v>14/11/2005</v>
          </cell>
          <cell r="F986" t="str">
            <v>12D10</v>
          </cell>
        </row>
        <row r="987">
          <cell r="C987" t="str">
            <v>010982</v>
          </cell>
          <cell r="D987" t="str">
            <v>Thân Minh Hằng</v>
          </cell>
          <cell r="E987" t="str">
            <v>08/01/2005</v>
          </cell>
          <cell r="F987" t="str">
            <v>12D1</v>
          </cell>
        </row>
        <row r="988">
          <cell r="C988" t="str">
            <v>010983</v>
          </cell>
          <cell r="D988" t="str">
            <v>Vũ Thuý Hằng</v>
          </cell>
          <cell r="E988" t="str">
            <v>23/09/2005</v>
          </cell>
          <cell r="F988" t="str">
            <v>12D7</v>
          </cell>
        </row>
        <row r="989">
          <cell r="C989" t="str">
            <v>010984</v>
          </cell>
          <cell r="D989" t="str">
            <v>Cún Gia Hân</v>
          </cell>
          <cell r="E989" t="str">
            <v>02/12/2005</v>
          </cell>
          <cell r="F989" t="str">
            <v>12D10</v>
          </cell>
        </row>
        <row r="990">
          <cell r="C990" t="str">
            <v>010985</v>
          </cell>
          <cell r="D990" t="str">
            <v>Trần Bảo Hân</v>
          </cell>
          <cell r="E990" t="str">
            <v>02/12/2005</v>
          </cell>
          <cell r="F990" t="str">
            <v>12D11</v>
          </cell>
        </row>
        <row r="991">
          <cell r="C991" t="str">
            <v>010986</v>
          </cell>
          <cell r="D991" t="str">
            <v>Nguyễn Thanh Hiền</v>
          </cell>
          <cell r="E991" t="str">
            <v>31/05/2005</v>
          </cell>
          <cell r="F991" t="str">
            <v>12D7</v>
          </cell>
        </row>
        <row r="992">
          <cell r="C992" t="str">
            <v>010987</v>
          </cell>
          <cell r="D992" t="str">
            <v>Nguyễn Thị Thu Hiền</v>
          </cell>
          <cell r="E992" t="str">
            <v>23/02/2005</v>
          </cell>
          <cell r="F992" t="str">
            <v>12D1</v>
          </cell>
        </row>
        <row r="993">
          <cell r="C993" t="str">
            <v>010988</v>
          </cell>
          <cell r="D993" t="str">
            <v>Nguyễn Thục Hiền</v>
          </cell>
          <cell r="E993" t="str">
            <v>04/08/2004</v>
          </cell>
          <cell r="F993" t="str">
            <v>12D8</v>
          </cell>
        </row>
        <row r="994">
          <cell r="C994" t="str">
            <v>010989</v>
          </cell>
          <cell r="D994" t="str">
            <v>Hoàng Duy Hiển</v>
          </cell>
          <cell r="E994" t="str">
            <v>28/07/2005</v>
          </cell>
          <cell r="F994" t="str">
            <v>12D3</v>
          </cell>
        </row>
        <row r="995">
          <cell r="C995" t="str">
            <v>010990</v>
          </cell>
          <cell r="D995" t="str">
            <v>Đỗ Hà Hoàng Hiệp</v>
          </cell>
          <cell r="E995" t="str">
            <v>12/04/2005</v>
          </cell>
          <cell r="F995" t="str">
            <v>12D1</v>
          </cell>
        </row>
        <row r="996">
          <cell r="C996" t="str">
            <v>010991</v>
          </cell>
          <cell r="D996" t="str">
            <v>Bế Ích Trọng Hiếu</v>
          </cell>
          <cell r="E996" t="str">
            <v>14/04/2005</v>
          </cell>
          <cell r="F996" t="str">
            <v>12D3</v>
          </cell>
        </row>
        <row r="997">
          <cell r="C997" t="str">
            <v>010992</v>
          </cell>
          <cell r="D997" t="str">
            <v>Đặng Minh Hiếu</v>
          </cell>
          <cell r="E997" t="str">
            <v>12/08/2005</v>
          </cell>
          <cell r="F997" t="str">
            <v>12D11</v>
          </cell>
        </row>
        <row r="998">
          <cell r="C998" t="str">
            <v>010993</v>
          </cell>
          <cell r="D998" t="str">
            <v>Đỗ Quang Hiếu</v>
          </cell>
          <cell r="E998" t="str">
            <v>08/10/2005</v>
          </cell>
          <cell r="F998" t="str">
            <v>12D8</v>
          </cell>
        </row>
        <row r="999">
          <cell r="C999" t="str">
            <v>010994</v>
          </cell>
          <cell r="D999" t="str">
            <v>Nguyễn Đức Hiếu</v>
          </cell>
          <cell r="E999" t="str">
            <v>08/03/2005</v>
          </cell>
          <cell r="F999" t="str">
            <v>12D10</v>
          </cell>
        </row>
        <row r="1000">
          <cell r="C1000" t="str">
            <v>010995</v>
          </cell>
          <cell r="D1000" t="str">
            <v>Nguyễn Ngọc Hiếu</v>
          </cell>
          <cell r="E1000" t="str">
            <v>06/09/2005</v>
          </cell>
          <cell r="F1000" t="str">
            <v>12A3</v>
          </cell>
        </row>
        <row r="1001">
          <cell r="C1001" t="str">
            <v>010996</v>
          </cell>
          <cell r="D1001" t="str">
            <v>Nguyễn Trung Hiếu</v>
          </cell>
          <cell r="E1001" t="str">
            <v>23/03/2005</v>
          </cell>
          <cell r="F1001" t="str">
            <v>12D5</v>
          </cell>
        </row>
        <row r="1002">
          <cell r="C1002" t="str">
            <v>010997</v>
          </cell>
          <cell r="D1002" t="str">
            <v>Phạm Minh Hiếu</v>
          </cell>
          <cell r="E1002" t="str">
            <v>02/03/2005</v>
          </cell>
          <cell r="F1002" t="str">
            <v>12D7</v>
          </cell>
        </row>
        <row r="1003">
          <cell r="C1003" t="str">
            <v>010998</v>
          </cell>
          <cell r="D1003" t="str">
            <v>Phạm Viết Hiếu</v>
          </cell>
          <cell r="E1003" t="str">
            <v>04/09/2005</v>
          </cell>
          <cell r="F1003" t="str">
            <v>12D7</v>
          </cell>
        </row>
        <row r="1004">
          <cell r="C1004" t="str">
            <v>010999</v>
          </cell>
          <cell r="D1004" t="str">
            <v>Tạ Minh Hiếu</v>
          </cell>
          <cell r="E1004" t="str">
            <v>04/07/2005</v>
          </cell>
          <cell r="F1004" t="str">
            <v>12D6</v>
          </cell>
        </row>
        <row r="1005">
          <cell r="C1005" t="str">
            <v>011000</v>
          </cell>
          <cell r="D1005" t="str">
            <v>Tạ Minh Hiếu</v>
          </cell>
          <cell r="E1005" t="str">
            <v>08/07/2005</v>
          </cell>
          <cell r="F1005" t="str">
            <v>12D8</v>
          </cell>
        </row>
        <row r="1006">
          <cell r="C1006" t="str">
            <v>011001</v>
          </cell>
          <cell r="D1006" t="str">
            <v>Tạ Minh Hiếu</v>
          </cell>
          <cell r="E1006" t="str">
            <v>30/06/2005</v>
          </cell>
          <cell r="F1006" t="str">
            <v>12D9</v>
          </cell>
        </row>
        <row r="1007">
          <cell r="C1007" t="str">
            <v>011002</v>
          </cell>
          <cell r="D1007" t="str">
            <v>Vũ Đình Hiếu</v>
          </cell>
          <cell r="E1007" t="str">
            <v>21/01/2005</v>
          </cell>
          <cell r="F1007" t="str">
            <v>12D3</v>
          </cell>
        </row>
        <row r="1008">
          <cell r="C1008" t="str">
            <v>011003</v>
          </cell>
          <cell r="D1008" t="str">
            <v>Đỗ Trần Ngọc Hoa</v>
          </cell>
          <cell r="E1008" t="str">
            <v>04/11/2005</v>
          </cell>
          <cell r="F1008" t="str">
            <v>12D5</v>
          </cell>
        </row>
        <row r="1009">
          <cell r="C1009" t="str">
            <v>011004</v>
          </cell>
          <cell r="D1009" t="str">
            <v>Nguyễn Thị Thanh Hoa</v>
          </cell>
          <cell r="E1009" t="str">
            <v>10/08/2005</v>
          </cell>
          <cell r="F1009" t="str">
            <v>12D6</v>
          </cell>
        </row>
        <row r="1010">
          <cell r="C1010" t="str">
            <v>011005</v>
          </cell>
          <cell r="D1010" t="str">
            <v>Trịnh Hiền Hoa</v>
          </cell>
          <cell r="E1010" t="str">
            <v>27/10/2005</v>
          </cell>
          <cell r="F1010" t="str">
            <v>12D2</v>
          </cell>
        </row>
        <row r="1011">
          <cell r="C1011" t="str">
            <v>011006</v>
          </cell>
          <cell r="D1011" t="str">
            <v>Nguyễn Thị Minh Hòa</v>
          </cell>
          <cell r="E1011" t="str">
            <v>03/04/2005</v>
          </cell>
          <cell r="F1011" t="str">
            <v>12D1</v>
          </cell>
        </row>
        <row r="1012">
          <cell r="C1012" t="str">
            <v>011007</v>
          </cell>
          <cell r="D1012" t="str">
            <v>Ngô Trần Hoàn</v>
          </cell>
          <cell r="E1012" t="str">
            <v>18/12/2005</v>
          </cell>
          <cell r="F1012" t="str">
            <v>12A4</v>
          </cell>
        </row>
        <row r="1013">
          <cell r="C1013" t="str">
            <v>011008</v>
          </cell>
          <cell r="D1013" t="str">
            <v>Bùi Huy Hoàng</v>
          </cell>
          <cell r="E1013" t="str">
            <v>07/06/2005</v>
          </cell>
          <cell r="F1013" t="str">
            <v>12D2</v>
          </cell>
        </row>
        <row r="1014">
          <cell r="C1014" t="str">
            <v>011009</v>
          </cell>
          <cell r="D1014" t="str">
            <v>Nguyễn Duy Hoàng</v>
          </cell>
          <cell r="E1014" t="str">
            <v>05/12/2005</v>
          </cell>
          <cell r="F1014" t="str">
            <v>12D10</v>
          </cell>
        </row>
        <row r="1015">
          <cell r="C1015" t="str">
            <v>011010</v>
          </cell>
          <cell r="D1015" t="str">
            <v>Nguyễn Đình Lê Hoàng</v>
          </cell>
          <cell r="E1015" t="str">
            <v>29/03/2005</v>
          </cell>
          <cell r="F1015" t="str">
            <v>12D4</v>
          </cell>
        </row>
        <row r="1016">
          <cell r="C1016" t="str">
            <v>011011</v>
          </cell>
          <cell r="D1016" t="str">
            <v>Phạm Minh Hoàng</v>
          </cell>
          <cell r="E1016" t="str">
            <v>17/09/2005</v>
          </cell>
          <cell r="F1016" t="str">
            <v>12D2</v>
          </cell>
        </row>
        <row r="1017">
          <cell r="C1017" t="str">
            <v>011012</v>
          </cell>
          <cell r="D1017" t="str">
            <v>Chu Thu Hồng</v>
          </cell>
          <cell r="E1017" t="str">
            <v>14/11/2005</v>
          </cell>
          <cell r="F1017" t="str">
            <v>12D5</v>
          </cell>
        </row>
        <row r="1018">
          <cell r="C1018" t="str">
            <v>011013</v>
          </cell>
          <cell r="D1018" t="str">
            <v>Vũ Công Hợp</v>
          </cell>
          <cell r="E1018" t="str">
            <v>22/07/2005</v>
          </cell>
          <cell r="F1018" t="str">
            <v>12D1</v>
          </cell>
        </row>
        <row r="1019">
          <cell r="C1019" t="str">
            <v>011014</v>
          </cell>
          <cell r="D1019" t="str">
            <v>Nguyễn Mạnh Hùng</v>
          </cell>
          <cell r="E1019" t="str">
            <v>15/01/2005</v>
          </cell>
          <cell r="F1019" t="str">
            <v>12D6</v>
          </cell>
        </row>
        <row r="1020">
          <cell r="C1020" t="str">
            <v>011015</v>
          </cell>
          <cell r="D1020" t="str">
            <v>Phan Quốc Hùng</v>
          </cell>
          <cell r="E1020" t="str">
            <v>28/02/2005</v>
          </cell>
          <cell r="F1020" t="str">
            <v>12D10</v>
          </cell>
        </row>
        <row r="1021">
          <cell r="C1021" t="str">
            <v>011016</v>
          </cell>
          <cell r="D1021" t="str">
            <v>Bùi Quang Huy</v>
          </cell>
          <cell r="E1021" t="str">
            <v>05/01/2005</v>
          </cell>
          <cell r="F1021" t="str">
            <v>12D9</v>
          </cell>
        </row>
        <row r="1022">
          <cell r="C1022" t="str">
            <v>011017</v>
          </cell>
          <cell r="D1022" t="str">
            <v>Đinh Công Huy</v>
          </cell>
          <cell r="E1022" t="str">
            <v>16/01/2005</v>
          </cell>
          <cell r="F1022" t="str">
            <v>12D10</v>
          </cell>
        </row>
        <row r="1023">
          <cell r="C1023" t="str">
            <v>011018</v>
          </cell>
          <cell r="D1023" t="str">
            <v>Đinh Gia Huy</v>
          </cell>
          <cell r="E1023" t="str">
            <v>01/04/2005</v>
          </cell>
          <cell r="F1023" t="str">
            <v>12A4</v>
          </cell>
        </row>
        <row r="1024">
          <cell r="C1024" t="str">
            <v>011019</v>
          </cell>
          <cell r="D1024" t="str">
            <v>Đỗ Gia Huy</v>
          </cell>
          <cell r="E1024" t="str">
            <v>08/12/2005</v>
          </cell>
          <cell r="F1024" t="str">
            <v>12D5</v>
          </cell>
        </row>
        <row r="1025">
          <cell r="C1025" t="str">
            <v>011020</v>
          </cell>
          <cell r="D1025" t="str">
            <v>Lê Gia Huy</v>
          </cell>
          <cell r="E1025" t="str">
            <v>16/12/2005</v>
          </cell>
          <cell r="F1025" t="str">
            <v>12D4</v>
          </cell>
        </row>
        <row r="1026">
          <cell r="C1026" t="str">
            <v>011021</v>
          </cell>
          <cell r="D1026" t="str">
            <v>Nguyễn Đức Huy</v>
          </cell>
          <cell r="E1026" t="str">
            <v>06/09/2005</v>
          </cell>
          <cell r="F1026" t="str">
            <v>12D10</v>
          </cell>
        </row>
        <row r="1027">
          <cell r="C1027" t="str">
            <v>011022</v>
          </cell>
          <cell r="D1027" t="str">
            <v>Nguyễn Gia Huy</v>
          </cell>
          <cell r="E1027" t="str">
            <v>24/11/2005</v>
          </cell>
          <cell r="F1027" t="str">
            <v>12A3</v>
          </cell>
        </row>
        <row r="1028">
          <cell r="C1028" t="str">
            <v>011023</v>
          </cell>
          <cell r="D1028" t="str">
            <v>Nguyễn Quang Huy</v>
          </cell>
          <cell r="E1028" t="str">
            <v>07/11/2005</v>
          </cell>
          <cell r="F1028" t="str">
            <v>12D6</v>
          </cell>
        </row>
        <row r="1029">
          <cell r="C1029" t="str">
            <v>011024</v>
          </cell>
          <cell r="D1029" t="str">
            <v>Nguyễn Quang Huy</v>
          </cell>
          <cell r="E1029" t="str">
            <v>09/07/2005</v>
          </cell>
          <cell r="F1029" t="str">
            <v>12D5</v>
          </cell>
        </row>
        <row r="1030">
          <cell r="C1030" t="str">
            <v>011025</v>
          </cell>
          <cell r="D1030" t="str">
            <v>Nguyễn Quang Huy</v>
          </cell>
          <cell r="E1030" t="str">
            <v>12/08/2005</v>
          </cell>
          <cell r="F1030" t="str">
            <v>12D2</v>
          </cell>
        </row>
        <row r="1031">
          <cell r="C1031" t="str">
            <v>011026</v>
          </cell>
          <cell r="D1031" t="str">
            <v>Nguyễn Quang Huy</v>
          </cell>
          <cell r="E1031" t="str">
            <v>21/08/2005</v>
          </cell>
          <cell r="F1031" t="str">
            <v>12D3</v>
          </cell>
        </row>
        <row r="1032">
          <cell r="C1032" t="str">
            <v>011027</v>
          </cell>
          <cell r="D1032" t="str">
            <v>Phạm Quang Huy</v>
          </cell>
          <cell r="E1032" t="str">
            <v>11/10/2005</v>
          </cell>
          <cell r="F1032" t="str">
            <v>12D8</v>
          </cell>
        </row>
        <row r="1033">
          <cell r="C1033" t="str">
            <v>011028</v>
          </cell>
          <cell r="D1033" t="str">
            <v>Trần Nguyễn Quang Huy</v>
          </cell>
          <cell r="E1033" t="str">
            <v>11/08/2005</v>
          </cell>
          <cell r="F1033" t="str">
            <v>12D7</v>
          </cell>
        </row>
        <row r="1034">
          <cell r="C1034" t="str">
            <v>011029</v>
          </cell>
          <cell r="D1034" t="str">
            <v>Trần Tuấn Huy</v>
          </cell>
          <cell r="E1034" t="str">
            <v>24/12/2005</v>
          </cell>
          <cell r="F1034" t="str">
            <v>12D6</v>
          </cell>
        </row>
        <row r="1035">
          <cell r="C1035" t="str">
            <v>011030</v>
          </cell>
          <cell r="D1035" t="str">
            <v>Trịnh Gia Huy</v>
          </cell>
          <cell r="E1035" t="str">
            <v>18/09/2005</v>
          </cell>
          <cell r="F1035" t="str">
            <v>12D4</v>
          </cell>
        </row>
        <row r="1036">
          <cell r="C1036" t="str">
            <v>011031</v>
          </cell>
          <cell r="D1036" t="str">
            <v>Vũ Trường Huy</v>
          </cell>
          <cell r="E1036" t="str">
            <v>12/12/2005</v>
          </cell>
          <cell r="F1036" t="str">
            <v>12D7</v>
          </cell>
        </row>
        <row r="1037">
          <cell r="C1037" t="str">
            <v>011032</v>
          </cell>
          <cell r="D1037" t="str">
            <v>Dương Thu Huyền</v>
          </cell>
          <cell r="E1037" t="str">
            <v>21/06/2005</v>
          </cell>
          <cell r="F1037" t="str">
            <v>12D1</v>
          </cell>
        </row>
        <row r="1038">
          <cell r="C1038" t="str">
            <v>011033</v>
          </cell>
          <cell r="D1038" t="str">
            <v>Hoàng Thu Huyền</v>
          </cell>
          <cell r="E1038" t="str">
            <v>21/09/2005</v>
          </cell>
          <cell r="F1038" t="str">
            <v>12D7</v>
          </cell>
        </row>
        <row r="1039">
          <cell r="C1039" t="str">
            <v>011034</v>
          </cell>
          <cell r="D1039" t="str">
            <v>Nguyễn Khánh Huyền</v>
          </cell>
          <cell r="E1039" t="str">
            <v>16/03/2005</v>
          </cell>
          <cell r="F1039" t="str">
            <v>12D3</v>
          </cell>
        </row>
        <row r="1040">
          <cell r="C1040" t="str">
            <v>011035</v>
          </cell>
          <cell r="D1040" t="str">
            <v>Nguyễn Khánh Huyền</v>
          </cell>
          <cell r="E1040" t="str">
            <v>22/11/2005</v>
          </cell>
          <cell r="F1040" t="str">
            <v>12D3</v>
          </cell>
        </row>
        <row r="1041">
          <cell r="C1041" t="str">
            <v>011036</v>
          </cell>
          <cell r="D1041" t="str">
            <v>Nguyễn Thu Huyền</v>
          </cell>
          <cell r="E1041" t="str">
            <v>05/11/2005</v>
          </cell>
          <cell r="F1041" t="str">
            <v>12D10</v>
          </cell>
        </row>
        <row r="1042">
          <cell r="C1042" t="str">
            <v>011037</v>
          </cell>
          <cell r="D1042" t="str">
            <v>Nguyễn Thu Huyền</v>
          </cell>
          <cell r="E1042" t="str">
            <v>19/02/2005</v>
          </cell>
          <cell r="F1042" t="str">
            <v>12D4</v>
          </cell>
        </row>
        <row r="1043">
          <cell r="C1043" t="str">
            <v>011038</v>
          </cell>
          <cell r="D1043" t="str">
            <v>Nguyễn Thu Huyền</v>
          </cell>
          <cell r="E1043" t="str">
            <v>27/12/2005</v>
          </cell>
          <cell r="F1043" t="str">
            <v>12D9</v>
          </cell>
        </row>
        <row r="1044">
          <cell r="C1044" t="str">
            <v>011039</v>
          </cell>
          <cell r="D1044" t="str">
            <v>Trần Khánh Huyền</v>
          </cell>
          <cell r="E1044" t="str">
            <v>08/01/2005</v>
          </cell>
          <cell r="F1044" t="str">
            <v>12D10</v>
          </cell>
        </row>
        <row r="1045">
          <cell r="C1045" t="str">
            <v>011040</v>
          </cell>
          <cell r="D1045" t="str">
            <v>Trần Khánh Huyền</v>
          </cell>
          <cell r="E1045" t="str">
            <v>23/12/2005</v>
          </cell>
          <cell r="F1045" t="str">
            <v>12D7</v>
          </cell>
        </row>
        <row r="1046">
          <cell r="C1046" t="str">
            <v>011041</v>
          </cell>
          <cell r="D1046" t="str">
            <v>Trần Minh Huyền</v>
          </cell>
          <cell r="E1046" t="str">
            <v>08/01/2005</v>
          </cell>
          <cell r="F1046" t="str">
            <v>12D11</v>
          </cell>
        </row>
        <row r="1047">
          <cell r="C1047" t="str">
            <v>011042</v>
          </cell>
          <cell r="D1047" t="str">
            <v>Trịnh Bích Huyền</v>
          </cell>
          <cell r="E1047" t="str">
            <v>12/12/2005</v>
          </cell>
          <cell r="F1047" t="str">
            <v>12D6</v>
          </cell>
        </row>
        <row r="1048">
          <cell r="C1048" t="str">
            <v>011043</v>
          </cell>
          <cell r="D1048" t="str">
            <v>Vũ Khánh Huyền</v>
          </cell>
          <cell r="E1048" t="str">
            <v>02/09/2005</v>
          </cell>
          <cell r="F1048" t="str">
            <v>12A4</v>
          </cell>
        </row>
        <row r="1049">
          <cell r="C1049" t="str">
            <v>011044</v>
          </cell>
          <cell r="D1049" t="str">
            <v>Vũ Thanh Huyền</v>
          </cell>
          <cell r="E1049" t="str">
            <v>01/05/2005</v>
          </cell>
          <cell r="F1049" t="str">
            <v>12D8</v>
          </cell>
        </row>
        <row r="1050">
          <cell r="C1050" t="str">
            <v>011045</v>
          </cell>
          <cell r="D1050" t="str">
            <v>Nguyễn Duy Hưng</v>
          </cell>
          <cell r="E1050" t="str">
            <v>11/08/2005</v>
          </cell>
          <cell r="F1050" t="str">
            <v>12A2</v>
          </cell>
        </row>
        <row r="1051">
          <cell r="C1051" t="str">
            <v>011046</v>
          </cell>
          <cell r="D1051" t="str">
            <v>Nguyễn Phúc Hưng</v>
          </cell>
          <cell r="E1051" t="str">
            <v>28/07/2005</v>
          </cell>
          <cell r="F1051" t="str">
            <v>12D9</v>
          </cell>
        </row>
        <row r="1052">
          <cell r="C1052" t="str">
            <v>011047</v>
          </cell>
          <cell r="D1052" t="str">
            <v>Hoàng Thu Hương</v>
          </cell>
          <cell r="E1052" t="str">
            <v>29/01/2005</v>
          </cell>
          <cell r="F1052" t="str">
            <v>12D8</v>
          </cell>
        </row>
        <row r="1053">
          <cell r="C1053" t="str">
            <v>011048</v>
          </cell>
          <cell r="D1053" t="str">
            <v>Lê Minh Hương</v>
          </cell>
          <cell r="E1053" t="str">
            <v>20/01/2005</v>
          </cell>
          <cell r="F1053" t="str">
            <v>12D9</v>
          </cell>
        </row>
        <row r="1054">
          <cell r="C1054" t="str">
            <v>011049</v>
          </cell>
          <cell r="D1054" t="str">
            <v>Nguyễn Thị Thu Hương</v>
          </cell>
          <cell r="E1054" t="str">
            <v>26/02/2005</v>
          </cell>
          <cell r="F1054" t="str">
            <v>12D2</v>
          </cell>
        </row>
        <row r="1055">
          <cell r="C1055" t="str">
            <v>011050</v>
          </cell>
          <cell r="D1055" t="str">
            <v>Nguyễn Thu Hương</v>
          </cell>
          <cell r="E1055" t="str">
            <v>26/03/2005</v>
          </cell>
          <cell r="F1055" t="str">
            <v>12D2</v>
          </cell>
        </row>
        <row r="1056">
          <cell r="C1056" t="str">
            <v>011051</v>
          </cell>
          <cell r="D1056" t="str">
            <v>Vũ Quỳnh Hương</v>
          </cell>
          <cell r="E1056" t="str">
            <v>04/11/2005</v>
          </cell>
          <cell r="F1056" t="str">
            <v>12D11</v>
          </cell>
        </row>
        <row r="1057">
          <cell r="C1057" t="str">
            <v>011052</v>
          </cell>
          <cell r="D1057" t="str">
            <v>Lương Quốc Khải</v>
          </cell>
          <cell r="E1057" t="str">
            <v>22/02/2005</v>
          </cell>
          <cell r="F1057" t="str">
            <v>12D4</v>
          </cell>
        </row>
        <row r="1058">
          <cell r="C1058" t="str">
            <v>011053</v>
          </cell>
          <cell r="D1058" t="str">
            <v>Phạm Quang Khải</v>
          </cell>
          <cell r="E1058" t="str">
            <v>29/11/2005</v>
          </cell>
          <cell r="F1058" t="str">
            <v>12D7</v>
          </cell>
        </row>
        <row r="1059">
          <cell r="C1059" t="str">
            <v>011054</v>
          </cell>
          <cell r="D1059" t="str">
            <v>Bùi Gia Khánh</v>
          </cell>
          <cell r="E1059" t="str">
            <v>16/04/2005</v>
          </cell>
          <cell r="F1059" t="str">
            <v>12A4</v>
          </cell>
        </row>
        <row r="1060">
          <cell r="C1060" t="str">
            <v>011055</v>
          </cell>
          <cell r="D1060" t="str">
            <v>Hoàng Gia Khánh</v>
          </cell>
          <cell r="E1060" t="str">
            <v>29/10/2005</v>
          </cell>
          <cell r="F1060" t="str">
            <v>12D1</v>
          </cell>
        </row>
        <row r="1061">
          <cell r="C1061" t="str">
            <v>011056</v>
          </cell>
          <cell r="D1061" t="str">
            <v>Lê Thanh Bảo Khánh</v>
          </cell>
          <cell r="E1061" t="str">
            <v>02/02/2005</v>
          </cell>
          <cell r="F1061" t="str">
            <v>12D1</v>
          </cell>
        </row>
        <row r="1062">
          <cell r="C1062" t="str">
            <v>011057</v>
          </cell>
          <cell r="D1062" t="str">
            <v>Nguyễn Trần Vân Khánh</v>
          </cell>
          <cell r="E1062" t="str">
            <v>01/09/2005</v>
          </cell>
          <cell r="F1062" t="str">
            <v>12D7</v>
          </cell>
        </row>
        <row r="1063">
          <cell r="C1063" t="str">
            <v>011058</v>
          </cell>
          <cell r="D1063" t="str">
            <v>Phạm Long Khánh</v>
          </cell>
          <cell r="E1063" t="str">
            <v>28/10/2005</v>
          </cell>
          <cell r="F1063" t="str">
            <v>12D5</v>
          </cell>
        </row>
        <row r="1064">
          <cell r="C1064" t="str">
            <v>011059</v>
          </cell>
          <cell r="D1064" t="str">
            <v>Phạm Ngọc Khánh</v>
          </cell>
          <cell r="E1064" t="str">
            <v>30/07/2005</v>
          </cell>
          <cell r="F1064" t="str">
            <v>12D6</v>
          </cell>
        </row>
        <row r="1065">
          <cell r="C1065" t="str">
            <v>011060</v>
          </cell>
          <cell r="D1065" t="str">
            <v>Đào Nguyên Khoa</v>
          </cell>
          <cell r="E1065" t="str">
            <v>27/05/2005</v>
          </cell>
          <cell r="F1065" t="str">
            <v>12D6</v>
          </cell>
        </row>
        <row r="1066">
          <cell r="C1066" t="str">
            <v>011061</v>
          </cell>
          <cell r="D1066" t="str">
            <v>Nguyễn Văn Đăng Khoa</v>
          </cell>
          <cell r="E1066" t="str">
            <v>01/05/2005</v>
          </cell>
          <cell r="F1066" t="str">
            <v>12D1</v>
          </cell>
        </row>
        <row r="1067">
          <cell r="C1067" t="str">
            <v>011062</v>
          </cell>
          <cell r="D1067" t="str">
            <v>Lê Minh Khôi</v>
          </cell>
          <cell r="E1067" t="str">
            <v>14/08/2005</v>
          </cell>
          <cell r="F1067" t="str">
            <v>12D2</v>
          </cell>
        </row>
        <row r="1068">
          <cell r="C1068" t="str">
            <v>011063</v>
          </cell>
          <cell r="D1068" t="str">
            <v>Nguyễn Duy Khôi</v>
          </cell>
          <cell r="E1068" t="str">
            <v>06/11/2005</v>
          </cell>
          <cell r="F1068" t="str">
            <v>12D2</v>
          </cell>
        </row>
        <row r="1069">
          <cell r="C1069" t="str">
            <v>011064</v>
          </cell>
          <cell r="D1069" t="str">
            <v>Nguyễn Trọng Thành Khôi</v>
          </cell>
          <cell r="E1069" t="str">
            <v>24/03/2005</v>
          </cell>
          <cell r="F1069" t="str">
            <v>12D4</v>
          </cell>
        </row>
        <row r="1070">
          <cell r="C1070" t="str">
            <v>011065</v>
          </cell>
          <cell r="D1070" t="str">
            <v>Dương Thị Ngọc Khuê</v>
          </cell>
          <cell r="E1070" t="str">
            <v>10/01/2005</v>
          </cell>
          <cell r="F1070" t="str">
            <v>12D1</v>
          </cell>
        </row>
        <row r="1071">
          <cell r="C1071" t="str">
            <v>011066</v>
          </cell>
          <cell r="D1071" t="str">
            <v>Đoàn Minh Khuê</v>
          </cell>
          <cell r="E1071" t="str">
            <v>25/08/2005</v>
          </cell>
          <cell r="F1071" t="str">
            <v>12D9</v>
          </cell>
        </row>
        <row r="1072">
          <cell r="C1072" t="str">
            <v>011067</v>
          </cell>
          <cell r="D1072" t="str">
            <v>Phạm Sao Khuê</v>
          </cell>
          <cell r="E1072" t="str">
            <v>26/02/2005</v>
          </cell>
          <cell r="F1072" t="str">
            <v>12A4</v>
          </cell>
        </row>
        <row r="1073">
          <cell r="C1073" t="str">
            <v>011068</v>
          </cell>
          <cell r="D1073" t="str">
            <v>Trần Ngọc Khuê</v>
          </cell>
          <cell r="E1073" t="str">
            <v>03/10/2005</v>
          </cell>
          <cell r="F1073" t="str">
            <v>12D3</v>
          </cell>
        </row>
        <row r="1074">
          <cell r="C1074" t="str">
            <v>011069</v>
          </cell>
          <cell r="D1074" t="str">
            <v>Trần Tuấn Kiệt</v>
          </cell>
          <cell r="E1074" t="str">
            <v>11/10/2005</v>
          </cell>
          <cell r="F1074" t="str">
            <v>12D10</v>
          </cell>
        </row>
        <row r="1075">
          <cell r="C1075" t="str">
            <v>011070</v>
          </cell>
          <cell r="D1075" t="str">
            <v>Nguyễn Tố Lan</v>
          </cell>
          <cell r="E1075" t="str">
            <v>22/09/2005</v>
          </cell>
          <cell r="F1075" t="str">
            <v>12D4</v>
          </cell>
        </row>
        <row r="1076">
          <cell r="C1076" t="str">
            <v>011071</v>
          </cell>
          <cell r="D1076" t="str">
            <v>Phạm Thành Lâm</v>
          </cell>
          <cell r="E1076" t="str">
            <v>19/02/2005</v>
          </cell>
          <cell r="F1076" t="str">
            <v>12D1</v>
          </cell>
        </row>
        <row r="1077">
          <cell r="C1077" t="str">
            <v>011072</v>
          </cell>
          <cell r="D1077" t="str">
            <v>Nguyễn Phúc Lân</v>
          </cell>
          <cell r="E1077" t="str">
            <v>30/07/2005</v>
          </cell>
          <cell r="F1077" t="str">
            <v>12D5</v>
          </cell>
        </row>
        <row r="1078">
          <cell r="C1078" t="str">
            <v>011073</v>
          </cell>
          <cell r="D1078" t="str">
            <v>Phan Trường Lân</v>
          </cell>
          <cell r="E1078" t="str">
            <v>08/12/2005</v>
          </cell>
          <cell r="F1078" t="str">
            <v>12D5</v>
          </cell>
        </row>
        <row r="1079">
          <cell r="C1079" t="str">
            <v>011074</v>
          </cell>
          <cell r="D1079" t="str">
            <v>Nguyễn Pha Lê</v>
          </cell>
          <cell r="E1079" t="str">
            <v>30/11/2005</v>
          </cell>
          <cell r="F1079" t="str">
            <v>12D5</v>
          </cell>
        </row>
        <row r="1080">
          <cell r="C1080" t="str">
            <v>011075</v>
          </cell>
          <cell r="D1080" t="str">
            <v>Hà Ái Liên</v>
          </cell>
          <cell r="E1080" t="str">
            <v>11/11/2005</v>
          </cell>
          <cell r="F1080" t="str">
            <v>12D11</v>
          </cell>
        </row>
        <row r="1081">
          <cell r="C1081" t="str">
            <v>011076</v>
          </cell>
          <cell r="D1081" t="str">
            <v>Nguyễn Hoàng Liên</v>
          </cell>
          <cell r="E1081" t="str">
            <v>28/04/2005</v>
          </cell>
          <cell r="F1081" t="str">
            <v>12A2</v>
          </cell>
        </row>
        <row r="1082">
          <cell r="C1082" t="str">
            <v>011077</v>
          </cell>
          <cell r="D1082" t="str">
            <v>Bùi Thùy Linh</v>
          </cell>
          <cell r="E1082" t="str">
            <v>08/05/2005</v>
          </cell>
          <cell r="F1082" t="str">
            <v>12D9</v>
          </cell>
        </row>
        <row r="1083">
          <cell r="C1083" t="str">
            <v>011078</v>
          </cell>
          <cell r="D1083" t="str">
            <v>Cù Nguyễn Thùy Linh</v>
          </cell>
          <cell r="E1083" t="str">
            <v>05/11/2005</v>
          </cell>
          <cell r="F1083" t="str">
            <v>12D2</v>
          </cell>
        </row>
        <row r="1084">
          <cell r="C1084" t="str">
            <v>011079</v>
          </cell>
          <cell r="D1084" t="str">
            <v>Dương Hà Linh</v>
          </cell>
          <cell r="E1084" t="str">
            <v>28/02/2005</v>
          </cell>
          <cell r="F1084" t="str">
            <v>12D3</v>
          </cell>
        </row>
        <row r="1085">
          <cell r="C1085" t="str">
            <v>011080</v>
          </cell>
          <cell r="D1085" t="str">
            <v>Đặng Khánh Linh</v>
          </cell>
          <cell r="E1085" t="str">
            <v>17/08/2005</v>
          </cell>
          <cell r="F1085" t="str">
            <v>12D7</v>
          </cell>
        </row>
        <row r="1086">
          <cell r="C1086" t="str">
            <v>011081</v>
          </cell>
          <cell r="D1086" t="str">
            <v>Đinh Phương Linh</v>
          </cell>
          <cell r="E1086" t="str">
            <v>24/08/2005</v>
          </cell>
          <cell r="F1086" t="str">
            <v>12D4</v>
          </cell>
        </row>
        <row r="1087">
          <cell r="C1087" t="str">
            <v>011082</v>
          </cell>
          <cell r="D1087" t="str">
            <v>Đỗ Khánh Linh</v>
          </cell>
          <cell r="E1087" t="str">
            <v>02/10/2005</v>
          </cell>
          <cell r="F1087" t="str">
            <v>12D7</v>
          </cell>
        </row>
        <row r="1088">
          <cell r="C1088" t="str">
            <v>011083</v>
          </cell>
          <cell r="D1088" t="str">
            <v>Hoàng Gia Linh</v>
          </cell>
          <cell r="E1088" t="str">
            <v>04/11/2005</v>
          </cell>
          <cell r="F1088" t="str">
            <v>12D4</v>
          </cell>
        </row>
        <row r="1089">
          <cell r="C1089" t="str">
            <v>011084</v>
          </cell>
          <cell r="D1089" t="str">
            <v>Hoàng Mỹ Linh</v>
          </cell>
          <cell r="E1089" t="str">
            <v>10/08/2005</v>
          </cell>
          <cell r="F1089" t="str">
            <v>12D9</v>
          </cell>
        </row>
        <row r="1090">
          <cell r="C1090" t="str">
            <v>011085</v>
          </cell>
          <cell r="D1090" t="str">
            <v>Lê Diệu Linh</v>
          </cell>
          <cell r="E1090" t="str">
            <v>21/04/2005</v>
          </cell>
          <cell r="F1090" t="str">
            <v>12D6</v>
          </cell>
        </row>
        <row r="1091">
          <cell r="C1091" t="str">
            <v>011086</v>
          </cell>
          <cell r="D1091" t="str">
            <v>Lê Đoàn Hoàng Linh</v>
          </cell>
          <cell r="E1091" t="str">
            <v>19/12/2003</v>
          </cell>
          <cell r="F1091" t="str">
            <v>12A3</v>
          </cell>
        </row>
        <row r="1092">
          <cell r="C1092" t="str">
            <v>011087</v>
          </cell>
          <cell r="D1092" t="str">
            <v>Lê Giang Linh</v>
          </cell>
          <cell r="E1092" t="str">
            <v>16/04/2005</v>
          </cell>
          <cell r="F1092" t="str">
            <v>12D3</v>
          </cell>
        </row>
        <row r="1093">
          <cell r="C1093" t="str">
            <v>011088</v>
          </cell>
          <cell r="D1093" t="str">
            <v>Lê Ngọc Linh</v>
          </cell>
          <cell r="E1093" t="str">
            <v>20/02/2005</v>
          </cell>
          <cell r="F1093" t="str">
            <v>12D1</v>
          </cell>
        </row>
        <row r="1094">
          <cell r="C1094" t="str">
            <v>011089</v>
          </cell>
          <cell r="D1094" t="str">
            <v>Lê Phương Linh</v>
          </cell>
          <cell r="E1094" t="str">
            <v>10/07/2005</v>
          </cell>
          <cell r="F1094" t="str">
            <v>12D11</v>
          </cell>
        </row>
        <row r="1095">
          <cell r="C1095" t="str">
            <v>011090</v>
          </cell>
          <cell r="D1095" t="str">
            <v>Lý Gia Linh</v>
          </cell>
          <cell r="E1095" t="str">
            <v>13/11/2005</v>
          </cell>
          <cell r="F1095" t="str">
            <v>12D8</v>
          </cell>
        </row>
        <row r="1096">
          <cell r="C1096" t="str">
            <v>011091</v>
          </cell>
          <cell r="D1096" t="str">
            <v>Lý Ngọc Linh</v>
          </cell>
          <cell r="E1096" t="str">
            <v>18/06/2005</v>
          </cell>
          <cell r="F1096" t="str">
            <v>12D8</v>
          </cell>
        </row>
        <row r="1097">
          <cell r="C1097" t="str">
            <v>011092</v>
          </cell>
          <cell r="D1097" t="str">
            <v>Ma Trang Linh</v>
          </cell>
          <cell r="E1097" t="str">
            <v>10/01/2005</v>
          </cell>
          <cell r="F1097" t="str">
            <v>12D11</v>
          </cell>
        </row>
        <row r="1098">
          <cell r="C1098" t="str">
            <v>011093</v>
          </cell>
          <cell r="D1098" t="str">
            <v>Nghiêm Diệu Linh</v>
          </cell>
          <cell r="E1098" t="str">
            <v>06/03/2005</v>
          </cell>
          <cell r="F1098" t="str">
            <v>12D5</v>
          </cell>
        </row>
        <row r="1099">
          <cell r="C1099" t="str">
            <v>011094</v>
          </cell>
          <cell r="D1099" t="str">
            <v>Nguyễn Diệp Linh</v>
          </cell>
          <cell r="E1099" t="str">
            <v>07/09/2005</v>
          </cell>
          <cell r="F1099" t="str">
            <v>12D7</v>
          </cell>
        </row>
        <row r="1100">
          <cell r="C1100" t="str">
            <v>011095</v>
          </cell>
          <cell r="D1100" t="str">
            <v>Nguyễn Hà Linh</v>
          </cell>
          <cell r="E1100" t="str">
            <v>22/04/2005</v>
          </cell>
          <cell r="F1100" t="str">
            <v>12D6</v>
          </cell>
        </row>
        <row r="1101">
          <cell r="C1101" t="str">
            <v>011096</v>
          </cell>
          <cell r="D1101" t="str">
            <v>Nguyễn Hải Linh</v>
          </cell>
          <cell r="E1101" t="str">
            <v>06/09/2005</v>
          </cell>
          <cell r="F1101" t="str">
            <v>12D11</v>
          </cell>
        </row>
        <row r="1102">
          <cell r="C1102" t="str">
            <v>011097</v>
          </cell>
          <cell r="D1102" t="str">
            <v>Nguyễn Khánh Linh</v>
          </cell>
          <cell r="E1102" t="str">
            <v>06/03/2005</v>
          </cell>
          <cell r="F1102" t="str">
            <v>12D9</v>
          </cell>
        </row>
        <row r="1103">
          <cell r="C1103" t="str">
            <v>011098</v>
          </cell>
          <cell r="D1103" t="str">
            <v>Nguyễn Khánh Linh</v>
          </cell>
          <cell r="E1103" t="str">
            <v>14/09/2005</v>
          </cell>
          <cell r="F1103" t="str">
            <v>12D4</v>
          </cell>
        </row>
        <row r="1104">
          <cell r="C1104" t="str">
            <v>011099</v>
          </cell>
          <cell r="D1104" t="str">
            <v>Nguyễn Khánh Linh</v>
          </cell>
          <cell r="E1104" t="str">
            <v>16/08/2005</v>
          </cell>
          <cell r="F1104" t="str">
            <v>12D5</v>
          </cell>
        </row>
        <row r="1105">
          <cell r="C1105" t="str">
            <v>011100</v>
          </cell>
          <cell r="D1105" t="str">
            <v>Nguyễn Khánh Linh</v>
          </cell>
          <cell r="E1105" t="str">
            <v>22/10/2005</v>
          </cell>
          <cell r="F1105" t="str">
            <v>12D1</v>
          </cell>
        </row>
        <row r="1106">
          <cell r="C1106" t="str">
            <v>011101</v>
          </cell>
          <cell r="D1106" t="str">
            <v>Nguyễn Phương Linh</v>
          </cell>
          <cell r="E1106" t="str">
            <v>30/06/2005</v>
          </cell>
          <cell r="F1106" t="str">
            <v>12D1</v>
          </cell>
        </row>
        <row r="1107">
          <cell r="C1107" t="str">
            <v>011102</v>
          </cell>
          <cell r="D1107" t="str">
            <v>Nguyễn Thùy Linh</v>
          </cell>
          <cell r="E1107" t="str">
            <v>04/09/2005</v>
          </cell>
          <cell r="F1107" t="str">
            <v>12D6</v>
          </cell>
        </row>
        <row r="1108">
          <cell r="C1108" t="str">
            <v>011103</v>
          </cell>
          <cell r="D1108" t="str">
            <v>Nguyễn Thùy Linh</v>
          </cell>
          <cell r="E1108" t="str">
            <v>25/06/2005</v>
          </cell>
          <cell r="F1108" t="str">
            <v>12D5</v>
          </cell>
        </row>
        <row r="1109">
          <cell r="C1109" t="str">
            <v>011104</v>
          </cell>
          <cell r="D1109" t="str">
            <v>Nguyễn Thùy Linh</v>
          </cell>
          <cell r="E1109" t="str">
            <v>30/09/2005</v>
          </cell>
          <cell r="F1109" t="str">
            <v>12D2</v>
          </cell>
        </row>
        <row r="1110">
          <cell r="C1110" t="str">
            <v>011105</v>
          </cell>
          <cell r="D1110" t="str">
            <v>Nguyễn Trúc Linh</v>
          </cell>
          <cell r="E1110" t="str">
            <v>15/12/2005</v>
          </cell>
          <cell r="F1110" t="str">
            <v>12D8</v>
          </cell>
        </row>
        <row r="1111">
          <cell r="C1111" t="str">
            <v>011106</v>
          </cell>
          <cell r="D1111" t="str">
            <v>Phạm Khánh Linh</v>
          </cell>
          <cell r="E1111" t="str">
            <v>10/03/2005</v>
          </cell>
          <cell r="F1111" t="str">
            <v>12D5</v>
          </cell>
        </row>
        <row r="1112">
          <cell r="C1112" t="str">
            <v>011107</v>
          </cell>
          <cell r="D1112" t="str">
            <v>Phạm Thùy Linh</v>
          </cell>
          <cell r="E1112" t="str">
            <v>21/01/2005</v>
          </cell>
          <cell r="F1112" t="str">
            <v>12D10</v>
          </cell>
        </row>
        <row r="1113">
          <cell r="C1113" t="str">
            <v>011108</v>
          </cell>
          <cell r="D1113" t="str">
            <v>Phan Ngọc Linh</v>
          </cell>
          <cell r="E1113" t="str">
            <v>08/03/2005</v>
          </cell>
          <cell r="F1113" t="str">
            <v>12D6</v>
          </cell>
        </row>
        <row r="1114">
          <cell r="C1114" t="str">
            <v>011109</v>
          </cell>
          <cell r="D1114" t="str">
            <v>Quản Ngọc Thùy Linh</v>
          </cell>
          <cell r="E1114" t="str">
            <v>04/06/2005</v>
          </cell>
          <cell r="F1114" t="str">
            <v>12D6</v>
          </cell>
        </row>
        <row r="1115">
          <cell r="C1115" t="str">
            <v>011110</v>
          </cell>
          <cell r="D1115" t="str">
            <v>Trần Khánh Linh</v>
          </cell>
          <cell r="E1115" t="str">
            <v>04/01/2005</v>
          </cell>
          <cell r="F1115" t="str">
            <v>12D2</v>
          </cell>
        </row>
        <row r="1116">
          <cell r="C1116" t="str">
            <v>011111</v>
          </cell>
          <cell r="D1116" t="str">
            <v>Trần Khánh Linh</v>
          </cell>
          <cell r="E1116" t="str">
            <v>08/08/2005</v>
          </cell>
          <cell r="F1116" t="str">
            <v>12D9</v>
          </cell>
        </row>
        <row r="1117">
          <cell r="C1117" t="str">
            <v>011112</v>
          </cell>
          <cell r="D1117" t="str">
            <v>Trần Khánh Linh</v>
          </cell>
          <cell r="E1117" t="str">
            <v>19/07/2005</v>
          </cell>
          <cell r="F1117" t="str">
            <v>12D2</v>
          </cell>
        </row>
        <row r="1118">
          <cell r="C1118" t="str">
            <v>011113</v>
          </cell>
          <cell r="D1118" t="str">
            <v>Trần Thùy Linh</v>
          </cell>
          <cell r="E1118" t="str">
            <v>16/08/2005</v>
          </cell>
          <cell r="F1118" t="str">
            <v>12D10</v>
          </cell>
        </row>
        <row r="1119">
          <cell r="C1119" t="str">
            <v>011114</v>
          </cell>
          <cell r="D1119" t="str">
            <v>Trần Trúc Linh</v>
          </cell>
          <cell r="E1119" t="str">
            <v>01/11/2005</v>
          </cell>
          <cell r="F1119" t="str">
            <v>12D3</v>
          </cell>
        </row>
        <row r="1120">
          <cell r="C1120" t="str">
            <v>011115</v>
          </cell>
          <cell r="D1120" t="str">
            <v>Trịnh Thị Khánh Linh</v>
          </cell>
          <cell r="E1120" t="str">
            <v>08/06/2005</v>
          </cell>
          <cell r="F1120" t="str">
            <v>12D1</v>
          </cell>
        </row>
        <row r="1121">
          <cell r="C1121" t="str">
            <v>011116</v>
          </cell>
          <cell r="D1121" t="str">
            <v>Vũ Khánh Linh</v>
          </cell>
          <cell r="E1121" t="str">
            <v>30/01/2005</v>
          </cell>
          <cell r="F1121" t="str">
            <v>12D10</v>
          </cell>
        </row>
        <row r="1122">
          <cell r="C1122" t="str">
            <v>011117</v>
          </cell>
          <cell r="D1122" t="str">
            <v>Vũ Thùy Linh</v>
          </cell>
          <cell r="E1122" t="str">
            <v>29/06/2005</v>
          </cell>
          <cell r="F1122" t="str">
            <v>12D1</v>
          </cell>
        </row>
        <row r="1123">
          <cell r="C1123" t="str">
            <v>011118</v>
          </cell>
          <cell r="D1123" t="str">
            <v>Vương Thuỳ Linh</v>
          </cell>
          <cell r="E1123" t="str">
            <v>13/01/2005</v>
          </cell>
          <cell r="F1123" t="str">
            <v>12D4</v>
          </cell>
        </row>
        <row r="1124">
          <cell r="C1124" t="str">
            <v>011119</v>
          </cell>
          <cell r="D1124" t="str">
            <v>Nguyễn Thu Loan</v>
          </cell>
          <cell r="E1124" t="str">
            <v>05/10/2005</v>
          </cell>
          <cell r="F1124" t="str">
            <v>12D8</v>
          </cell>
        </row>
        <row r="1125">
          <cell r="C1125" t="str">
            <v>011120</v>
          </cell>
          <cell r="D1125" t="str">
            <v>Đỗ Bá Hoàng Long</v>
          </cell>
          <cell r="E1125" t="str">
            <v>16/03/2005</v>
          </cell>
          <cell r="F1125" t="str">
            <v>12D5</v>
          </cell>
        </row>
        <row r="1126">
          <cell r="C1126" t="str">
            <v>011121</v>
          </cell>
          <cell r="D1126" t="str">
            <v>Lê Tuấn Long</v>
          </cell>
          <cell r="E1126" t="str">
            <v>28/07/2005</v>
          </cell>
          <cell r="F1126" t="str">
            <v>12D4</v>
          </cell>
        </row>
        <row r="1127">
          <cell r="C1127" t="str">
            <v>011122</v>
          </cell>
          <cell r="D1127" t="str">
            <v>Nguyễn Bảo Long</v>
          </cell>
          <cell r="E1127" t="str">
            <v>08/05/2005</v>
          </cell>
          <cell r="F1127" t="str">
            <v>12D1</v>
          </cell>
        </row>
        <row r="1128">
          <cell r="C1128" t="str">
            <v>011123</v>
          </cell>
          <cell r="D1128" t="str">
            <v>Phạm Gia Long</v>
          </cell>
          <cell r="E1128" t="str">
            <v>22/07/2005</v>
          </cell>
          <cell r="F1128" t="str">
            <v>12D3</v>
          </cell>
        </row>
        <row r="1129">
          <cell r="C1129" t="str">
            <v>011124</v>
          </cell>
          <cell r="D1129" t="str">
            <v>Phan Hải Long</v>
          </cell>
          <cell r="E1129" t="str">
            <v>26/09/2005</v>
          </cell>
          <cell r="F1129" t="str">
            <v>12D10</v>
          </cell>
        </row>
        <row r="1130">
          <cell r="C1130" t="str">
            <v>011125</v>
          </cell>
          <cell r="D1130" t="str">
            <v>Vương Đình Hải Long</v>
          </cell>
          <cell r="E1130" t="str">
            <v>04/07/2005</v>
          </cell>
          <cell r="F1130" t="str">
            <v>12D3</v>
          </cell>
        </row>
        <row r="1131">
          <cell r="C1131" t="str">
            <v>011126</v>
          </cell>
          <cell r="D1131" t="str">
            <v>Hoàng Khánh Ly</v>
          </cell>
          <cell r="E1131" t="str">
            <v>21/04/2005</v>
          </cell>
          <cell r="F1131" t="str">
            <v>12D11</v>
          </cell>
        </row>
        <row r="1132">
          <cell r="C1132" t="str">
            <v>011127</v>
          </cell>
          <cell r="D1132" t="str">
            <v>Vũ Thảo Ly</v>
          </cell>
          <cell r="E1132" t="str">
            <v>06/11/2005</v>
          </cell>
          <cell r="F1132" t="str">
            <v>12D1</v>
          </cell>
        </row>
        <row r="1133">
          <cell r="C1133" t="str">
            <v>011128</v>
          </cell>
          <cell r="D1133" t="str">
            <v>Nguyễn Xuân Mai</v>
          </cell>
          <cell r="E1133" t="str">
            <v>24/03/2005</v>
          </cell>
          <cell r="F1133" t="str">
            <v>12D4</v>
          </cell>
        </row>
        <row r="1134">
          <cell r="C1134" t="str">
            <v>011129</v>
          </cell>
          <cell r="D1134" t="str">
            <v>Phạm Ngọc Mai</v>
          </cell>
          <cell r="E1134" t="str">
            <v>06/09/2005</v>
          </cell>
          <cell r="F1134" t="str">
            <v>12D1</v>
          </cell>
        </row>
        <row r="1135">
          <cell r="C1135" t="str">
            <v>011130</v>
          </cell>
          <cell r="D1135" t="str">
            <v>Trần Duy Mạnh</v>
          </cell>
          <cell r="E1135" t="str">
            <v>08/02/2005</v>
          </cell>
          <cell r="F1135" t="str">
            <v>12D11</v>
          </cell>
        </row>
        <row r="1136">
          <cell r="C1136" t="str">
            <v>011131</v>
          </cell>
          <cell r="D1136" t="str">
            <v>Dương Quang Minh</v>
          </cell>
          <cell r="E1136" t="str">
            <v>30/04/2005</v>
          </cell>
          <cell r="F1136" t="str">
            <v>12D9</v>
          </cell>
        </row>
        <row r="1137">
          <cell r="C1137" t="str">
            <v>011132</v>
          </cell>
          <cell r="D1137" t="str">
            <v>Đào Đức Minh</v>
          </cell>
          <cell r="E1137" t="str">
            <v>09/09/2005</v>
          </cell>
          <cell r="F1137" t="str">
            <v>12D6</v>
          </cell>
        </row>
        <row r="1138">
          <cell r="C1138" t="str">
            <v>011133</v>
          </cell>
          <cell r="D1138" t="str">
            <v>Đặng Tuấn Minh</v>
          </cell>
          <cell r="E1138" t="str">
            <v>08/06/2005</v>
          </cell>
          <cell r="F1138" t="str">
            <v>12D3</v>
          </cell>
        </row>
        <row r="1139">
          <cell r="C1139" t="str">
            <v>011134</v>
          </cell>
          <cell r="D1139" t="str">
            <v>Ngô Quang Minh</v>
          </cell>
          <cell r="E1139" t="str">
            <v>20/08/2005</v>
          </cell>
          <cell r="F1139" t="str">
            <v>12D4</v>
          </cell>
        </row>
        <row r="1140">
          <cell r="C1140" t="str">
            <v>011135</v>
          </cell>
          <cell r="D1140" t="str">
            <v>Nguyễn Ngọc Minh</v>
          </cell>
          <cell r="E1140" t="str">
            <v>07/02/2005</v>
          </cell>
          <cell r="F1140" t="str">
            <v>12D2</v>
          </cell>
        </row>
        <row r="1141">
          <cell r="C1141" t="str">
            <v>011136</v>
          </cell>
          <cell r="D1141" t="str">
            <v>Nguyễn Ngọc Minh</v>
          </cell>
          <cell r="E1141" t="str">
            <v>10/04/2005</v>
          </cell>
          <cell r="F1141" t="str">
            <v>12D5</v>
          </cell>
        </row>
        <row r="1142">
          <cell r="C1142" t="str">
            <v>011137</v>
          </cell>
          <cell r="D1142" t="str">
            <v>Nguyễn Ngọc Minh</v>
          </cell>
          <cell r="E1142" t="str">
            <v>16/04/2005</v>
          </cell>
          <cell r="F1142" t="str">
            <v>12D1</v>
          </cell>
        </row>
        <row r="1143">
          <cell r="C1143" t="str">
            <v>011138</v>
          </cell>
          <cell r="D1143" t="str">
            <v>Phạm Cao Minh</v>
          </cell>
          <cell r="E1143" t="str">
            <v>08/07/2005</v>
          </cell>
          <cell r="F1143" t="str">
            <v>12D11</v>
          </cell>
        </row>
        <row r="1144">
          <cell r="C1144" t="str">
            <v>011139</v>
          </cell>
          <cell r="D1144" t="str">
            <v>Tống Thu Minh</v>
          </cell>
          <cell r="E1144" t="str">
            <v>05/01/2005</v>
          </cell>
          <cell r="F1144" t="str">
            <v>12D5</v>
          </cell>
        </row>
        <row r="1145">
          <cell r="C1145" t="str">
            <v>011140</v>
          </cell>
          <cell r="D1145" t="str">
            <v>Đặng Trà My</v>
          </cell>
          <cell r="E1145" t="str">
            <v>21/08/2005</v>
          </cell>
          <cell r="F1145" t="str">
            <v>12D2</v>
          </cell>
        </row>
        <row r="1146">
          <cell r="C1146" t="str">
            <v>011141</v>
          </cell>
          <cell r="D1146" t="str">
            <v>Ngô Hà My</v>
          </cell>
          <cell r="E1146" t="str">
            <v>10/08/2005</v>
          </cell>
          <cell r="F1146" t="str">
            <v>12D9</v>
          </cell>
        </row>
        <row r="1147">
          <cell r="C1147" t="str">
            <v>011142</v>
          </cell>
          <cell r="D1147" t="str">
            <v>Nguyễn Trà My</v>
          </cell>
          <cell r="E1147" t="str">
            <v>04/02/2005</v>
          </cell>
          <cell r="F1147" t="str">
            <v>12D3</v>
          </cell>
        </row>
        <row r="1148">
          <cell r="C1148" t="str">
            <v>011143</v>
          </cell>
          <cell r="D1148" t="str">
            <v>Phạm Diệu My</v>
          </cell>
          <cell r="E1148" t="str">
            <v>06/09/2005</v>
          </cell>
          <cell r="F1148" t="str">
            <v>12D9</v>
          </cell>
        </row>
        <row r="1149">
          <cell r="C1149" t="str">
            <v>011144</v>
          </cell>
          <cell r="D1149" t="str">
            <v>Phạm Nhật My</v>
          </cell>
          <cell r="E1149" t="str">
            <v>14/11/2005</v>
          </cell>
          <cell r="F1149" t="str">
            <v>12D2</v>
          </cell>
        </row>
        <row r="1150">
          <cell r="C1150" t="str">
            <v>011145</v>
          </cell>
          <cell r="D1150" t="str">
            <v>Thái Lê Hà My</v>
          </cell>
          <cell r="E1150" t="str">
            <v>07/04/2005</v>
          </cell>
          <cell r="F1150" t="str">
            <v>12D5</v>
          </cell>
        </row>
        <row r="1151">
          <cell r="C1151" t="str">
            <v>011146</v>
          </cell>
          <cell r="D1151" t="str">
            <v>Phùng Khánh Nam</v>
          </cell>
          <cell r="E1151" t="str">
            <v>10/09/2005</v>
          </cell>
          <cell r="F1151" t="str">
            <v>12D5</v>
          </cell>
        </row>
        <row r="1152">
          <cell r="C1152" t="str">
            <v>011147</v>
          </cell>
          <cell r="D1152" t="str">
            <v>Nguyễn Thị Thanh Nga</v>
          </cell>
          <cell r="E1152" t="str">
            <v>04/07/2005</v>
          </cell>
          <cell r="F1152" t="str">
            <v>12D8</v>
          </cell>
        </row>
        <row r="1153">
          <cell r="C1153" t="str">
            <v>011148</v>
          </cell>
          <cell r="D1153" t="str">
            <v>Trịnh Linh Nga</v>
          </cell>
          <cell r="E1153" t="str">
            <v>01/02/2005</v>
          </cell>
          <cell r="F1153" t="str">
            <v>12D3</v>
          </cell>
        </row>
        <row r="1154">
          <cell r="C1154" t="str">
            <v>011149</v>
          </cell>
          <cell r="D1154" t="str">
            <v>Chu Kim Ngân</v>
          </cell>
          <cell r="E1154" t="str">
            <v>28/03/2005</v>
          </cell>
          <cell r="F1154" t="str">
            <v>12D5</v>
          </cell>
        </row>
        <row r="1155">
          <cell r="C1155" t="str">
            <v>011150</v>
          </cell>
          <cell r="D1155" t="str">
            <v>Lê Hiền Ngân</v>
          </cell>
          <cell r="E1155" t="str">
            <v>31/05/2005</v>
          </cell>
          <cell r="F1155" t="str">
            <v>12D8</v>
          </cell>
        </row>
        <row r="1156">
          <cell r="C1156" t="str">
            <v>011151</v>
          </cell>
          <cell r="D1156" t="str">
            <v>Trần Thị Thu Ngân</v>
          </cell>
          <cell r="E1156" t="str">
            <v>21/10/2005</v>
          </cell>
          <cell r="F1156" t="str">
            <v>12D3</v>
          </cell>
        </row>
        <row r="1157">
          <cell r="C1157" t="str">
            <v>011152</v>
          </cell>
          <cell r="D1157" t="str">
            <v>Đoàn Bảo Ngọc</v>
          </cell>
          <cell r="E1157" t="str">
            <v>15/07/2005</v>
          </cell>
          <cell r="F1157" t="str">
            <v>12D8</v>
          </cell>
        </row>
        <row r="1158">
          <cell r="C1158" t="str">
            <v>011153</v>
          </cell>
          <cell r="D1158" t="str">
            <v>Lương Bích Ngọc</v>
          </cell>
          <cell r="E1158" t="str">
            <v>14/12/2005</v>
          </cell>
          <cell r="F1158" t="str">
            <v>12D10</v>
          </cell>
        </row>
        <row r="1159">
          <cell r="C1159" t="str">
            <v>011154</v>
          </cell>
          <cell r="D1159" t="str">
            <v>Nguyễn Anh Ngọc</v>
          </cell>
          <cell r="E1159" t="str">
            <v>21/05/2005</v>
          </cell>
          <cell r="F1159" t="str">
            <v>12D5</v>
          </cell>
        </row>
        <row r="1160">
          <cell r="C1160" t="str">
            <v>011155</v>
          </cell>
          <cell r="D1160" t="str">
            <v>Nguyễn Ánh Ngọc</v>
          </cell>
          <cell r="E1160" t="str">
            <v>26/04/2005</v>
          </cell>
          <cell r="F1160" t="str">
            <v>12D4</v>
          </cell>
        </row>
        <row r="1161">
          <cell r="C1161" t="str">
            <v>011156</v>
          </cell>
          <cell r="D1161" t="str">
            <v>Nguyễn Đỗ Bảo Ngọc</v>
          </cell>
          <cell r="E1161" t="str">
            <v>19/11/2005</v>
          </cell>
          <cell r="F1161" t="str">
            <v>12D6</v>
          </cell>
        </row>
        <row r="1162">
          <cell r="C1162" t="str">
            <v>011157</v>
          </cell>
          <cell r="D1162" t="str">
            <v>Nguyễn Hữu Ngọc</v>
          </cell>
          <cell r="E1162" t="str">
            <v>18/10/2005</v>
          </cell>
          <cell r="F1162" t="str">
            <v>12D3</v>
          </cell>
        </row>
        <row r="1163">
          <cell r="C1163" t="str">
            <v>011158</v>
          </cell>
          <cell r="D1163" t="str">
            <v>Nguyễn Xuân Ngọc</v>
          </cell>
          <cell r="E1163" t="str">
            <v>18/05/2005</v>
          </cell>
          <cell r="F1163" t="str">
            <v>12D8</v>
          </cell>
        </row>
        <row r="1164">
          <cell r="C1164" t="str">
            <v>011159</v>
          </cell>
          <cell r="D1164" t="str">
            <v>Phạm Kim Ngọc</v>
          </cell>
          <cell r="E1164" t="str">
            <v>23/03/2005</v>
          </cell>
          <cell r="F1164" t="str">
            <v>12D2</v>
          </cell>
        </row>
        <row r="1165">
          <cell r="C1165" t="str">
            <v>011160</v>
          </cell>
          <cell r="D1165" t="str">
            <v>Trần Anh Ngọc</v>
          </cell>
          <cell r="E1165" t="str">
            <v>03/01/2005</v>
          </cell>
          <cell r="F1165" t="str">
            <v>12D1</v>
          </cell>
        </row>
        <row r="1166">
          <cell r="C1166" t="str">
            <v>011161</v>
          </cell>
          <cell r="D1166" t="str">
            <v>Trần Bích Ngọc</v>
          </cell>
          <cell r="E1166" t="str">
            <v>31/01/2005</v>
          </cell>
          <cell r="F1166" t="str">
            <v>12D11</v>
          </cell>
        </row>
        <row r="1167">
          <cell r="C1167" t="str">
            <v>011162</v>
          </cell>
          <cell r="D1167" t="str">
            <v>Trần Minh Ngọc</v>
          </cell>
          <cell r="E1167" t="str">
            <v>28/11/2005</v>
          </cell>
          <cell r="F1167" t="str">
            <v>12D4</v>
          </cell>
        </row>
        <row r="1168">
          <cell r="C1168" t="str">
            <v>011163</v>
          </cell>
          <cell r="D1168" t="str">
            <v>Vũ Minh Ngọc</v>
          </cell>
          <cell r="E1168" t="str">
            <v>16/12/2005</v>
          </cell>
          <cell r="F1168" t="str">
            <v>12D6</v>
          </cell>
        </row>
        <row r="1169">
          <cell r="C1169" t="str">
            <v>011164</v>
          </cell>
          <cell r="D1169" t="str">
            <v>Phạm Hạnh Nguyên</v>
          </cell>
          <cell r="E1169" t="str">
            <v>17/07/2005</v>
          </cell>
          <cell r="F1169" t="str">
            <v>12D9</v>
          </cell>
        </row>
        <row r="1170">
          <cell r="C1170" t="str">
            <v>011165</v>
          </cell>
          <cell r="D1170" t="str">
            <v>Phạm Thị Thảo Nguyên</v>
          </cell>
          <cell r="E1170" t="str">
            <v>13/12/2005</v>
          </cell>
          <cell r="F1170" t="str">
            <v>12D5</v>
          </cell>
        </row>
        <row r="1171">
          <cell r="C1171" t="str">
            <v>011166</v>
          </cell>
          <cell r="D1171" t="str">
            <v>Nguyễn Linh Ánh Nguyệt</v>
          </cell>
          <cell r="E1171" t="str">
            <v>31/10/2005</v>
          </cell>
          <cell r="F1171" t="str">
            <v>12D8</v>
          </cell>
        </row>
        <row r="1172">
          <cell r="C1172" t="str">
            <v>011167</v>
          </cell>
          <cell r="D1172" t="str">
            <v>Đinh Ngọc Nhi</v>
          </cell>
          <cell r="E1172" t="str">
            <v>04/02/2005</v>
          </cell>
          <cell r="F1172" t="str">
            <v>12D10</v>
          </cell>
        </row>
        <row r="1173">
          <cell r="C1173" t="str">
            <v>011168</v>
          </cell>
          <cell r="D1173" t="str">
            <v>Đinh Nguyễn Thảo Nhi</v>
          </cell>
          <cell r="E1173" t="str">
            <v>26/06/2005</v>
          </cell>
          <cell r="F1173" t="str">
            <v>12D9</v>
          </cell>
        </row>
        <row r="1174">
          <cell r="C1174" t="str">
            <v>011169</v>
          </cell>
          <cell r="D1174" t="str">
            <v>Đỗ Hà Nhi</v>
          </cell>
          <cell r="E1174" t="str">
            <v>11/03/2005</v>
          </cell>
          <cell r="F1174" t="str">
            <v>12D10</v>
          </cell>
        </row>
        <row r="1175">
          <cell r="C1175" t="str">
            <v>011170</v>
          </cell>
          <cell r="D1175" t="str">
            <v>Khúc Yến Nhi</v>
          </cell>
          <cell r="E1175" t="str">
            <v>31/05/2005</v>
          </cell>
          <cell r="F1175" t="str">
            <v>12D11</v>
          </cell>
        </row>
        <row r="1176">
          <cell r="C1176" t="str">
            <v>011171</v>
          </cell>
          <cell r="D1176" t="str">
            <v>Lê Ngọc Nhi</v>
          </cell>
          <cell r="E1176" t="str">
            <v>23/12/2005</v>
          </cell>
          <cell r="F1176" t="str">
            <v>12D1</v>
          </cell>
        </row>
        <row r="1177">
          <cell r="C1177" t="str">
            <v>011172</v>
          </cell>
          <cell r="D1177" t="str">
            <v>Lưu Phương Nhi</v>
          </cell>
          <cell r="E1177" t="str">
            <v>29/04/2005</v>
          </cell>
          <cell r="F1177" t="str">
            <v>12D11</v>
          </cell>
        </row>
        <row r="1178">
          <cell r="C1178" t="str">
            <v>011173</v>
          </cell>
          <cell r="D1178" t="str">
            <v>Nguyễn Đặng Hoàng Nhi</v>
          </cell>
          <cell r="E1178" t="str">
            <v>02/09/2005</v>
          </cell>
          <cell r="F1178" t="str">
            <v>12D5</v>
          </cell>
        </row>
        <row r="1179">
          <cell r="C1179" t="str">
            <v>011174</v>
          </cell>
          <cell r="D1179" t="str">
            <v>Nguyễn Quỳnh Nhi</v>
          </cell>
          <cell r="E1179" t="str">
            <v>03/02/2005</v>
          </cell>
          <cell r="F1179" t="str">
            <v>12D8</v>
          </cell>
        </row>
        <row r="1180">
          <cell r="C1180" t="str">
            <v>011175</v>
          </cell>
          <cell r="D1180" t="str">
            <v>Nguyễn Thị Ý Nhi</v>
          </cell>
          <cell r="E1180" t="str">
            <v>19/08/2005</v>
          </cell>
          <cell r="F1180" t="str">
            <v>12D3</v>
          </cell>
        </row>
        <row r="1181">
          <cell r="C1181" t="str">
            <v>011176</v>
          </cell>
          <cell r="D1181" t="str">
            <v>Nguyễn Thị Yến Nhi</v>
          </cell>
          <cell r="E1181" t="str">
            <v>13/09/2005</v>
          </cell>
          <cell r="F1181" t="str">
            <v>12D6</v>
          </cell>
        </row>
        <row r="1182">
          <cell r="C1182" t="str">
            <v>011177</v>
          </cell>
          <cell r="D1182" t="str">
            <v>Nguyễn Trần Yến Nhi</v>
          </cell>
          <cell r="E1182" t="str">
            <v>11/09/2005</v>
          </cell>
          <cell r="F1182" t="str">
            <v>12D3</v>
          </cell>
        </row>
        <row r="1183">
          <cell r="C1183" t="str">
            <v>011178</v>
          </cell>
          <cell r="D1183" t="str">
            <v>Vũ Yến Nhi</v>
          </cell>
          <cell r="E1183" t="str">
            <v>28/07/2005</v>
          </cell>
          <cell r="F1183" t="str">
            <v>12D5</v>
          </cell>
        </row>
        <row r="1184">
          <cell r="C1184" t="str">
            <v>011179</v>
          </cell>
          <cell r="D1184" t="str">
            <v>Lê Trang Nhung</v>
          </cell>
          <cell r="E1184" t="str">
            <v>17/10/2005</v>
          </cell>
          <cell r="F1184" t="str">
            <v>12D9</v>
          </cell>
        </row>
        <row r="1185">
          <cell r="C1185" t="str">
            <v>011180</v>
          </cell>
          <cell r="D1185" t="str">
            <v>Nguyễn Huyền Nam Phong</v>
          </cell>
          <cell r="E1185" t="str">
            <v>07/07/2005</v>
          </cell>
          <cell r="F1185" t="str">
            <v>12D9</v>
          </cell>
        </row>
        <row r="1186">
          <cell r="C1186" t="str">
            <v>011181</v>
          </cell>
          <cell r="D1186" t="str">
            <v>Đinh Kim Phúc</v>
          </cell>
          <cell r="E1186" t="str">
            <v>15/11/2005</v>
          </cell>
          <cell r="F1186" t="str">
            <v>12D2</v>
          </cell>
        </row>
        <row r="1187">
          <cell r="C1187" t="str">
            <v>011182</v>
          </cell>
          <cell r="D1187" t="str">
            <v>Khuất Minh Phúc</v>
          </cell>
          <cell r="E1187" t="str">
            <v>05/11/2005</v>
          </cell>
          <cell r="F1187" t="str">
            <v>12D5</v>
          </cell>
        </row>
        <row r="1188">
          <cell r="C1188" t="str">
            <v>011183</v>
          </cell>
          <cell r="D1188" t="str">
            <v>Lê Bảo Phúc</v>
          </cell>
          <cell r="E1188" t="str">
            <v>18/04/2005</v>
          </cell>
          <cell r="F1188" t="str">
            <v>12D9</v>
          </cell>
        </row>
        <row r="1189">
          <cell r="C1189" t="str">
            <v>011184</v>
          </cell>
          <cell r="D1189" t="str">
            <v>Vũ Xuân Phúc</v>
          </cell>
          <cell r="E1189" t="str">
            <v>14/04/2005</v>
          </cell>
          <cell r="F1189" t="str">
            <v>12D10</v>
          </cell>
        </row>
        <row r="1190">
          <cell r="C1190" t="str">
            <v>011185</v>
          </cell>
          <cell r="D1190" t="str">
            <v>Doãn Thu Phương</v>
          </cell>
          <cell r="E1190" t="str">
            <v>09/02/2005</v>
          </cell>
          <cell r="F1190" t="str">
            <v>12D4</v>
          </cell>
        </row>
        <row r="1191">
          <cell r="C1191" t="str">
            <v>011186</v>
          </cell>
          <cell r="D1191" t="str">
            <v>Lê Mai Phương</v>
          </cell>
          <cell r="E1191" t="str">
            <v>25/11/2005</v>
          </cell>
          <cell r="F1191" t="str">
            <v>12D2</v>
          </cell>
        </row>
        <row r="1192">
          <cell r="C1192" t="str">
            <v>011187</v>
          </cell>
          <cell r="D1192" t="str">
            <v>Nguyễn Minh Phương</v>
          </cell>
          <cell r="E1192" t="str">
            <v>10/11/2005</v>
          </cell>
          <cell r="F1192" t="str">
            <v>12D6</v>
          </cell>
        </row>
        <row r="1193">
          <cell r="C1193" t="str">
            <v>011188</v>
          </cell>
          <cell r="D1193" t="str">
            <v>Nguyễn Minh Phương</v>
          </cell>
          <cell r="E1193" t="str">
            <v>19/11/2005</v>
          </cell>
          <cell r="F1193" t="str">
            <v>12D10</v>
          </cell>
        </row>
        <row r="1194">
          <cell r="C1194" t="str">
            <v>011189</v>
          </cell>
          <cell r="D1194" t="str">
            <v>Phạm Nguyễn Minh Phương</v>
          </cell>
          <cell r="E1194" t="str">
            <v>01/07/2005</v>
          </cell>
          <cell r="F1194" t="str">
            <v>12D8</v>
          </cell>
        </row>
        <row r="1195">
          <cell r="C1195" t="str">
            <v>011190</v>
          </cell>
          <cell r="D1195" t="str">
            <v>Phạm Thu Phương</v>
          </cell>
          <cell r="E1195" t="str">
            <v>21/09/2005</v>
          </cell>
          <cell r="F1195" t="str">
            <v>12A2</v>
          </cell>
        </row>
        <row r="1196">
          <cell r="C1196" t="str">
            <v>011191</v>
          </cell>
          <cell r="D1196" t="str">
            <v>Phạm Thu Phương</v>
          </cell>
          <cell r="E1196" t="str">
            <v>29/10/2005</v>
          </cell>
          <cell r="F1196" t="str">
            <v>12D8</v>
          </cell>
        </row>
        <row r="1197">
          <cell r="C1197" t="str">
            <v>011192</v>
          </cell>
          <cell r="D1197" t="str">
            <v>Trần Minh Phương</v>
          </cell>
          <cell r="E1197" t="str">
            <v>27/02/2005</v>
          </cell>
          <cell r="F1197" t="str">
            <v>12D11</v>
          </cell>
        </row>
        <row r="1198">
          <cell r="C1198" t="str">
            <v>011193</v>
          </cell>
          <cell r="D1198" t="str">
            <v>Triệu Minh Phương</v>
          </cell>
          <cell r="E1198" t="str">
            <v>11/10/2005</v>
          </cell>
          <cell r="F1198" t="str">
            <v>12D2</v>
          </cell>
        </row>
        <row r="1199">
          <cell r="C1199" t="str">
            <v>011194</v>
          </cell>
          <cell r="D1199" t="str">
            <v>Trịnh Hà Phương</v>
          </cell>
          <cell r="E1199" t="str">
            <v>24/11/2005</v>
          </cell>
          <cell r="F1199" t="str">
            <v>12A3</v>
          </cell>
        </row>
        <row r="1200">
          <cell r="C1200" t="str">
            <v>011195</v>
          </cell>
          <cell r="D1200" t="str">
            <v>Vũ Hoài Phương</v>
          </cell>
          <cell r="E1200" t="str">
            <v>02/03/2005</v>
          </cell>
          <cell r="F1200" t="str">
            <v>12D3</v>
          </cell>
        </row>
        <row r="1201">
          <cell r="C1201" t="str">
            <v>011196</v>
          </cell>
          <cell r="D1201" t="str">
            <v>Vũ Thị Thu Phương</v>
          </cell>
          <cell r="E1201" t="str">
            <v>30/07/2005</v>
          </cell>
          <cell r="F1201" t="str">
            <v>12D11</v>
          </cell>
        </row>
        <row r="1202">
          <cell r="C1202" t="str">
            <v>011197</v>
          </cell>
          <cell r="D1202" t="str">
            <v>Vũ Hồng Quang</v>
          </cell>
          <cell r="E1202" t="str">
            <v>22/06/2005</v>
          </cell>
          <cell r="F1202" t="str">
            <v>12D5</v>
          </cell>
        </row>
        <row r="1203">
          <cell r="C1203" t="str">
            <v>011198</v>
          </cell>
          <cell r="D1203" t="str">
            <v>Vũ Minh Quang</v>
          </cell>
          <cell r="E1203" t="str">
            <v>19/11/2005</v>
          </cell>
          <cell r="F1203" t="str">
            <v>12D3</v>
          </cell>
        </row>
        <row r="1204">
          <cell r="C1204" t="str">
            <v>011199</v>
          </cell>
          <cell r="D1204" t="str">
            <v>Nguyễn Thiên Quân</v>
          </cell>
          <cell r="E1204" t="str">
            <v>29/12/2005</v>
          </cell>
          <cell r="F1204" t="str">
            <v>12D9</v>
          </cell>
        </row>
        <row r="1205">
          <cell r="C1205" t="str">
            <v>011200</v>
          </cell>
          <cell r="D1205" t="str">
            <v>Tống Minh Quân</v>
          </cell>
          <cell r="E1205" t="str">
            <v>11/03/2005</v>
          </cell>
          <cell r="F1205" t="str">
            <v>12A2</v>
          </cell>
        </row>
        <row r="1206">
          <cell r="C1206" t="str">
            <v>011201</v>
          </cell>
          <cell r="D1206" t="str">
            <v>Vũ Minh Quân</v>
          </cell>
          <cell r="E1206" t="str">
            <v>12/10/2005</v>
          </cell>
          <cell r="F1206" t="str">
            <v>12D10</v>
          </cell>
        </row>
        <row r="1207">
          <cell r="C1207" t="str">
            <v>011202</v>
          </cell>
          <cell r="D1207" t="str">
            <v>Nguyễn Xuân Quý</v>
          </cell>
          <cell r="E1207" t="str">
            <v>19/04/2005</v>
          </cell>
          <cell r="F1207" t="str">
            <v>12D5</v>
          </cell>
        </row>
        <row r="1208">
          <cell r="C1208" t="str">
            <v>011203</v>
          </cell>
          <cell r="D1208" t="str">
            <v>Bùi Bích Quyên</v>
          </cell>
          <cell r="E1208" t="str">
            <v>07/12/2005</v>
          </cell>
          <cell r="F1208" t="str">
            <v>12D5</v>
          </cell>
        </row>
        <row r="1209">
          <cell r="C1209" t="str">
            <v>011204</v>
          </cell>
          <cell r="D1209" t="str">
            <v>Đinh Đỗ Quyên</v>
          </cell>
          <cell r="E1209" t="str">
            <v>16/01/2005</v>
          </cell>
          <cell r="F1209" t="str">
            <v>12D1</v>
          </cell>
        </row>
        <row r="1210">
          <cell r="C1210" t="str">
            <v>011205</v>
          </cell>
          <cell r="D1210" t="str">
            <v>Bùi Nguyễn Hương Quỳnh</v>
          </cell>
          <cell r="E1210" t="str">
            <v>24/10/2005</v>
          </cell>
          <cell r="F1210" t="str">
            <v>12D3</v>
          </cell>
        </row>
        <row r="1211">
          <cell r="C1211" t="str">
            <v>011206</v>
          </cell>
          <cell r="D1211" t="str">
            <v>Cao Như Quỳnh</v>
          </cell>
          <cell r="E1211" t="str">
            <v>14/10/2005</v>
          </cell>
          <cell r="F1211" t="str">
            <v>12D2</v>
          </cell>
        </row>
        <row r="1212">
          <cell r="C1212" t="str">
            <v>011207</v>
          </cell>
          <cell r="D1212" t="str">
            <v>Nguyễn Như Quỳnh</v>
          </cell>
          <cell r="E1212" t="str">
            <v>23/06/2005</v>
          </cell>
          <cell r="F1212" t="str">
            <v>12A2</v>
          </cell>
        </row>
        <row r="1213">
          <cell r="C1213" t="str">
            <v>011208</v>
          </cell>
          <cell r="D1213" t="str">
            <v>Dương Thái Sơn</v>
          </cell>
          <cell r="E1213" t="str">
            <v>23/11/2005</v>
          </cell>
          <cell r="F1213" t="str">
            <v>12D7</v>
          </cell>
        </row>
        <row r="1214">
          <cell r="C1214" t="str">
            <v>011209</v>
          </cell>
          <cell r="D1214" t="str">
            <v>Đào Thái Sơn</v>
          </cell>
          <cell r="E1214" t="str">
            <v>16/09/2005</v>
          </cell>
          <cell r="F1214" t="str">
            <v>12D3</v>
          </cell>
        </row>
        <row r="1215">
          <cell r="C1215" t="str">
            <v>011210</v>
          </cell>
          <cell r="D1215" t="str">
            <v>Đinh Thái Sơn</v>
          </cell>
          <cell r="E1215" t="str">
            <v>07/07/2005</v>
          </cell>
          <cell r="F1215" t="str">
            <v>12D10</v>
          </cell>
        </row>
        <row r="1216">
          <cell r="C1216" t="str">
            <v>011211</v>
          </cell>
          <cell r="D1216" t="str">
            <v>Kiều Thái Sơn</v>
          </cell>
          <cell r="E1216" t="str">
            <v>11/01/2005</v>
          </cell>
          <cell r="F1216" t="str">
            <v>12A4</v>
          </cell>
        </row>
        <row r="1217">
          <cell r="C1217" t="str">
            <v>011212</v>
          </cell>
          <cell r="D1217" t="str">
            <v>Trần Đức Sơn</v>
          </cell>
          <cell r="E1217" t="str">
            <v>24/01/2005</v>
          </cell>
          <cell r="F1217" t="str">
            <v>12D4</v>
          </cell>
        </row>
        <row r="1218">
          <cell r="C1218" t="str">
            <v>011213</v>
          </cell>
          <cell r="D1218" t="str">
            <v>Trần Anh Tài</v>
          </cell>
          <cell r="E1218" t="str">
            <v>07/04/2005</v>
          </cell>
          <cell r="F1218" t="str">
            <v>12D1</v>
          </cell>
        </row>
        <row r="1219">
          <cell r="C1219" t="str">
            <v>011214</v>
          </cell>
          <cell r="D1219" t="str">
            <v>Lê Minh Tâm</v>
          </cell>
          <cell r="E1219" t="str">
            <v>08/07/2005</v>
          </cell>
          <cell r="F1219" t="str">
            <v>12D11</v>
          </cell>
        </row>
        <row r="1220">
          <cell r="C1220" t="str">
            <v>011215</v>
          </cell>
          <cell r="D1220" t="str">
            <v>Nguyễn Thanh Tâm</v>
          </cell>
          <cell r="E1220" t="str">
            <v>03/02/2005</v>
          </cell>
          <cell r="F1220" t="str">
            <v>12D1</v>
          </cell>
        </row>
        <row r="1221">
          <cell r="C1221" t="str">
            <v>011216</v>
          </cell>
          <cell r="D1221" t="str">
            <v>Nguyễn Thanh Tâm</v>
          </cell>
          <cell r="E1221" t="str">
            <v>11/12/2005</v>
          </cell>
          <cell r="F1221" t="str">
            <v>12D4</v>
          </cell>
        </row>
        <row r="1222">
          <cell r="C1222" t="str">
            <v>011217</v>
          </cell>
          <cell r="D1222" t="str">
            <v>Trịnh Quốc Thái</v>
          </cell>
          <cell r="E1222" t="str">
            <v>25/05/2005</v>
          </cell>
          <cell r="F1222" t="str">
            <v>12D4</v>
          </cell>
        </row>
        <row r="1223">
          <cell r="C1223" t="str">
            <v>011218</v>
          </cell>
          <cell r="D1223" t="str">
            <v>Hồ Hà Thành</v>
          </cell>
          <cell r="E1223" t="str">
            <v>28/11/2005</v>
          </cell>
          <cell r="F1223" t="str">
            <v>12D3</v>
          </cell>
        </row>
        <row r="1224">
          <cell r="C1224" t="str">
            <v>011219</v>
          </cell>
          <cell r="D1224" t="str">
            <v>Nguyễn Danh Thành</v>
          </cell>
          <cell r="E1224" t="str">
            <v>17/03/2005</v>
          </cell>
          <cell r="F1224" t="str">
            <v>12D8</v>
          </cell>
        </row>
        <row r="1225">
          <cell r="C1225" t="str">
            <v>011220</v>
          </cell>
          <cell r="D1225" t="str">
            <v>Phùng Tất Thành</v>
          </cell>
          <cell r="E1225" t="str">
            <v>19/07/2005</v>
          </cell>
          <cell r="F1225" t="str">
            <v>12D9</v>
          </cell>
        </row>
        <row r="1226">
          <cell r="C1226" t="str">
            <v>011221</v>
          </cell>
          <cell r="D1226" t="str">
            <v>Hoàng Thanh Thảo</v>
          </cell>
          <cell r="E1226" t="str">
            <v>23/07/2005</v>
          </cell>
          <cell r="F1226" t="str">
            <v>12D3</v>
          </cell>
        </row>
        <row r="1227">
          <cell r="C1227" t="str">
            <v>011222</v>
          </cell>
          <cell r="D1227" t="str">
            <v>Lê Phương Thảo</v>
          </cell>
          <cell r="E1227" t="str">
            <v>07/03/2005</v>
          </cell>
          <cell r="F1227" t="str">
            <v>12A3</v>
          </cell>
        </row>
        <row r="1228">
          <cell r="C1228" t="str">
            <v>011223</v>
          </cell>
          <cell r="D1228" t="str">
            <v>Nguyễn Phương Thảo</v>
          </cell>
          <cell r="E1228" t="str">
            <v>24/10/2005</v>
          </cell>
          <cell r="F1228" t="str">
            <v>12D2</v>
          </cell>
        </row>
        <row r="1229">
          <cell r="C1229" t="str">
            <v>011224</v>
          </cell>
          <cell r="D1229" t="str">
            <v>Nguyễn Phương Thảo</v>
          </cell>
          <cell r="E1229" t="str">
            <v>31/03/2005</v>
          </cell>
          <cell r="F1229" t="str">
            <v>12D11</v>
          </cell>
        </row>
        <row r="1230">
          <cell r="C1230" t="str">
            <v>011225</v>
          </cell>
          <cell r="D1230" t="str">
            <v>Nguyễn Thị Phương Thảo</v>
          </cell>
          <cell r="E1230" t="str">
            <v>27/01/2005</v>
          </cell>
          <cell r="F1230" t="str">
            <v>12A4</v>
          </cell>
        </row>
        <row r="1231">
          <cell r="C1231" t="str">
            <v>011226</v>
          </cell>
          <cell r="D1231" t="str">
            <v>Trần Hương Thảo</v>
          </cell>
          <cell r="E1231" t="str">
            <v>02/02/2005</v>
          </cell>
          <cell r="F1231" t="str">
            <v>12D10</v>
          </cell>
        </row>
        <row r="1232">
          <cell r="C1232" t="str">
            <v>011227</v>
          </cell>
          <cell r="D1232" t="str">
            <v>Nghiêm Xuân Thắng</v>
          </cell>
          <cell r="E1232" t="str">
            <v>25/03/2005</v>
          </cell>
          <cell r="F1232" t="str">
            <v>12A2</v>
          </cell>
        </row>
        <row r="1233">
          <cell r="C1233" t="str">
            <v>011228</v>
          </cell>
          <cell r="D1233" t="str">
            <v>Lại Hoàng Võ Thiên</v>
          </cell>
          <cell r="E1233" t="str">
            <v>07/05/2005</v>
          </cell>
          <cell r="F1233" t="str">
            <v>12D7</v>
          </cell>
        </row>
        <row r="1234">
          <cell r="C1234" t="str">
            <v>011229</v>
          </cell>
          <cell r="D1234" t="str">
            <v>Nguyễn Thúy Kiều Thiên</v>
          </cell>
          <cell r="E1234" t="str">
            <v>11/07/2005</v>
          </cell>
          <cell r="F1234" t="str">
            <v>12D8</v>
          </cell>
        </row>
        <row r="1235">
          <cell r="C1235" t="str">
            <v>011230</v>
          </cell>
          <cell r="D1235" t="str">
            <v>Phan Văn Thịnh</v>
          </cell>
          <cell r="E1235" t="str">
            <v>01/01/2005</v>
          </cell>
          <cell r="F1235" t="str">
            <v>12D8</v>
          </cell>
        </row>
        <row r="1236">
          <cell r="C1236" t="str">
            <v>011231</v>
          </cell>
          <cell r="D1236" t="str">
            <v>Đào Đình Thơ</v>
          </cell>
          <cell r="E1236" t="str">
            <v>02/11/2005</v>
          </cell>
          <cell r="F1236" t="str">
            <v>12D5</v>
          </cell>
        </row>
        <row r="1237">
          <cell r="C1237" t="str">
            <v>011232</v>
          </cell>
          <cell r="D1237" t="str">
            <v>Nguyễn Minh Thu</v>
          </cell>
          <cell r="E1237" t="str">
            <v>04/12/2005</v>
          </cell>
          <cell r="F1237" t="str">
            <v>12D3</v>
          </cell>
        </row>
        <row r="1238">
          <cell r="C1238" t="str">
            <v>011233</v>
          </cell>
          <cell r="D1238" t="str">
            <v>Dương Gia Thuận</v>
          </cell>
          <cell r="E1238" t="str">
            <v>23/03/2005</v>
          </cell>
          <cell r="F1238" t="str">
            <v>12D9</v>
          </cell>
        </row>
        <row r="1239">
          <cell r="C1239" t="str">
            <v>011234</v>
          </cell>
          <cell r="D1239" t="str">
            <v>Nguyễn Diệu Thúy</v>
          </cell>
          <cell r="E1239" t="str">
            <v>16/10/2005</v>
          </cell>
          <cell r="F1239" t="str">
            <v>12D2</v>
          </cell>
        </row>
        <row r="1240">
          <cell r="C1240" t="str">
            <v>011235</v>
          </cell>
          <cell r="D1240" t="str">
            <v>Đinh Nguyễn Thu Thủy</v>
          </cell>
          <cell r="E1240" t="str">
            <v>10/07/2005</v>
          </cell>
          <cell r="F1240" t="str">
            <v>12D2</v>
          </cell>
        </row>
        <row r="1241">
          <cell r="C1241" t="str">
            <v>011236</v>
          </cell>
          <cell r="D1241" t="str">
            <v>Triệu Hải Thụy</v>
          </cell>
          <cell r="E1241" t="str">
            <v>06/06/2005</v>
          </cell>
          <cell r="F1241" t="str">
            <v>12D4</v>
          </cell>
        </row>
        <row r="1242">
          <cell r="C1242" t="str">
            <v>011237</v>
          </cell>
          <cell r="D1242" t="str">
            <v>Trần Thị Minh Thư</v>
          </cell>
          <cell r="E1242" t="str">
            <v>10/02/2005</v>
          </cell>
          <cell r="F1242" t="str">
            <v>12D10</v>
          </cell>
        </row>
        <row r="1243">
          <cell r="C1243" t="str">
            <v>011238</v>
          </cell>
          <cell r="D1243" t="str">
            <v>Vũ Thủy Tiên</v>
          </cell>
          <cell r="E1243" t="str">
            <v>08/04/2005</v>
          </cell>
          <cell r="F1243" t="str">
            <v>12D10</v>
          </cell>
        </row>
        <row r="1244">
          <cell r="C1244" t="str">
            <v>011239</v>
          </cell>
          <cell r="D1244" t="str">
            <v>Vũ Anh Tiến</v>
          </cell>
          <cell r="E1244" t="str">
            <v>11/11/2005</v>
          </cell>
          <cell r="F1244" t="str">
            <v>12A2</v>
          </cell>
        </row>
        <row r="1245">
          <cell r="C1245" t="str">
            <v>011240</v>
          </cell>
          <cell r="D1245" t="str">
            <v>Hồ Đức Toàn</v>
          </cell>
          <cell r="E1245" t="str">
            <v>17/05/2005</v>
          </cell>
          <cell r="F1245" t="str">
            <v>12D11</v>
          </cell>
        </row>
        <row r="1246">
          <cell r="C1246" t="str">
            <v>011241</v>
          </cell>
          <cell r="D1246" t="str">
            <v>Bạch Hoàng Trà</v>
          </cell>
          <cell r="E1246" t="str">
            <v>10/03/2005</v>
          </cell>
          <cell r="F1246" t="str">
            <v>12D9</v>
          </cell>
        </row>
        <row r="1247">
          <cell r="C1247" t="str">
            <v>011242</v>
          </cell>
          <cell r="D1247" t="str">
            <v>Nguyễn Hương Trà</v>
          </cell>
          <cell r="E1247" t="str">
            <v>05/12/2005</v>
          </cell>
          <cell r="F1247" t="str">
            <v>12D4</v>
          </cell>
        </row>
        <row r="1248">
          <cell r="C1248" t="str">
            <v>011243</v>
          </cell>
          <cell r="D1248" t="str">
            <v>Cao Thị Thu Trang</v>
          </cell>
          <cell r="E1248" t="str">
            <v>20/03/2005</v>
          </cell>
          <cell r="F1248" t="str">
            <v>12D11</v>
          </cell>
        </row>
        <row r="1249">
          <cell r="C1249" t="str">
            <v>011244</v>
          </cell>
          <cell r="D1249" t="str">
            <v>Đào Quỳnh Trang</v>
          </cell>
          <cell r="E1249" t="str">
            <v>10/04/2005</v>
          </cell>
          <cell r="F1249" t="str">
            <v>12D8</v>
          </cell>
        </row>
        <row r="1250">
          <cell r="C1250" t="str">
            <v>011245</v>
          </cell>
          <cell r="D1250" t="str">
            <v>Đặng Bùi Yến Trang</v>
          </cell>
          <cell r="E1250" t="str">
            <v>01/10/2005</v>
          </cell>
          <cell r="F1250" t="str">
            <v>12D9</v>
          </cell>
        </row>
        <row r="1251">
          <cell r="C1251" t="str">
            <v>011246</v>
          </cell>
          <cell r="D1251" t="str">
            <v>Đặng Huyền Trang</v>
          </cell>
          <cell r="E1251" t="str">
            <v>23/09/2005</v>
          </cell>
          <cell r="F1251" t="str">
            <v>12D8</v>
          </cell>
        </row>
        <row r="1252">
          <cell r="C1252" t="str">
            <v>011247</v>
          </cell>
          <cell r="D1252" t="str">
            <v>Đỗ Thu Trang</v>
          </cell>
          <cell r="E1252" t="str">
            <v>11/09/2005</v>
          </cell>
          <cell r="F1252" t="str">
            <v>12D6</v>
          </cell>
        </row>
        <row r="1253">
          <cell r="C1253" t="str">
            <v>011248</v>
          </cell>
          <cell r="D1253" t="str">
            <v>Lê Thị Thu Trang</v>
          </cell>
          <cell r="E1253" t="str">
            <v>23/02/2005</v>
          </cell>
          <cell r="F1253" t="str">
            <v>12D2</v>
          </cell>
        </row>
        <row r="1254">
          <cell r="C1254" t="str">
            <v>011249</v>
          </cell>
          <cell r="D1254" t="str">
            <v>Lê Thu Trang</v>
          </cell>
          <cell r="E1254" t="str">
            <v>18/10/2005</v>
          </cell>
          <cell r="F1254" t="str">
            <v>12D9</v>
          </cell>
        </row>
        <row r="1255">
          <cell r="C1255" t="str">
            <v>011250</v>
          </cell>
          <cell r="D1255" t="str">
            <v>Lê Thùy Trang</v>
          </cell>
          <cell r="E1255" t="str">
            <v>09/11/2005</v>
          </cell>
          <cell r="F1255" t="str">
            <v>12D3</v>
          </cell>
        </row>
        <row r="1256">
          <cell r="C1256" t="str">
            <v>011251</v>
          </cell>
          <cell r="D1256" t="str">
            <v>Lê Thùy Trang</v>
          </cell>
          <cell r="E1256" t="str">
            <v>22/09/2005</v>
          </cell>
          <cell r="F1256" t="str">
            <v>12D1</v>
          </cell>
        </row>
        <row r="1257">
          <cell r="C1257" t="str">
            <v>011252</v>
          </cell>
          <cell r="D1257" t="str">
            <v>Nguyễn Ngọc Linh Trang</v>
          </cell>
          <cell r="E1257" t="str">
            <v>06/12/2005</v>
          </cell>
          <cell r="F1257" t="str">
            <v>12D11</v>
          </cell>
        </row>
        <row r="1258">
          <cell r="C1258" t="str">
            <v>011253</v>
          </cell>
          <cell r="D1258" t="str">
            <v>Nguyễn Phương Trang</v>
          </cell>
          <cell r="E1258" t="str">
            <v>02/04/2005</v>
          </cell>
          <cell r="F1258" t="str">
            <v>12D6</v>
          </cell>
        </row>
        <row r="1259">
          <cell r="C1259" t="str">
            <v>011254</v>
          </cell>
          <cell r="D1259" t="str">
            <v>Nguyễn Phương Trang</v>
          </cell>
          <cell r="E1259" t="str">
            <v>21/02/2005</v>
          </cell>
          <cell r="F1259" t="str">
            <v>12D1</v>
          </cell>
        </row>
        <row r="1260">
          <cell r="C1260" t="str">
            <v>011255</v>
          </cell>
          <cell r="D1260" t="str">
            <v>Nguyễn Thanh Trang</v>
          </cell>
          <cell r="E1260" t="str">
            <v>22/09/2005</v>
          </cell>
          <cell r="F1260" t="str">
            <v>12D5</v>
          </cell>
        </row>
        <row r="1261">
          <cell r="C1261" t="str">
            <v>011256</v>
          </cell>
          <cell r="D1261" t="str">
            <v>Nguyễn Thị Huyền Trang</v>
          </cell>
          <cell r="E1261" t="str">
            <v>23/10/2005</v>
          </cell>
          <cell r="F1261" t="str">
            <v>12D7</v>
          </cell>
        </row>
        <row r="1262">
          <cell r="C1262" t="str">
            <v>011257</v>
          </cell>
          <cell r="D1262" t="str">
            <v>Nguyễn Thị Kiều Trang</v>
          </cell>
          <cell r="E1262" t="str">
            <v>27/10/2005</v>
          </cell>
          <cell r="F1262" t="str">
            <v>12D3</v>
          </cell>
        </row>
        <row r="1263">
          <cell r="C1263" t="str">
            <v>011258</v>
          </cell>
          <cell r="D1263" t="str">
            <v>Quách Minh Trang</v>
          </cell>
          <cell r="E1263" t="str">
            <v>10/12/2005</v>
          </cell>
          <cell r="F1263" t="str">
            <v>12D1</v>
          </cell>
        </row>
        <row r="1264">
          <cell r="C1264" t="str">
            <v>011259</v>
          </cell>
          <cell r="D1264" t="str">
            <v>Trịnh Thu Trang</v>
          </cell>
          <cell r="E1264" t="str">
            <v>22/04/2005</v>
          </cell>
          <cell r="F1264" t="str">
            <v>12D5</v>
          </cell>
        </row>
        <row r="1265">
          <cell r="C1265" t="str">
            <v>011260</v>
          </cell>
          <cell r="D1265" t="str">
            <v>Vũ Mai Trang</v>
          </cell>
          <cell r="E1265" t="str">
            <v>26/09/2005</v>
          </cell>
          <cell r="F1265" t="str">
            <v>12D10</v>
          </cell>
        </row>
        <row r="1266">
          <cell r="C1266" t="str">
            <v>011261</v>
          </cell>
          <cell r="D1266" t="str">
            <v>Phạm Mai Gia Trí</v>
          </cell>
          <cell r="E1266" t="str">
            <v>14/02/2005</v>
          </cell>
          <cell r="F1266" t="str">
            <v>12D11</v>
          </cell>
        </row>
        <row r="1267">
          <cell r="C1267" t="str">
            <v>011262</v>
          </cell>
          <cell r="D1267" t="str">
            <v>Trần Đức Trí</v>
          </cell>
          <cell r="E1267" t="str">
            <v>11/08/2005</v>
          </cell>
          <cell r="F1267" t="str">
            <v>12D4</v>
          </cell>
        </row>
        <row r="1268">
          <cell r="C1268" t="str">
            <v>011263</v>
          </cell>
          <cell r="D1268" t="str">
            <v>Lê Anh Tú</v>
          </cell>
          <cell r="E1268" t="str">
            <v>03/04/2005</v>
          </cell>
          <cell r="F1268" t="str">
            <v>12D1</v>
          </cell>
        </row>
        <row r="1269">
          <cell r="C1269" t="str">
            <v>011264</v>
          </cell>
          <cell r="D1269" t="str">
            <v>Lê Anh Tú</v>
          </cell>
          <cell r="E1269" t="str">
            <v>04/02/2005</v>
          </cell>
          <cell r="F1269" t="str">
            <v>12D2</v>
          </cell>
        </row>
        <row r="1270">
          <cell r="C1270" t="str">
            <v>011265</v>
          </cell>
          <cell r="D1270" t="str">
            <v>Phạm Văn Tuân</v>
          </cell>
          <cell r="E1270" t="str">
            <v>06/02/2005</v>
          </cell>
          <cell r="F1270" t="str">
            <v>12D5</v>
          </cell>
        </row>
        <row r="1271">
          <cell r="C1271" t="str">
            <v>011266</v>
          </cell>
          <cell r="D1271" t="str">
            <v>Đinh Mạnh Tuấn</v>
          </cell>
          <cell r="E1271" t="str">
            <v>02/07/2005</v>
          </cell>
          <cell r="F1271" t="str">
            <v>12D8</v>
          </cell>
        </row>
        <row r="1272">
          <cell r="C1272" t="str">
            <v>011267</v>
          </cell>
          <cell r="D1272" t="str">
            <v>Lê Anh Tuấn</v>
          </cell>
          <cell r="E1272" t="str">
            <v>23/10/2005</v>
          </cell>
          <cell r="F1272" t="str">
            <v>12D1</v>
          </cell>
        </row>
        <row r="1273">
          <cell r="C1273" t="str">
            <v>011268</v>
          </cell>
          <cell r="D1273" t="str">
            <v>Nguyễn Huy Tuấn</v>
          </cell>
          <cell r="E1273" t="str">
            <v>30/12/2005</v>
          </cell>
          <cell r="F1273" t="str">
            <v>12D2</v>
          </cell>
        </row>
        <row r="1274">
          <cell r="C1274" t="str">
            <v>011269</v>
          </cell>
          <cell r="D1274" t="str">
            <v>Nguyễn Mạnh Tuấn</v>
          </cell>
          <cell r="E1274" t="str">
            <v>14/12/2005</v>
          </cell>
          <cell r="F1274" t="str">
            <v>12D2</v>
          </cell>
        </row>
        <row r="1275">
          <cell r="C1275" t="str">
            <v>011270</v>
          </cell>
          <cell r="D1275" t="str">
            <v>Nguyễn Xuân Tuấn</v>
          </cell>
          <cell r="E1275" t="str">
            <v>21/12/2005</v>
          </cell>
          <cell r="F1275" t="str">
            <v>12D3</v>
          </cell>
        </row>
        <row r="1276">
          <cell r="C1276" t="str">
            <v>011271</v>
          </cell>
          <cell r="D1276" t="str">
            <v>Đặng Xuân Tùng</v>
          </cell>
          <cell r="E1276" t="str">
            <v>23/07/2005</v>
          </cell>
          <cell r="F1276" t="str">
            <v>12D4</v>
          </cell>
        </row>
        <row r="1277">
          <cell r="C1277" t="str">
            <v>011272</v>
          </cell>
          <cell r="D1277" t="str">
            <v>Lương Khánh Tùng</v>
          </cell>
          <cell r="E1277" t="str">
            <v>28/08/2005</v>
          </cell>
          <cell r="F1277" t="str">
            <v>12D10</v>
          </cell>
        </row>
        <row r="1278">
          <cell r="C1278" t="str">
            <v>011273</v>
          </cell>
          <cell r="D1278" t="str">
            <v>Lương Tuệ Văn</v>
          </cell>
          <cell r="E1278" t="str">
            <v>13/07/2005</v>
          </cell>
          <cell r="F1278" t="str">
            <v>12D6</v>
          </cell>
        </row>
        <row r="1279">
          <cell r="C1279" t="str">
            <v>011274</v>
          </cell>
          <cell r="D1279" t="str">
            <v>Đinh Cẩm Vân</v>
          </cell>
          <cell r="E1279" t="str">
            <v>19/12/2005</v>
          </cell>
          <cell r="F1279" t="str">
            <v>12D3</v>
          </cell>
        </row>
        <row r="1280">
          <cell r="C1280" t="str">
            <v>011275</v>
          </cell>
          <cell r="D1280" t="str">
            <v>Nguyễn Khánh Vân</v>
          </cell>
          <cell r="E1280" t="str">
            <v>21/06/2005</v>
          </cell>
          <cell r="F1280" t="str">
            <v>12D2</v>
          </cell>
        </row>
        <row r="1281">
          <cell r="C1281" t="str">
            <v>011276</v>
          </cell>
          <cell r="D1281" t="str">
            <v>Lê Tường Vi</v>
          </cell>
          <cell r="E1281" t="str">
            <v>20/11/2005</v>
          </cell>
          <cell r="F1281" t="str">
            <v>12D11</v>
          </cell>
        </row>
        <row r="1282">
          <cell r="C1282" t="str">
            <v>011277</v>
          </cell>
          <cell r="D1282" t="str">
            <v>Nguyễn Trí Vĩ</v>
          </cell>
          <cell r="E1282" t="str">
            <v>11/11/2005</v>
          </cell>
          <cell r="F1282" t="str">
            <v>12D3</v>
          </cell>
        </row>
        <row r="1283">
          <cell r="C1283" t="str">
            <v>011278</v>
          </cell>
          <cell r="D1283" t="str">
            <v>Lê Đức Việt</v>
          </cell>
          <cell r="E1283" t="str">
            <v>03/09/2005</v>
          </cell>
          <cell r="F1283" t="str">
            <v>12D6</v>
          </cell>
        </row>
        <row r="1284">
          <cell r="C1284" t="str">
            <v>011279</v>
          </cell>
          <cell r="D1284" t="str">
            <v>Nguyễn Quốc Việt</v>
          </cell>
          <cell r="E1284" t="str">
            <v>21/02/2005</v>
          </cell>
          <cell r="F1284" t="str">
            <v>12D5</v>
          </cell>
        </row>
        <row r="1285">
          <cell r="C1285" t="str">
            <v>011280</v>
          </cell>
          <cell r="D1285" t="str">
            <v>Cao Đắc Vinh</v>
          </cell>
          <cell r="E1285" t="str">
            <v>01/07/2005</v>
          </cell>
          <cell r="F1285" t="str">
            <v>12D7</v>
          </cell>
        </row>
        <row r="1286">
          <cell r="C1286" t="str">
            <v>011281</v>
          </cell>
          <cell r="D1286" t="str">
            <v>Nguyễn Công Vinh</v>
          </cell>
          <cell r="E1286" t="str">
            <v>06/02/2005</v>
          </cell>
          <cell r="F1286" t="str">
            <v>12D6</v>
          </cell>
        </row>
        <row r="1287">
          <cell r="C1287" t="str">
            <v>011282</v>
          </cell>
          <cell r="D1287" t="str">
            <v>Nguyễn Công Vinh</v>
          </cell>
          <cell r="E1287" t="str">
            <v>14/07/2005</v>
          </cell>
          <cell r="F1287" t="str">
            <v>12D9</v>
          </cell>
        </row>
        <row r="1288">
          <cell r="C1288" t="str">
            <v>011283</v>
          </cell>
          <cell r="D1288" t="str">
            <v>Nguyễn Tuấn Vinh</v>
          </cell>
          <cell r="E1288" t="str">
            <v>24/07/2005</v>
          </cell>
          <cell r="F1288" t="str">
            <v>12A4</v>
          </cell>
        </row>
        <row r="1289">
          <cell r="C1289" t="str">
            <v>011284</v>
          </cell>
          <cell r="D1289" t="str">
            <v>Trần Công Vinh</v>
          </cell>
          <cell r="E1289" t="str">
            <v>26/08/2005</v>
          </cell>
          <cell r="F1289" t="str">
            <v>12D8</v>
          </cell>
        </row>
        <row r="1290">
          <cell r="C1290" t="str">
            <v>011285</v>
          </cell>
          <cell r="D1290" t="str">
            <v>Đặng Trần Minh Vũ</v>
          </cell>
          <cell r="E1290" t="str">
            <v>03/04/2005</v>
          </cell>
          <cell r="F1290" t="str">
            <v>12D4</v>
          </cell>
        </row>
        <row r="1291">
          <cell r="C1291" t="str">
            <v>011286</v>
          </cell>
          <cell r="D1291" t="str">
            <v>Lê Thảo Vy</v>
          </cell>
          <cell r="E1291" t="str">
            <v>20/02/2005</v>
          </cell>
          <cell r="F1291" t="str">
            <v>12D2</v>
          </cell>
        </row>
        <row r="1292">
          <cell r="C1292" t="str">
            <v>011287</v>
          </cell>
          <cell r="D1292" t="str">
            <v>Nguyễn Hà Vy</v>
          </cell>
          <cell r="E1292" t="str">
            <v>19/10/2004</v>
          </cell>
          <cell r="F1292" t="str">
            <v>12D8</v>
          </cell>
        </row>
        <row r="1293">
          <cell r="C1293" t="str">
            <v>011288</v>
          </cell>
          <cell r="D1293" t="str">
            <v>Nguyễn Thị Hà Vy</v>
          </cell>
          <cell r="E1293" t="str">
            <v>01/06/2005</v>
          </cell>
          <cell r="F1293" t="str">
            <v>12D8</v>
          </cell>
        </row>
        <row r="1294">
          <cell r="C1294" t="str">
            <v>011289</v>
          </cell>
          <cell r="D1294" t="str">
            <v>Trương Khánh Vy</v>
          </cell>
          <cell r="E1294" t="str">
            <v>11/08/2005</v>
          </cell>
          <cell r="F1294" t="str">
            <v>12D5</v>
          </cell>
        </row>
        <row r="1295">
          <cell r="C1295" t="str">
            <v>011290</v>
          </cell>
          <cell r="D1295" t="str">
            <v>Cao Thị Hải Yến</v>
          </cell>
          <cell r="E1295" t="str">
            <v>22/06/2005</v>
          </cell>
          <cell r="F1295" t="str">
            <v>12D6</v>
          </cell>
        </row>
        <row r="1296">
          <cell r="C1296" t="str">
            <v>011291</v>
          </cell>
          <cell r="D1296" t="str">
            <v>Lê Hương Yến</v>
          </cell>
          <cell r="E1296" t="str">
            <v>13/02/2005</v>
          </cell>
          <cell r="F1296" t="str">
            <v>12D10</v>
          </cell>
        </row>
        <row r="1297">
          <cell r="C1297" t="str">
            <v>011292</v>
          </cell>
          <cell r="D1297" t="str">
            <v>Nguyễn Bảo Yến</v>
          </cell>
          <cell r="E1297" t="str">
            <v>17/06/2005</v>
          </cell>
          <cell r="F1297" t="str">
            <v>12D7</v>
          </cell>
        </row>
        <row r="1298">
          <cell r="C1298" t="str">
            <v>011293</v>
          </cell>
          <cell r="D1298" t="str">
            <v>Nguyễn Hải Yến</v>
          </cell>
          <cell r="E1298" t="str">
            <v>07/08/2005</v>
          </cell>
          <cell r="F1298" t="str">
            <v>12D9</v>
          </cell>
        </row>
        <row r="1299">
          <cell r="C1299" t="str">
            <v>011294</v>
          </cell>
          <cell r="D1299" t="str">
            <v>Trần Hải Yến</v>
          </cell>
          <cell r="E1299" t="str">
            <v>10/02/2005</v>
          </cell>
          <cell r="F1299" t="str">
            <v>12D4</v>
          </cell>
        </row>
        <row r="1300">
          <cell r="C1300" t="str">
            <v>011295</v>
          </cell>
          <cell r="D1300" t="str">
            <v>Vũ Nguyễn Hải Yến</v>
          </cell>
          <cell r="E1300" t="str">
            <v>26/01/2005</v>
          </cell>
          <cell r="F1300" t="str">
            <v>12D6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A1"/>
    </sheetNames>
    <sheetDataSet>
      <sheetData sheetId="0">
        <row r="8">
          <cell r="C8" t="str">
            <v>Nguyễn Tuấn Anh12A1</v>
          </cell>
          <cell r="D8" t="str">
            <v>24/02/2005</v>
          </cell>
          <cell r="E8" t="str">
            <v>Nam</v>
          </cell>
          <cell r="F8" t="str">
            <v>Kinh</v>
          </cell>
          <cell r="G8" t="str">
            <v>8.8</v>
          </cell>
          <cell r="H8" t="str">
            <v>9.0</v>
          </cell>
          <cell r="I8" t="str">
            <v>8.2</v>
          </cell>
          <cell r="J8" t="str">
            <v>8.8</v>
          </cell>
          <cell r="K8" t="str">
            <v>9.9</v>
          </cell>
          <cell r="L8" t="str">
            <v>6.9</v>
          </cell>
          <cell r="M8" t="str">
            <v>9.6</v>
          </cell>
          <cell r="N8" t="str">
            <v>8.8</v>
          </cell>
          <cell r="O8" t="str">
            <v>8.3</v>
          </cell>
          <cell r="P8" t="str">
            <v>9.4</v>
          </cell>
          <cell r="Q8" t="str">
            <v>8.7</v>
          </cell>
          <cell r="R8" t="str">
            <v>Đ</v>
          </cell>
          <cell r="S8" t="str">
            <v>8.3</v>
          </cell>
          <cell r="T8" t="str">
            <v>8.7</v>
          </cell>
          <cell r="U8" t="str">
            <v>G</v>
          </cell>
          <cell r="V8" t="str">
            <v>T</v>
          </cell>
          <cell r="W8" t="str">
            <v>HSG</v>
          </cell>
          <cell r="X8" t="str">
            <v>9</v>
          </cell>
          <cell r="Y8" t="str">
            <v>7</v>
          </cell>
          <cell r="Z8" t="str">
            <v>12A1</v>
          </cell>
        </row>
        <row r="9">
          <cell r="C9" t="str">
            <v>Chu Gia Tuấn Bảo12A1</v>
          </cell>
          <cell r="D9" t="str">
            <v>17/10/2005</v>
          </cell>
          <cell r="E9" t="str">
            <v>Nam</v>
          </cell>
          <cell r="F9" t="str">
            <v>Kinh</v>
          </cell>
          <cell r="G9" t="str">
            <v>8.1</v>
          </cell>
          <cell r="H9" t="str">
            <v>8.3</v>
          </cell>
          <cell r="I9" t="str">
            <v>7.5</v>
          </cell>
          <cell r="J9" t="str">
            <v>7.0</v>
          </cell>
          <cell r="K9" t="str">
            <v>9.1</v>
          </cell>
          <cell r="L9" t="str">
            <v>6.6</v>
          </cell>
          <cell r="M9" t="str">
            <v>9.1</v>
          </cell>
          <cell r="N9" t="str">
            <v>8.3</v>
          </cell>
          <cell r="O9" t="str">
            <v>6.6</v>
          </cell>
          <cell r="P9" t="str">
            <v>8.6</v>
          </cell>
          <cell r="Q9" t="str">
            <v>8.7</v>
          </cell>
          <cell r="R9" t="str">
            <v>Đ</v>
          </cell>
          <cell r="S9" t="str">
            <v>7.9</v>
          </cell>
          <cell r="T9" t="str">
            <v>8.0</v>
          </cell>
          <cell r="U9" t="str">
            <v>G</v>
          </cell>
          <cell r="V9" t="str">
            <v>T</v>
          </cell>
          <cell r="W9" t="str">
            <v>HSG</v>
          </cell>
          <cell r="X9" t="str">
            <v>40</v>
          </cell>
          <cell r="Y9" t="str">
            <v>0</v>
          </cell>
          <cell r="Z9" t="str">
            <v>12A1</v>
          </cell>
        </row>
        <row r="10">
          <cell r="C10" t="str">
            <v>Lưu Phạm Quang Chương12A1</v>
          </cell>
          <cell r="D10" t="str">
            <v>16/09/2005</v>
          </cell>
          <cell r="E10" t="str">
            <v>Nam</v>
          </cell>
          <cell r="F10" t="str">
            <v>Kinh</v>
          </cell>
          <cell r="G10" t="str">
            <v>8.7</v>
          </cell>
          <cell r="H10" t="str">
            <v>9.1</v>
          </cell>
          <cell r="I10" t="str">
            <v>8.4</v>
          </cell>
          <cell r="J10" t="str">
            <v>8.4</v>
          </cell>
          <cell r="K10" t="str">
            <v>8.8</v>
          </cell>
          <cell r="L10" t="str">
            <v>8.2</v>
          </cell>
          <cell r="M10" t="str">
            <v>9.3</v>
          </cell>
          <cell r="N10" t="str">
            <v>8.6</v>
          </cell>
          <cell r="O10" t="str">
            <v>7.3</v>
          </cell>
          <cell r="P10" t="str">
            <v>8.9</v>
          </cell>
          <cell r="Q10" t="str">
            <v>8.9</v>
          </cell>
          <cell r="R10" t="str">
            <v>Đ</v>
          </cell>
          <cell r="S10" t="str">
            <v>8.6</v>
          </cell>
          <cell r="T10" t="str">
            <v>8.6</v>
          </cell>
          <cell r="U10" t="str">
            <v>G</v>
          </cell>
          <cell r="V10" t="str">
            <v>T</v>
          </cell>
          <cell r="W10" t="str">
            <v>HSG</v>
          </cell>
          <cell r="X10" t="str">
            <v>13</v>
          </cell>
          <cell r="Y10" t="str">
            <v>1</v>
          </cell>
          <cell r="Z10" t="str">
            <v>12A1</v>
          </cell>
        </row>
        <row r="11">
          <cell r="C11" t="str">
            <v>Bùi Ngọc Diễm12A1</v>
          </cell>
          <cell r="D11" t="str">
            <v>11/09/2005</v>
          </cell>
          <cell r="E11" t="str">
            <v>Nữ</v>
          </cell>
          <cell r="F11" t="str">
            <v>Kinh</v>
          </cell>
          <cell r="G11" t="str">
            <v>9.4</v>
          </cell>
          <cell r="H11" t="str">
            <v>9.3</v>
          </cell>
          <cell r="I11" t="str">
            <v>9.1</v>
          </cell>
          <cell r="J11" t="str">
            <v>8.0</v>
          </cell>
          <cell r="K11" t="str">
            <v>9.1</v>
          </cell>
          <cell r="L11" t="str">
            <v>7.8</v>
          </cell>
          <cell r="M11" t="str">
            <v>9.9</v>
          </cell>
          <cell r="N11" t="str">
            <v>8.9</v>
          </cell>
          <cell r="O11" t="str">
            <v>7.7</v>
          </cell>
          <cell r="P11" t="str">
            <v>9.6</v>
          </cell>
          <cell r="Q11" t="str">
            <v>9.6</v>
          </cell>
          <cell r="R11" t="str">
            <v>Đ</v>
          </cell>
          <cell r="S11" t="str">
            <v>9.5</v>
          </cell>
          <cell r="T11" t="str">
            <v>9.0</v>
          </cell>
          <cell r="U11" t="str">
            <v>G</v>
          </cell>
          <cell r="V11" t="str">
            <v>T</v>
          </cell>
          <cell r="W11" t="str">
            <v>HSG</v>
          </cell>
          <cell r="X11" t="str">
            <v>3</v>
          </cell>
          <cell r="Y11" t="str">
            <v>0</v>
          </cell>
          <cell r="Z11" t="str">
            <v>12A1</v>
          </cell>
        </row>
        <row r="12">
          <cell r="C12" t="str">
            <v>Nguyễn Đức Dũng12A1</v>
          </cell>
          <cell r="D12" t="str">
            <v>01/08/2005</v>
          </cell>
          <cell r="E12" t="str">
            <v>Nam</v>
          </cell>
          <cell r="F12" t="str">
            <v>Kinh</v>
          </cell>
          <cell r="G12" t="str">
            <v>8.0</v>
          </cell>
          <cell r="H12" t="str">
            <v>7.1</v>
          </cell>
          <cell r="I12" t="str">
            <v>7.7</v>
          </cell>
          <cell r="J12" t="str">
            <v>8.0</v>
          </cell>
          <cell r="K12" t="str">
            <v>8.9</v>
          </cell>
          <cell r="L12" t="str">
            <v>6.7</v>
          </cell>
          <cell r="M12" t="str">
            <v>9.0</v>
          </cell>
          <cell r="N12" t="str">
            <v>8.6</v>
          </cell>
          <cell r="O12" t="str">
            <v>6.7</v>
          </cell>
          <cell r="P12" t="str">
            <v>8.4</v>
          </cell>
          <cell r="Q12" t="str">
            <v>8.7</v>
          </cell>
          <cell r="R12" t="str">
            <v>Đ</v>
          </cell>
          <cell r="S12" t="str">
            <v>7.9</v>
          </cell>
          <cell r="T12" t="str">
            <v>8.0</v>
          </cell>
          <cell r="U12" t="str">
            <v>G</v>
          </cell>
          <cell r="V12" t="str">
            <v>T</v>
          </cell>
          <cell r="W12" t="str">
            <v>HSG</v>
          </cell>
          <cell r="X12" t="str">
            <v>40</v>
          </cell>
          <cell r="Y12" t="str">
            <v>14</v>
          </cell>
          <cell r="Z12" t="str">
            <v>12A1</v>
          </cell>
        </row>
        <row r="13">
          <cell r="C13" t="str">
            <v>Nguyễn Tùng Dương12A1</v>
          </cell>
          <cell r="D13" t="str">
            <v>05/01/2005</v>
          </cell>
          <cell r="E13" t="str">
            <v>Nam</v>
          </cell>
          <cell r="F13" t="str">
            <v>Kinh</v>
          </cell>
          <cell r="G13" t="str">
            <v>7.2</v>
          </cell>
          <cell r="H13" t="str">
            <v>8.2</v>
          </cell>
          <cell r="I13" t="str">
            <v>7.3</v>
          </cell>
          <cell r="J13" t="str">
            <v>8.4</v>
          </cell>
          <cell r="K13" t="str">
            <v>9.2</v>
          </cell>
          <cell r="L13" t="str">
            <v>6.8</v>
          </cell>
          <cell r="M13" t="str">
            <v>8.4</v>
          </cell>
          <cell r="N13" t="str">
            <v>8.6</v>
          </cell>
          <cell r="O13" t="str">
            <v>8.2</v>
          </cell>
          <cell r="P13" t="str">
            <v>8.7</v>
          </cell>
          <cell r="Q13" t="str">
            <v>8.7</v>
          </cell>
          <cell r="R13" t="str">
            <v>Đ</v>
          </cell>
          <cell r="S13" t="str">
            <v>8.4</v>
          </cell>
          <cell r="T13" t="str">
            <v>8.2</v>
          </cell>
          <cell r="U13" t="str">
            <v>G</v>
          </cell>
          <cell r="V13" t="str">
            <v>T</v>
          </cell>
          <cell r="W13" t="str">
            <v>HSG</v>
          </cell>
          <cell r="X13" t="str">
            <v>32</v>
          </cell>
          <cell r="Y13" t="str">
            <v>9</v>
          </cell>
          <cell r="Z13" t="str">
            <v>12A1</v>
          </cell>
        </row>
        <row r="14">
          <cell r="C14" t="str">
            <v>Thành Xuân Anh Đạt12A1</v>
          </cell>
          <cell r="D14" t="str">
            <v>25/02/2005</v>
          </cell>
          <cell r="E14" t="str">
            <v>Nam</v>
          </cell>
          <cell r="F14" t="str">
            <v>Kinh</v>
          </cell>
          <cell r="G14" t="str">
            <v>9.0</v>
          </cell>
          <cell r="H14" t="str">
            <v>8.2</v>
          </cell>
          <cell r="I14" t="str">
            <v>8.6</v>
          </cell>
          <cell r="J14" t="str">
            <v>9.0</v>
          </cell>
          <cell r="K14" t="str">
            <v>9.3</v>
          </cell>
          <cell r="L14" t="str">
            <v>6.7</v>
          </cell>
          <cell r="M14" t="str">
            <v>8.6</v>
          </cell>
          <cell r="N14" t="str">
            <v>8.7</v>
          </cell>
          <cell r="O14" t="str">
            <v>7.3</v>
          </cell>
          <cell r="P14" t="str">
            <v>9.0</v>
          </cell>
          <cell r="Q14" t="str">
            <v>8.9</v>
          </cell>
          <cell r="R14" t="str">
            <v>Đ</v>
          </cell>
          <cell r="S14" t="str">
            <v>7.7</v>
          </cell>
          <cell r="T14" t="str">
            <v>8.4</v>
          </cell>
          <cell r="U14" t="str">
            <v>G</v>
          </cell>
          <cell r="V14" t="str">
            <v>T</v>
          </cell>
          <cell r="W14" t="str">
            <v>HSG</v>
          </cell>
          <cell r="X14" t="str">
            <v>21</v>
          </cell>
          <cell r="Y14" t="str">
            <v>3</v>
          </cell>
          <cell r="Z14" t="str">
            <v>12A1</v>
          </cell>
        </row>
        <row r="15">
          <cell r="C15" t="str">
            <v>Nguyễn Huy Đức12A1</v>
          </cell>
          <cell r="D15" t="str">
            <v>01/11/2005</v>
          </cell>
          <cell r="E15" t="str">
            <v>Nam</v>
          </cell>
          <cell r="F15" t="str">
            <v>Kinh</v>
          </cell>
          <cell r="G15" t="str">
            <v>8.2</v>
          </cell>
          <cell r="H15" t="str">
            <v>8.2</v>
          </cell>
          <cell r="I15" t="str">
            <v>8.0</v>
          </cell>
          <cell r="J15" t="str">
            <v>7.6</v>
          </cell>
          <cell r="K15" t="str">
            <v>9.0</v>
          </cell>
          <cell r="L15" t="str">
            <v>7.6</v>
          </cell>
          <cell r="M15" t="str">
            <v>9.3</v>
          </cell>
          <cell r="N15" t="str">
            <v>8.8</v>
          </cell>
          <cell r="O15" t="str">
            <v>8.2</v>
          </cell>
          <cell r="P15" t="str">
            <v>9.1</v>
          </cell>
          <cell r="Q15" t="str">
            <v>8.7</v>
          </cell>
          <cell r="R15" t="str">
            <v>Đ</v>
          </cell>
          <cell r="S15" t="str">
            <v>8.1</v>
          </cell>
          <cell r="T15" t="str">
            <v>8.4</v>
          </cell>
          <cell r="U15" t="str">
            <v>G</v>
          </cell>
          <cell r="V15" t="str">
            <v>T</v>
          </cell>
          <cell r="W15" t="str">
            <v>HSG</v>
          </cell>
          <cell r="X15" t="str">
            <v>21</v>
          </cell>
          <cell r="Y15" t="str">
            <v>0</v>
          </cell>
          <cell r="Z15" t="str">
            <v>12A1</v>
          </cell>
        </row>
        <row r="16">
          <cell r="C16" t="str">
            <v>Ngô Việt Hoàng12A1</v>
          </cell>
          <cell r="D16" t="str">
            <v>02/10/2005</v>
          </cell>
          <cell r="E16" t="str">
            <v>Nam</v>
          </cell>
          <cell r="F16" t="str">
            <v>Kinh</v>
          </cell>
          <cell r="G16" t="str">
            <v>7.0</v>
          </cell>
          <cell r="H16" t="str">
            <v>7.1</v>
          </cell>
          <cell r="I16" t="str">
            <v>7.7</v>
          </cell>
          <cell r="J16" t="str">
            <v>8.1</v>
          </cell>
          <cell r="K16" t="str">
            <v>8.9</v>
          </cell>
          <cell r="L16" t="str">
            <v>6.6</v>
          </cell>
          <cell r="M16" t="str">
            <v>9.0</v>
          </cell>
          <cell r="N16" t="str">
            <v>8.6</v>
          </cell>
          <cell r="O16" t="str">
            <v>8.7</v>
          </cell>
          <cell r="P16" t="str">
            <v>9.3</v>
          </cell>
          <cell r="Q16" t="str">
            <v>8.9</v>
          </cell>
          <cell r="R16" t="str">
            <v>Đ</v>
          </cell>
          <cell r="S16" t="str">
            <v>8.8</v>
          </cell>
          <cell r="T16" t="str">
            <v>8.2</v>
          </cell>
          <cell r="U16" t="str">
            <v>G</v>
          </cell>
          <cell r="V16" t="str">
            <v>T</v>
          </cell>
          <cell r="W16" t="str">
            <v>HSG</v>
          </cell>
          <cell r="X16" t="str">
            <v>32</v>
          </cell>
          <cell r="Y16" t="str">
            <v>2</v>
          </cell>
          <cell r="Z16" t="str">
            <v>12A1</v>
          </cell>
        </row>
        <row r="17">
          <cell r="C17" t="str">
            <v>Nguyễn Lâm Hoàng12A1</v>
          </cell>
          <cell r="D17" t="str">
            <v>08/08/2005</v>
          </cell>
          <cell r="E17" t="str">
            <v>Nam</v>
          </cell>
          <cell r="F17" t="str">
            <v>Kinh</v>
          </cell>
          <cell r="G17" t="str">
            <v>8.7</v>
          </cell>
          <cell r="H17" t="str">
            <v>8.3</v>
          </cell>
          <cell r="I17" t="str">
            <v>7.8</v>
          </cell>
          <cell r="J17" t="str">
            <v>7.0</v>
          </cell>
          <cell r="K17" t="str">
            <v>8.8</v>
          </cell>
          <cell r="L17" t="str">
            <v>6.5</v>
          </cell>
          <cell r="M17" t="str">
            <v>9.0</v>
          </cell>
          <cell r="N17" t="str">
            <v>8.1</v>
          </cell>
          <cell r="O17" t="str">
            <v>8.3</v>
          </cell>
          <cell r="P17" t="str">
            <v>9.4</v>
          </cell>
          <cell r="Q17" t="str">
            <v>8.7</v>
          </cell>
          <cell r="R17" t="str">
            <v>Đ</v>
          </cell>
          <cell r="S17" t="str">
            <v>7.7</v>
          </cell>
          <cell r="T17" t="str">
            <v>8.2</v>
          </cell>
          <cell r="U17" t="str">
            <v>G</v>
          </cell>
          <cell r="V17" t="str">
            <v>T</v>
          </cell>
          <cell r="W17" t="str">
            <v>HSG</v>
          </cell>
          <cell r="X17" t="str">
            <v>32</v>
          </cell>
          <cell r="Y17" t="str">
            <v>1</v>
          </cell>
          <cell r="Z17" t="str">
            <v>12A1</v>
          </cell>
        </row>
        <row r="18">
          <cell r="C18" t="str">
            <v>Lưu Phạm Quang Huy12A1</v>
          </cell>
          <cell r="D18" t="str">
            <v>16/09/2005</v>
          </cell>
          <cell r="E18" t="str">
            <v>Nam</v>
          </cell>
          <cell r="F18" t="str">
            <v>Kinh</v>
          </cell>
          <cell r="G18" t="str">
            <v>8.9</v>
          </cell>
          <cell r="H18" t="str">
            <v>9.1</v>
          </cell>
          <cell r="I18" t="str">
            <v>8.8</v>
          </cell>
          <cell r="J18" t="str">
            <v>9.0</v>
          </cell>
          <cell r="K18" t="str">
            <v>8.8</v>
          </cell>
          <cell r="L18" t="str">
            <v>8.3</v>
          </cell>
          <cell r="M18" t="str">
            <v>9.8</v>
          </cell>
          <cell r="N18" t="str">
            <v>9.3</v>
          </cell>
          <cell r="O18" t="str">
            <v>8.0</v>
          </cell>
          <cell r="P18" t="str">
            <v>9.3</v>
          </cell>
          <cell r="Q18" t="str">
            <v>8.9</v>
          </cell>
          <cell r="R18" t="str">
            <v>Đ</v>
          </cell>
          <cell r="S18" t="str">
            <v>9.0</v>
          </cell>
          <cell r="T18" t="str">
            <v>8.9</v>
          </cell>
          <cell r="U18" t="str">
            <v>G</v>
          </cell>
          <cell r="V18" t="str">
            <v>T</v>
          </cell>
          <cell r="W18" t="str">
            <v>HSG</v>
          </cell>
          <cell r="X18" t="str">
            <v>5</v>
          </cell>
          <cell r="Y18" t="str">
            <v>0</v>
          </cell>
          <cell r="Z18" t="str">
            <v>12A1</v>
          </cell>
        </row>
        <row r="19">
          <cell r="C19" t="str">
            <v>Nguyễn Đức Huy12A1</v>
          </cell>
          <cell r="D19" t="str">
            <v>22/08/2005</v>
          </cell>
          <cell r="E19" t="str">
            <v>Nam</v>
          </cell>
          <cell r="F19" t="str">
            <v>Kinh</v>
          </cell>
          <cell r="G19" t="str">
            <v>8.1</v>
          </cell>
          <cell r="H19" t="str">
            <v>8.1</v>
          </cell>
          <cell r="I19" t="str">
            <v>8.6</v>
          </cell>
          <cell r="J19" t="str">
            <v>7.6</v>
          </cell>
          <cell r="K19" t="str">
            <v>8.6</v>
          </cell>
          <cell r="L19" t="str">
            <v>7.0</v>
          </cell>
          <cell r="M19" t="str">
            <v>8.5</v>
          </cell>
          <cell r="N19" t="str">
            <v>8.4</v>
          </cell>
          <cell r="O19" t="str">
            <v>8.2</v>
          </cell>
          <cell r="P19" t="str">
            <v>9.0</v>
          </cell>
          <cell r="Q19" t="str">
            <v>8.7</v>
          </cell>
          <cell r="R19" t="str">
            <v>Đ</v>
          </cell>
          <cell r="S19" t="str">
            <v>8.6</v>
          </cell>
          <cell r="T19" t="str">
            <v>8.3</v>
          </cell>
          <cell r="U19" t="str">
            <v>G</v>
          </cell>
          <cell r="V19" t="str">
            <v>T</v>
          </cell>
          <cell r="W19" t="str">
            <v>HSG</v>
          </cell>
          <cell r="X19" t="str">
            <v>27</v>
          </cell>
          <cell r="Y19" t="str">
            <v>0</v>
          </cell>
          <cell r="Z19" t="str">
            <v>12A1</v>
          </cell>
        </row>
        <row r="20">
          <cell r="C20" t="str">
            <v>Nguyễn Quang Huy12A1</v>
          </cell>
          <cell r="D20" t="str">
            <v>01/09/2005</v>
          </cell>
          <cell r="E20" t="str">
            <v>Nam</v>
          </cell>
          <cell r="F20" t="str">
            <v>Kinh</v>
          </cell>
          <cell r="G20" t="str">
            <v>7.2</v>
          </cell>
          <cell r="H20" t="str">
            <v>8.9</v>
          </cell>
          <cell r="I20" t="str">
            <v>7.3</v>
          </cell>
          <cell r="J20" t="str">
            <v>9.1</v>
          </cell>
          <cell r="K20" t="str">
            <v>8.8</v>
          </cell>
          <cell r="L20" t="str">
            <v>8.0</v>
          </cell>
          <cell r="M20" t="str">
            <v>8.9</v>
          </cell>
          <cell r="N20" t="str">
            <v>8.3</v>
          </cell>
          <cell r="O20" t="str">
            <v>7.6</v>
          </cell>
          <cell r="P20" t="str">
            <v>8.6</v>
          </cell>
          <cell r="Q20" t="str">
            <v>8.7</v>
          </cell>
          <cell r="R20" t="str">
            <v>Đ</v>
          </cell>
          <cell r="S20" t="str">
            <v>8.6</v>
          </cell>
          <cell r="T20" t="str">
            <v>8.3</v>
          </cell>
          <cell r="U20" t="str">
            <v>G</v>
          </cell>
          <cell r="V20" t="str">
            <v>T</v>
          </cell>
          <cell r="W20" t="str">
            <v>HSG</v>
          </cell>
          <cell r="X20" t="str">
            <v>27</v>
          </cell>
          <cell r="Y20" t="str">
            <v>2</v>
          </cell>
          <cell r="Z20" t="str">
            <v>12A1</v>
          </cell>
        </row>
        <row r="21">
          <cell r="C21" t="str">
            <v>Ngô Đức Hưng12A1</v>
          </cell>
          <cell r="D21" t="str">
            <v>10/12/2005</v>
          </cell>
          <cell r="E21" t="str">
            <v>Nam</v>
          </cell>
          <cell r="F21" t="str">
            <v>Kinh</v>
          </cell>
          <cell r="G21" t="str">
            <v>8.1</v>
          </cell>
          <cell r="H21" t="str">
            <v>8.1</v>
          </cell>
          <cell r="I21" t="str">
            <v>8.0</v>
          </cell>
          <cell r="J21" t="str">
            <v>7.5</v>
          </cell>
          <cell r="K21" t="str">
            <v>9.0</v>
          </cell>
          <cell r="L21" t="str">
            <v>8.0</v>
          </cell>
          <cell r="M21" t="str">
            <v>9.3</v>
          </cell>
          <cell r="N21" t="str">
            <v>8.7</v>
          </cell>
          <cell r="O21" t="str">
            <v>7.1</v>
          </cell>
          <cell r="P21" t="str">
            <v>9.3</v>
          </cell>
          <cell r="Q21" t="str">
            <v>8.9</v>
          </cell>
          <cell r="R21" t="str">
            <v>Đ</v>
          </cell>
          <cell r="S21" t="str">
            <v>8.0</v>
          </cell>
          <cell r="T21" t="str">
            <v>8.3</v>
          </cell>
          <cell r="U21" t="str">
            <v>G</v>
          </cell>
          <cell r="V21" t="str">
            <v>T</v>
          </cell>
          <cell r="W21" t="str">
            <v>HSG</v>
          </cell>
          <cell r="X21" t="str">
            <v>27</v>
          </cell>
          <cell r="Y21" t="str">
            <v>0</v>
          </cell>
          <cell r="Z21" t="str">
            <v>12A1</v>
          </cell>
        </row>
        <row r="22">
          <cell r="C22" t="str">
            <v>Trần Hoàng Quốc Hưng12A1</v>
          </cell>
          <cell r="D22" t="str">
            <v>24/09/2005</v>
          </cell>
          <cell r="E22" t="str">
            <v>Nam</v>
          </cell>
          <cell r="F22" t="str">
            <v>Kinh</v>
          </cell>
          <cell r="G22" t="str">
            <v>8.2</v>
          </cell>
          <cell r="H22" t="str">
            <v>9.3</v>
          </cell>
          <cell r="I22" t="str">
            <v>7.7</v>
          </cell>
          <cell r="J22" t="str">
            <v>7.3</v>
          </cell>
          <cell r="K22" t="str">
            <v>9.4</v>
          </cell>
          <cell r="L22" t="str">
            <v>6.9</v>
          </cell>
          <cell r="M22" t="str">
            <v>8.6</v>
          </cell>
          <cell r="N22" t="str">
            <v>8.5</v>
          </cell>
          <cell r="O22" t="str">
            <v>8.8</v>
          </cell>
          <cell r="P22" t="str">
            <v>8.6</v>
          </cell>
          <cell r="Q22" t="str">
            <v>8.7</v>
          </cell>
          <cell r="R22" t="str">
            <v>Đ</v>
          </cell>
          <cell r="S22" t="str">
            <v>8.6</v>
          </cell>
          <cell r="T22" t="str">
            <v>8.4</v>
          </cell>
          <cell r="U22" t="str">
            <v>G</v>
          </cell>
          <cell r="V22" t="str">
            <v>T</v>
          </cell>
          <cell r="W22" t="str">
            <v>HSG</v>
          </cell>
          <cell r="X22" t="str">
            <v>21</v>
          </cell>
          <cell r="Y22" t="str">
            <v>0</v>
          </cell>
          <cell r="Z22" t="str">
            <v>12A1</v>
          </cell>
        </row>
        <row r="23">
          <cell r="C23" t="str">
            <v>Nguyễn Đức Huy Khang12A1</v>
          </cell>
          <cell r="D23" t="str">
            <v>22/11/2005</v>
          </cell>
          <cell r="E23" t="str">
            <v>Nam</v>
          </cell>
          <cell r="F23" t="str">
            <v>Kinh</v>
          </cell>
          <cell r="G23" t="str">
            <v>8.9</v>
          </cell>
          <cell r="H23" t="str">
            <v>10</v>
          </cell>
          <cell r="I23" t="str">
            <v>9.7</v>
          </cell>
          <cell r="J23" t="str">
            <v>9.0</v>
          </cell>
          <cell r="K23" t="str">
            <v>9.4</v>
          </cell>
          <cell r="L23" t="str">
            <v>6.7</v>
          </cell>
          <cell r="M23" t="str">
            <v>8.8</v>
          </cell>
          <cell r="N23" t="str">
            <v>8.9</v>
          </cell>
          <cell r="O23" t="str">
            <v>8.3</v>
          </cell>
          <cell r="P23" t="str">
            <v>9.1</v>
          </cell>
          <cell r="Q23" t="str">
            <v>9.4</v>
          </cell>
          <cell r="R23" t="str">
            <v>Đ</v>
          </cell>
          <cell r="S23" t="str">
            <v>9.1</v>
          </cell>
          <cell r="T23" t="str">
            <v>8.9</v>
          </cell>
          <cell r="U23" t="str">
            <v>G</v>
          </cell>
          <cell r="V23" t="str">
            <v>T</v>
          </cell>
          <cell r="W23" t="str">
            <v>HSG</v>
          </cell>
          <cell r="X23" t="str">
            <v>5</v>
          </cell>
          <cell r="Y23" t="str">
            <v>2</v>
          </cell>
          <cell r="Z23" t="str">
            <v>12A1</v>
          </cell>
        </row>
        <row r="24">
          <cell r="C24" t="str">
            <v>Lê Nam Khánh12A1</v>
          </cell>
          <cell r="D24" t="str">
            <v>21/07/2005</v>
          </cell>
          <cell r="E24" t="str">
            <v>Nam</v>
          </cell>
          <cell r="F24" t="str">
            <v>Kinh</v>
          </cell>
          <cell r="G24" t="str">
            <v>8.6</v>
          </cell>
          <cell r="H24" t="str">
            <v>8.7</v>
          </cell>
          <cell r="I24" t="str">
            <v>7.8</v>
          </cell>
          <cell r="J24" t="str">
            <v>7.0</v>
          </cell>
          <cell r="K24" t="str">
            <v>8.8</v>
          </cell>
          <cell r="L24" t="str">
            <v>7.0</v>
          </cell>
          <cell r="M24" t="str">
            <v>8.1</v>
          </cell>
          <cell r="N24" t="str">
            <v>7.9</v>
          </cell>
          <cell r="O24" t="str">
            <v>8.0</v>
          </cell>
          <cell r="P24" t="str">
            <v>6.7</v>
          </cell>
          <cell r="Q24" t="str">
            <v>8.7</v>
          </cell>
          <cell r="R24" t="str">
            <v>Đ</v>
          </cell>
          <cell r="S24" t="str">
            <v>8.3</v>
          </cell>
          <cell r="T24" t="str">
            <v>8.0</v>
          </cell>
          <cell r="U24" t="str">
            <v>G</v>
          </cell>
          <cell r="V24" t="str">
            <v>T</v>
          </cell>
          <cell r="W24" t="str">
            <v>HSG</v>
          </cell>
          <cell r="X24" t="str">
            <v>40</v>
          </cell>
          <cell r="Y24" t="str">
            <v>1</v>
          </cell>
          <cell r="Z24" t="str">
            <v>12A1</v>
          </cell>
        </row>
        <row r="25">
          <cell r="C25" t="str">
            <v>Trần Nam Khánh12A1</v>
          </cell>
          <cell r="D25" t="str">
            <v>19/11/2005</v>
          </cell>
          <cell r="E25" t="str">
            <v>Nam</v>
          </cell>
          <cell r="F25" t="str">
            <v>Kinh</v>
          </cell>
          <cell r="G25" t="str">
            <v>8.0</v>
          </cell>
          <cell r="H25" t="str">
            <v>8.0</v>
          </cell>
          <cell r="I25" t="str">
            <v>7.6</v>
          </cell>
          <cell r="J25" t="str">
            <v>8.3</v>
          </cell>
          <cell r="K25" t="str">
            <v>9.1</v>
          </cell>
          <cell r="L25" t="str">
            <v>7.3</v>
          </cell>
          <cell r="M25" t="str">
            <v>8.1</v>
          </cell>
          <cell r="N25" t="str">
            <v>8.7</v>
          </cell>
          <cell r="O25" t="str">
            <v>8.1</v>
          </cell>
          <cell r="P25" t="str">
            <v>8.3</v>
          </cell>
          <cell r="Q25" t="str">
            <v>8.7</v>
          </cell>
          <cell r="R25" t="str">
            <v>Đ</v>
          </cell>
          <cell r="S25" t="str">
            <v>8.0</v>
          </cell>
          <cell r="T25" t="str">
            <v>8.2</v>
          </cell>
          <cell r="U25" t="str">
            <v>G</v>
          </cell>
          <cell r="V25" t="str">
            <v>T</v>
          </cell>
          <cell r="W25" t="str">
            <v>HSG</v>
          </cell>
          <cell r="X25" t="str">
            <v>32</v>
          </cell>
          <cell r="Y25" t="str">
            <v>0</v>
          </cell>
          <cell r="Z25" t="str">
            <v>12A1</v>
          </cell>
        </row>
        <row r="26">
          <cell r="C26" t="str">
            <v>Nguyễn Phú Kiên12A1</v>
          </cell>
          <cell r="D26" t="str">
            <v>08/09/2005</v>
          </cell>
          <cell r="E26" t="str">
            <v>Nam</v>
          </cell>
          <cell r="F26" t="str">
            <v>Kinh</v>
          </cell>
          <cell r="G26" t="str">
            <v>8.3</v>
          </cell>
          <cell r="H26" t="str">
            <v>8.1</v>
          </cell>
          <cell r="I26" t="str">
            <v>7.6</v>
          </cell>
          <cell r="J26" t="str">
            <v>8.0</v>
          </cell>
          <cell r="K26" t="str">
            <v>8.6</v>
          </cell>
          <cell r="L26" t="str">
            <v>6.6</v>
          </cell>
          <cell r="M26" t="str">
            <v>7.6</v>
          </cell>
          <cell r="N26" t="str">
            <v>8.1</v>
          </cell>
          <cell r="O26" t="str">
            <v>7.7</v>
          </cell>
          <cell r="P26" t="str">
            <v>9.3</v>
          </cell>
          <cell r="Q26" t="str">
            <v>8.7</v>
          </cell>
          <cell r="R26" t="str">
            <v>Đ</v>
          </cell>
          <cell r="S26" t="str">
            <v>7.9</v>
          </cell>
          <cell r="T26" t="str">
            <v>8.0</v>
          </cell>
          <cell r="U26" t="str">
            <v>G</v>
          </cell>
          <cell r="V26" t="str">
            <v>T</v>
          </cell>
          <cell r="W26" t="str">
            <v>HSG</v>
          </cell>
          <cell r="X26" t="str">
            <v>40</v>
          </cell>
          <cell r="Y26" t="str">
            <v>0</v>
          </cell>
          <cell r="Z26" t="str">
            <v>12A1</v>
          </cell>
        </row>
        <row r="27">
          <cell r="C27" t="str">
            <v>Nguyễn Trung Kiên12A1</v>
          </cell>
          <cell r="D27" t="str">
            <v>27/11/2005</v>
          </cell>
          <cell r="E27" t="str">
            <v>Nam</v>
          </cell>
          <cell r="F27" t="str">
            <v>Kinh</v>
          </cell>
          <cell r="G27" t="str">
            <v>8.1</v>
          </cell>
          <cell r="H27" t="str">
            <v>8.0</v>
          </cell>
          <cell r="I27" t="str">
            <v>8.1</v>
          </cell>
          <cell r="J27" t="str">
            <v>7.1</v>
          </cell>
          <cell r="K27" t="str">
            <v>9.3</v>
          </cell>
          <cell r="L27" t="str">
            <v>6.7</v>
          </cell>
          <cell r="M27" t="str">
            <v>8.9</v>
          </cell>
          <cell r="N27" t="str">
            <v>8.6</v>
          </cell>
          <cell r="O27" t="str">
            <v>7.7</v>
          </cell>
          <cell r="P27" t="str">
            <v>8.9</v>
          </cell>
          <cell r="Q27" t="str">
            <v>8.7</v>
          </cell>
          <cell r="R27" t="str">
            <v>Đ</v>
          </cell>
          <cell r="S27" t="str">
            <v>8.3</v>
          </cell>
          <cell r="T27" t="str">
            <v>8.2</v>
          </cell>
          <cell r="U27" t="str">
            <v>G</v>
          </cell>
          <cell r="V27" t="str">
            <v>T</v>
          </cell>
          <cell r="W27" t="str">
            <v>HSG</v>
          </cell>
          <cell r="X27" t="str">
            <v>32</v>
          </cell>
          <cell r="Y27" t="str">
            <v>0</v>
          </cell>
          <cell r="Z27" t="str">
            <v>12A1</v>
          </cell>
        </row>
        <row r="28">
          <cell r="C28" t="str">
            <v>Nguyễn Tuấn Kiệt12A1</v>
          </cell>
          <cell r="D28" t="str">
            <v>05/12/2005</v>
          </cell>
          <cell r="E28" t="str">
            <v>Nam</v>
          </cell>
          <cell r="F28" t="str">
            <v>Kinh</v>
          </cell>
          <cell r="G28" t="str">
            <v>8.2</v>
          </cell>
          <cell r="H28" t="str">
            <v>8.3</v>
          </cell>
          <cell r="I28" t="str">
            <v>7.7</v>
          </cell>
          <cell r="J28" t="str">
            <v>8.9</v>
          </cell>
          <cell r="K28" t="str">
            <v>9.1</v>
          </cell>
          <cell r="L28" t="str">
            <v>7.1</v>
          </cell>
          <cell r="M28" t="str">
            <v>9.0</v>
          </cell>
          <cell r="N28" t="str">
            <v>8.7</v>
          </cell>
          <cell r="O28" t="str">
            <v>7.5</v>
          </cell>
          <cell r="P28" t="str">
            <v>9.1</v>
          </cell>
          <cell r="Q28" t="str">
            <v>8.7</v>
          </cell>
          <cell r="R28" t="str">
            <v>Đ</v>
          </cell>
          <cell r="S28" t="str">
            <v>7.9</v>
          </cell>
          <cell r="T28" t="str">
            <v>8.4</v>
          </cell>
          <cell r="U28" t="str">
            <v>G</v>
          </cell>
          <cell r="V28" t="str">
            <v>T</v>
          </cell>
          <cell r="W28" t="str">
            <v>HSG</v>
          </cell>
          <cell r="X28" t="str">
            <v>21</v>
          </cell>
          <cell r="Y28" t="str">
            <v>0</v>
          </cell>
          <cell r="Z28" t="str">
            <v>12A1</v>
          </cell>
        </row>
        <row r="29">
          <cell r="C29" t="str">
            <v>Nguyễn Khoa Lâm12A1</v>
          </cell>
          <cell r="D29" t="str">
            <v>24/10/2005</v>
          </cell>
          <cell r="E29" t="str">
            <v>Nam</v>
          </cell>
          <cell r="F29" t="str">
            <v>Kinh</v>
          </cell>
          <cell r="G29" t="str">
            <v>9.0</v>
          </cell>
          <cell r="H29" t="str">
            <v>8.0</v>
          </cell>
          <cell r="I29" t="str">
            <v>8.8</v>
          </cell>
          <cell r="J29" t="str">
            <v>10</v>
          </cell>
          <cell r="K29" t="str">
            <v>9.5</v>
          </cell>
          <cell r="L29" t="str">
            <v>6.8</v>
          </cell>
          <cell r="M29" t="str">
            <v>9.6</v>
          </cell>
          <cell r="N29" t="str">
            <v>8.9</v>
          </cell>
          <cell r="O29" t="str">
            <v>8.4</v>
          </cell>
          <cell r="P29" t="str">
            <v>9.0</v>
          </cell>
          <cell r="Q29" t="str">
            <v>9.3</v>
          </cell>
          <cell r="R29" t="str">
            <v>Đ</v>
          </cell>
          <cell r="S29" t="str">
            <v>8.6</v>
          </cell>
          <cell r="T29" t="str">
            <v>8.8</v>
          </cell>
          <cell r="U29" t="str">
            <v>G</v>
          </cell>
          <cell r="V29" t="str">
            <v>T</v>
          </cell>
          <cell r="W29" t="str">
            <v>HSG</v>
          </cell>
          <cell r="X29" t="str">
            <v>8</v>
          </cell>
          <cell r="Y29" t="str">
            <v>3</v>
          </cell>
          <cell r="Z29" t="str">
            <v>12A1</v>
          </cell>
        </row>
        <row r="30">
          <cell r="C30" t="str">
            <v>Nguyễn Khánh Linh12A1</v>
          </cell>
          <cell r="D30" t="str">
            <v>05/09/2005</v>
          </cell>
          <cell r="E30" t="str">
            <v>Nữ</v>
          </cell>
          <cell r="F30" t="str">
            <v>Kinh</v>
          </cell>
          <cell r="G30" t="str">
            <v>8.7</v>
          </cell>
          <cell r="H30" t="str">
            <v>7.1</v>
          </cell>
          <cell r="I30" t="str">
            <v>7.8</v>
          </cell>
          <cell r="J30" t="str">
            <v>7.8</v>
          </cell>
          <cell r="K30" t="str">
            <v>8.5</v>
          </cell>
          <cell r="L30" t="str">
            <v>6.5</v>
          </cell>
          <cell r="M30" t="str">
            <v>9.4</v>
          </cell>
          <cell r="N30" t="str">
            <v>8.3</v>
          </cell>
          <cell r="O30" t="str">
            <v>6.9</v>
          </cell>
          <cell r="P30" t="str">
            <v>9.6</v>
          </cell>
          <cell r="Q30" t="str">
            <v>8.7</v>
          </cell>
          <cell r="R30" t="str">
            <v>Đ</v>
          </cell>
          <cell r="S30" t="str">
            <v>8.3</v>
          </cell>
          <cell r="T30" t="str">
            <v>8.1</v>
          </cell>
          <cell r="U30" t="str">
            <v>G</v>
          </cell>
          <cell r="V30" t="str">
            <v>T</v>
          </cell>
          <cell r="W30" t="str">
            <v>HSG</v>
          </cell>
          <cell r="X30" t="str">
            <v>39</v>
          </cell>
          <cell r="Y30" t="str">
            <v>3</v>
          </cell>
          <cell r="Z30" t="str">
            <v>12A1</v>
          </cell>
        </row>
        <row r="31">
          <cell r="C31" t="str">
            <v>Văn Trúc Linh12A1</v>
          </cell>
          <cell r="D31" t="str">
            <v>27/06/2005</v>
          </cell>
          <cell r="E31" t="str">
            <v>Nữ</v>
          </cell>
          <cell r="F31" t="str">
            <v>Kinh</v>
          </cell>
          <cell r="G31" t="str">
            <v>9.6</v>
          </cell>
          <cell r="H31" t="str">
            <v>9.7</v>
          </cell>
          <cell r="I31" t="str">
            <v>8.4</v>
          </cell>
          <cell r="J31" t="str">
            <v>9.6</v>
          </cell>
          <cell r="K31" t="str">
            <v>9.6</v>
          </cell>
          <cell r="L31" t="str">
            <v>8.2</v>
          </cell>
          <cell r="M31" t="str">
            <v>9.3</v>
          </cell>
          <cell r="N31" t="str">
            <v>9.1</v>
          </cell>
          <cell r="O31" t="str">
            <v>9.3</v>
          </cell>
          <cell r="P31" t="str">
            <v>9.9</v>
          </cell>
          <cell r="Q31" t="str">
            <v>9.7</v>
          </cell>
          <cell r="R31" t="str">
            <v>Đ</v>
          </cell>
          <cell r="S31" t="str">
            <v>8.9</v>
          </cell>
          <cell r="T31" t="str">
            <v>9.3</v>
          </cell>
          <cell r="U31" t="str">
            <v>G</v>
          </cell>
          <cell r="V31" t="str">
            <v>T</v>
          </cell>
          <cell r="W31" t="str">
            <v>HSG</v>
          </cell>
          <cell r="X31" t="str">
            <v>1</v>
          </cell>
          <cell r="Y31" t="str">
            <v>0</v>
          </cell>
          <cell r="Z31" t="str">
            <v>12A1</v>
          </cell>
        </row>
        <row r="32">
          <cell r="C32" t="str">
            <v>Vũ Thị Ngọc Linh12A1</v>
          </cell>
          <cell r="D32" t="str">
            <v>09/01/2005</v>
          </cell>
          <cell r="E32" t="str">
            <v>Nữ</v>
          </cell>
          <cell r="F32" t="str">
            <v>Kinh</v>
          </cell>
          <cell r="G32" t="str">
            <v>9.5</v>
          </cell>
          <cell r="H32" t="str">
            <v>9.7</v>
          </cell>
          <cell r="I32" t="str">
            <v>8.0</v>
          </cell>
          <cell r="J32" t="str">
            <v>9.4</v>
          </cell>
          <cell r="K32" t="str">
            <v>9.6</v>
          </cell>
          <cell r="L32" t="str">
            <v>8.7</v>
          </cell>
          <cell r="M32" t="str">
            <v>10</v>
          </cell>
          <cell r="N32" t="str">
            <v>9.1</v>
          </cell>
          <cell r="O32" t="str">
            <v>9.0</v>
          </cell>
          <cell r="P32" t="str">
            <v>9.9</v>
          </cell>
          <cell r="Q32" t="str">
            <v>9.7</v>
          </cell>
          <cell r="R32" t="str">
            <v>Đ</v>
          </cell>
          <cell r="S32" t="str">
            <v>8.9</v>
          </cell>
          <cell r="T32" t="str">
            <v>9.3</v>
          </cell>
          <cell r="U32" t="str">
            <v>G</v>
          </cell>
          <cell r="V32" t="str">
            <v>T</v>
          </cell>
          <cell r="W32" t="str">
            <v>HSG</v>
          </cell>
          <cell r="X32" t="str">
            <v>1</v>
          </cell>
          <cell r="Y32" t="str">
            <v>6</v>
          </cell>
          <cell r="Z32" t="str">
            <v>12A1</v>
          </cell>
        </row>
        <row r="33">
          <cell r="C33" t="str">
            <v>Nguyễn Tự Long12A1</v>
          </cell>
          <cell r="D33" t="str">
            <v>09/01/2005</v>
          </cell>
          <cell r="E33" t="str">
            <v>Nam</v>
          </cell>
          <cell r="F33" t="str">
            <v>Kinh</v>
          </cell>
          <cell r="G33" t="str">
            <v>8.9</v>
          </cell>
          <cell r="H33" t="str">
            <v>9.7</v>
          </cell>
          <cell r="I33" t="str">
            <v>8.3</v>
          </cell>
          <cell r="J33" t="str">
            <v>8.3</v>
          </cell>
          <cell r="K33" t="str">
            <v>8.3</v>
          </cell>
          <cell r="L33" t="str">
            <v>8.6</v>
          </cell>
          <cell r="M33" t="str">
            <v>8.3</v>
          </cell>
          <cell r="N33" t="str">
            <v>7.6</v>
          </cell>
          <cell r="O33" t="str">
            <v>9.5</v>
          </cell>
          <cell r="P33" t="str">
            <v>9.0</v>
          </cell>
          <cell r="Q33" t="str">
            <v>8.9</v>
          </cell>
          <cell r="R33" t="str">
            <v>Đ</v>
          </cell>
          <cell r="S33" t="str">
            <v>8.5</v>
          </cell>
          <cell r="T33" t="str">
            <v>8.7</v>
          </cell>
          <cell r="U33" t="str">
            <v>G</v>
          </cell>
          <cell r="V33" t="str">
            <v>T</v>
          </cell>
          <cell r="W33" t="str">
            <v>HSG</v>
          </cell>
          <cell r="X33" t="str">
            <v>9</v>
          </cell>
          <cell r="Y33" t="str">
            <v>0</v>
          </cell>
          <cell r="Z33" t="str">
            <v>12A1</v>
          </cell>
        </row>
        <row r="34">
          <cell r="C34" t="str">
            <v>Trần Hải Long12A1</v>
          </cell>
          <cell r="D34" t="str">
            <v>29/11/2005</v>
          </cell>
          <cell r="E34" t="str">
            <v>Nam</v>
          </cell>
          <cell r="F34" t="str">
            <v>Kinh</v>
          </cell>
          <cell r="G34" t="str">
            <v>8.6</v>
          </cell>
          <cell r="H34" t="str">
            <v>8.6</v>
          </cell>
          <cell r="I34" t="str">
            <v>8.0</v>
          </cell>
          <cell r="J34" t="str">
            <v>8.3</v>
          </cell>
          <cell r="K34" t="str">
            <v>8.7</v>
          </cell>
          <cell r="L34" t="str">
            <v>8.1</v>
          </cell>
          <cell r="M34" t="str">
            <v>9.3</v>
          </cell>
          <cell r="N34" t="str">
            <v>8.6</v>
          </cell>
          <cell r="O34" t="str">
            <v>9.6</v>
          </cell>
          <cell r="P34" t="str">
            <v>9.3</v>
          </cell>
          <cell r="Q34" t="str">
            <v>8.9</v>
          </cell>
          <cell r="R34" t="str">
            <v>Đ</v>
          </cell>
          <cell r="S34" t="str">
            <v>8.4</v>
          </cell>
          <cell r="T34" t="str">
            <v>8.7</v>
          </cell>
          <cell r="U34" t="str">
            <v>G</v>
          </cell>
          <cell r="V34" t="str">
            <v>T</v>
          </cell>
          <cell r="W34" t="str">
            <v>HSG</v>
          </cell>
          <cell r="X34" t="str">
            <v>9</v>
          </cell>
          <cell r="Y34" t="str">
            <v>1</v>
          </cell>
          <cell r="Z34" t="str">
            <v>12A1</v>
          </cell>
        </row>
        <row r="35">
          <cell r="C35" t="str">
            <v>Nguyễn Đức Lộc12A1</v>
          </cell>
          <cell r="D35" t="str">
            <v>17/06/2005</v>
          </cell>
          <cell r="E35" t="str">
            <v>Nam</v>
          </cell>
          <cell r="F35" t="str">
            <v>Kinh</v>
          </cell>
          <cell r="G35" t="str">
            <v>9.8</v>
          </cell>
          <cell r="H35" t="str">
            <v>9.8</v>
          </cell>
          <cell r="I35" t="str">
            <v>9.6</v>
          </cell>
          <cell r="J35" t="str">
            <v>8.1</v>
          </cell>
          <cell r="K35" t="str">
            <v>9.3</v>
          </cell>
          <cell r="L35" t="str">
            <v>6.7</v>
          </cell>
          <cell r="M35" t="str">
            <v>8.3</v>
          </cell>
          <cell r="N35" t="str">
            <v>8.7</v>
          </cell>
          <cell r="O35" t="str">
            <v>7.4</v>
          </cell>
          <cell r="P35" t="str">
            <v>9.0</v>
          </cell>
          <cell r="Q35" t="str">
            <v>8.7</v>
          </cell>
          <cell r="R35" t="str">
            <v>Đ</v>
          </cell>
          <cell r="S35" t="str">
            <v>8.0</v>
          </cell>
          <cell r="T35" t="str">
            <v>8.6</v>
          </cell>
          <cell r="U35" t="str">
            <v>G</v>
          </cell>
          <cell r="V35" t="str">
            <v>T</v>
          </cell>
          <cell r="W35" t="str">
            <v>HSG</v>
          </cell>
          <cell r="X35" t="str">
            <v>13</v>
          </cell>
          <cell r="Y35" t="str">
            <v>2</v>
          </cell>
          <cell r="Z35" t="str">
            <v>12A1</v>
          </cell>
        </row>
        <row r="36">
          <cell r="C36" t="str">
            <v>Bùi Thị Quỳnh Mai12A1</v>
          </cell>
          <cell r="D36" t="str">
            <v>22/09/2005</v>
          </cell>
          <cell r="E36" t="str">
            <v>Nữ</v>
          </cell>
          <cell r="F36" t="str">
            <v>Kinh</v>
          </cell>
          <cell r="G36" t="str">
            <v>8.7</v>
          </cell>
          <cell r="H36" t="str">
            <v>8.0</v>
          </cell>
          <cell r="I36" t="str">
            <v>8.8</v>
          </cell>
          <cell r="J36" t="str">
            <v>8.4</v>
          </cell>
          <cell r="K36" t="str">
            <v>8.9</v>
          </cell>
          <cell r="L36" t="str">
            <v>7.2</v>
          </cell>
          <cell r="M36" t="str">
            <v>9.6</v>
          </cell>
          <cell r="N36" t="str">
            <v>8.3</v>
          </cell>
          <cell r="O36" t="str">
            <v>8.1</v>
          </cell>
          <cell r="P36" t="str">
            <v>9.9</v>
          </cell>
          <cell r="Q36" t="str">
            <v>8.7</v>
          </cell>
          <cell r="R36" t="str">
            <v>Đ</v>
          </cell>
          <cell r="S36" t="str">
            <v>8.4</v>
          </cell>
          <cell r="T36" t="str">
            <v>8.6</v>
          </cell>
          <cell r="U36" t="str">
            <v>G</v>
          </cell>
          <cell r="V36" t="str">
            <v>T</v>
          </cell>
          <cell r="W36" t="str">
            <v>HSG</v>
          </cell>
          <cell r="X36" t="str">
            <v>13</v>
          </cell>
          <cell r="Y36" t="str">
            <v>0</v>
          </cell>
          <cell r="Z36" t="str">
            <v>12A1</v>
          </cell>
        </row>
        <row r="37">
          <cell r="C37" t="str">
            <v>Đỗ Trà My12A1</v>
          </cell>
          <cell r="D37" t="str">
            <v>17/04/2005</v>
          </cell>
          <cell r="E37" t="str">
            <v>Nữ</v>
          </cell>
          <cell r="F37" t="str">
            <v>Kinh</v>
          </cell>
          <cell r="G37" t="str">
            <v>9.7</v>
          </cell>
          <cell r="H37" t="str">
            <v>9.1</v>
          </cell>
          <cell r="I37" t="str">
            <v>8.1</v>
          </cell>
          <cell r="J37" t="str">
            <v>8.5</v>
          </cell>
          <cell r="K37" t="str">
            <v>9.0</v>
          </cell>
          <cell r="L37" t="str">
            <v>7.2</v>
          </cell>
          <cell r="M37" t="str">
            <v>9.3</v>
          </cell>
          <cell r="N37" t="str">
            <v>8.4</v>
          </cell>
          <cell r="O37" t="str">
            <v>7.4</v>
          </cell>
          <cell r="P37" t="str">
            <v>9.3</v>
          </cell>
          <cell r="Q37" t="str">
            <v>8.9</v>
          </cell>
          <cell r="R37" t="str">
            <v>Đ</v>
          </cell>
          <cell r="S37" t="str">
            <v>8.4</v>
          </cell>
          <cell r="T37" t="str">
            <v>8.6</v>
          </cell>
          <cell r="U37" t="str">
            <v>G</v>
          </cell>
          <cell r="V37" t="str">
            <v>T</v>
          </cell>
          <cell r="W37" t="str">
            <v>HSG</v>
          </cell>
          <cell r="X37" t="str">
            <v>13</v>
          </cell>
          <cell r="Y37" t="str">
            <v>1</v>
          </cell>
          <cell r="Z37" t="str">
            <v>12A1</v>
          </cell>
        </row>
        <row r="38">
          <cell r="C38" t="str">
            <v>Phan Quốc Hoài Nam12A1</v>
          </cell>
          <cell r="D38" t="str">
            <v>24/07/2005</v>
          </cell>
          <cell r="E38" t="str">
            <v>Nam</v>
          </cell>
          <cell r="F38" t="str">
            <v>Kinh</v>
          </cell>
          <cell r="G38" t="str">
            <v>8.1</v>
          </cell>
          <cell r="H38" t="str">
            <v>8.0</v>
          </cell>
          <cell r="I38" t="str">
            <v>8.1</v>
          </cell>
          <cell r="J38" t="str">
            <v>7.8</v>
          </cell>
          <cell r="K38" t="str">
            <v>8.8</v>
          </cell>
          <cell r="L38" t="str">
            <v>8.1</v>
          </cell>
          <cell r="M38" t="str">
            <v>9.6</v>
          </cell>
          <cell r="N38" t="str">
            <v>8.8</v>
          </cell>
          <cell r="O38" t="str">
            <v>8.1</v>
          </cell>
          <cell r="P38" t="str">
            <v>8.9</v>
          </cell>
          <cell r="Q38" t="str">
            <v>8.7</v>
          </cell>
          <cell r="R38" t="str">
            <v>Đ</v>
          </cell>
          <cell r="S38" t="str">
            <v>7.5</v>
          </cell>
          <cell r="T38" t="str">
            <v>8.4</v>
          </cell>
          <cell r="U38" t="str">
            <v>G</v>
          </cell>
          <cell r="V38" t="str">
            <v>T</v>
          </cell>
          <cell r="W38" t="str">
            <v>HSG</v>
          </cell>
          <cell r="X38" t="str">
            <v>21</v>
          </cell>
          <cell r="Y38" t="str">
            <v>2</v>
          </cell>
          <cell r="Z38" t="str">
            <v>12A1</v>
          </cell>
        </row>
        <row r="39">
          <cell r="C39" t="str">
            <v>Nguyễn Duy Nguyên12A1</v>
          </cell>
          <cell r="D39" t="str">
            <v>06/11/2005</v>
          </cell>
          <cell r="E39" t="str">
            <v>Nam</v>
          </cell>
          <cell r="F39" t="str">
            <v>Kinh</v>
          </cell>
          <cell r="G39" t="str">
            <v>8.3</v>
          </cell>
          <cell r="H39" t="str">
            <v>8.3</v>
          </cell>
          <cell r="I39" t="str">
            <v>7.3</v>
          </cell>
          <cell r="J39" t="str">
            <v>7.6</v>
          </cell>
          <cell r="K39" t="str">
            <v>9.2</v>
          </cell>
          <cell r="L39" t="str">
            <v>5.9</v>
          </cell>
          <cell r="M39" t="str">
            <v>8.6</v>
          </cell>
          <cell r="N39" t="str">
            <v>8.4</v>
          </cell>
          <cell r="O39" t="str">
            <v>6.6</v>
          </cell>
          <cell r="P39" t="str">
            <v>8.9</v>
          </cell>
          <cell r="Q39" t="str">
            <v>8.7</v>
          </cell>
          <cell r="R39" t="str">
            <v>Đ</v>
          </cell>
          <cell r="S39" t="str">
            <v>8.3</v>
          </cell>
          <cell r="T39" t="str">
            <v>8.0</v>
          </cell>
          <cell r="U39" t="str">
            <v>K</v>
          </cell>
          <cell r="V39" t="str">
            <v>T</v>
          </cell>
          <cell r="W39" t="str">
            <v>HSTT</v>
          </cell>
          <cell r="X39" t="str">
            <v>45</v>
          </cell>
          <cell r="Y39" t="str">
            <v>0</v>
          </cell>
          <cell r="Z39" t="str">
            <v>12A1</v>
          </cell>
        </row>
        <row r="40">
          <cell r="C40" t="str">
            <v>Trần Đăng Quang12A1</v>
          </cell>
          <cell r="D40" t="str">
            <v>12/02/2005</v>
          </cell>
          <cell r="E40" t="str">
            <v>Nam</v>
          </cell>
          <cell r="F40" t="str">
            <v>Kinh</v>
          </cell>
          <cell r="G40" t="str">
            <v>7.9</v>
          </cell>
          <cell r="H40" t="str">
            <v>8.1</v>
          </cell>
          <cell r="I40" t="str">
            <v>7.3</v>
          </cell>
          <cell r="J40" t="str">
            <v>8.4</v>
          </cell>
          <cell r="K40" t="str">
            <v>9.0</v>
          </cell>
          <cell r="L40" t="str">
            <v>7.9</v>
          </cell>
          <cell r="M40" t="str">
            <v>8.3</v>
          </cell>
          <cell r="N40" t="str">
            <v>8.4</v>
          </cell>
          <cell r="O40" t="str">
            <v>8.3</v>
          </cell>
          <cell r="P40" t="str">
            <v>9.1</v>
          </cell>
          <cell r="Q40" t="str">
            <v>8.7</v>
          </cell>
          <cell r="R40" t="str">
            <v>Đ</v>
          </cell>
          <cell r="S40" t="str">
            <v>7.6</v>
          </cell>
          <cell r="T40" t="str">
            <v>8.3</v>
          </cell>
          <cell r="U40" t="str">
            <v>G</v>
          </cell>
          <cell r="V40" t="str">
            <v>T</v>
          </cell>
          <cell r="W40" t="str">
            <v>HSG</v>
          </cell>
          <cell r="X40" t="str">
            <v>27</v>
          </cell>
          <cell r="Y40" t="str">
            <v>2</v>
          </cell>
          <cell r="Z40" t="str">
            <v>12A1</v>
          </cell>
        </row>
        <row r="41">
          <cell r="C41" t="str">
            <v>Bùi Thái Sơn12A1</v>
          </cell>
          <cell r="D41" t="str">
            <v>13/04/2005</v>
          </cell>
          <cell r="E41" t="str">
            <v>Nam</v>
          </cell>
          <cell r="F41" t="str">
            <v>Kinh</v>
          </cell>
          <cell r="G41" t="str">
            <v>9.6</v>
          </cell>
          <cell r="H41" t="str">
            <v>8.6</v>
          </cell>
          <cell r="I41" t="str">
            <v>8.2</v>
          </cell>
          <cell r="J41" t="str">
            <v>8.6</v>
          </cell>
          <cell r="K41" t="str">
            <v>9.3</v>
          </cell>
          <cell r="L41" t="str">
            <v>7.8</v>
          </cell>
          <cell r="M41" t="str">
            <v>9.0</v>
          </cell>
          <cell r="N41" t="str">
            <v>8.9</v>
          </cell>
          <cell r="O41" t="str">
            <v>8.9</v>
          </cell>
          <cell r="P41" t="str">
            <v>9.6</v>
          </cell>
          <cell r="Q41" t="str">
            <v>9.4</v>
          </cell>
          <cell r="R41" t="str">
            <v>Đ</v>
          </cell>
          <cell r="S41" t="str">
            <v>9.4</v>
          </cell>
          <cell r="T41" t="str">
            <v>8.9</v>
          </cell>
          <cell r="U41" t="str">
            <v>G</v>
          </cell>
          <cell r="V41" t="str">
            <v>T</v>
          </cell>
          <cell r="W41" t="str">
            <v>HSG</v>
          </cell>
          <cell r="X41" t="str">
            <v>5</v>
          </cell>
          <cell r="Y41" t="str">
            <v>0</v>
          </cell>
          <cell r="Z41" t="str">
            <v>12A1</v>
          </cell>
        </row>
        <row r="42">
          <cell r="C42" t="str">
            <v>Bùi Thái Sơn12A1</v>
          </cell>
          <cell r="D42" t="str">
            <v>26/08/2005</v>
          </cell>
          <cell r="E42" t="str">
            <v>Nam</v>
          </cell>
          <cell r="F42" t="str">
            <v>Kinh</v>
          </cell>
          <cell r="G42" t="str">
            <v>8.8</v>
          </cell>
          <cell r="H42" t="str">
            <v>8.6</v>
          </cell>
          <cell r="I42" t="str">
            <v>8.1</v>
          </cell>
          <cell r="J42" t="str">
            <v>9.3</v>
          </cell>
          <cell r="K42" t="str">
            <v>9.1</v>
          </cell>
          <cell r="L42" t="str">
            <v>7.8</v>
          </cell>
          <cell r="M42" t="str">
            <v>8.6</v>
          </cell>
          <cell r="N42" t="str">
            <v>8.6</v>
          </cell>
          <cell r="O42" t="str">
            <v>8.1</v>
          </cell>
          <cell r="P42" t="str">
            <v>9.0</v>
          </cell>
          <cell r="Q42" t="str">
            <v>9.3</v>
          </cell>
          <cell r="R42" t="str">
            <v>Đ</v>
          </cell>
          <cell r="S42" t="str">
            <v>8.3</v>
          </cell>
          <cell r="T42" t="str">
            <v>8.6</v>
          </cell>
          <cell r="U42" t="str">
            <v>G</v>
          </cell>
          <cell r="V42" t="str">
            <v>T</v>
          </cell>
          <cell r="W42" t="str">
            <v>HSG</v>
          </cell>
          <cell r="X42" t="str">
            <v>13</v>
          </cell>
          <cell r="Y42" t="str">
            <v>2</v>
          </cell>
          <cell r="Z42" t="str">
            <v>12A1</v>
          </cell>
        </row>
        <row r="43">
          <cell r="C43" t="str">
            <v>Nguyễn Quỳnh Trang12A1</v>
          </cell>
          <cell r="D43" t="str">
            <v>04/12/2005</v>
          </cell>
          <cell r="E43" t="str">
            <v>Nữ</v>
          </cell>
          <cell r="F43" t="str">
            <v>Kinh</v>
          </cell>
          <cell r="G43" t="str">
            <v>8.4</v>
          </cell>
          <cell r="H43" t="str">
            <v>9.1</v>
          </cell>
          <cell r="I43" t="str">
            <v>7.9</v>
          </cell>
          <cell r="J43" t="str">
            <v>8.1</v>
          </cell>
          <cell r="K43" t="str">
            <v>9.1</v>
          </cell>
          <cell r="L43" t="str">
            <v>8.0</v>
          </cell>
          <cell r="M43" t="str">
            <v>8.9</v>
          </cell>
          <cell r="N43" t="str">
            <v>9.1</v>
          </cell>
          <cell r="O43" t="str">
            <v>8.1</v>
          </cell>
          <cell r="P43" t="str">
            <v>9.1</v>
          </cell>
          <cell r="Q43" t="str">
            <v>8.7</v>
          </cell>
          <cell r="R43" t="str">
            <v>Đ</v>
          </cell>
          <cell r="S43" t="str">
            <v>8.9</v>
          </cell>
          <cell r="T43" t="str">
            <v>8.6</v>
          </cell>
          <cell r="U43" t="str">
            <v>G</v>
          </cell>
          <cell r="V43" t="str">
            <v>T</v>
          </cell>
          <cell r="W43" t="str">
            <v>HSG</v>
          </cell>
          <cell r="X43" t="str">
            <v>13</v>
          </cell>
          <cell r="Y43" t="str">
            <v>0</v>
          </cell>
          <cell r="Z43" t="str">
            <v>12A1</v>
          </cell>
        </row>
        <row r="44">
          <cell r="C44" t="str">
            <v>Lê Minh Trí12A1</v>
          </cell>
          <cell r="D44" t="str">
            <v>20/08/2005</v>
          </cell>
          <cell r="E44" t="str">
            <v>Nam</v>
          </cell>
          <cell r="F44" t="str">
            <v>Kinh</v>
          </cell>
          <cell r="G44" t="str">
            <v>7.3</v>
          </cell>
          <cell r="H44" t="str">
            <v>7.7</v>
          </cell>
          <cell r="I44" t="str">
            <v>7.6</v>
          </cell>
          <cell r="J44" t="str">
            <v>8.0</v>
          </cell>
          <cell r="K44" t="str">
            <v>8.6</v>
          </cell>
          <cell r="L44" t="str">
            <v>8.0</v>
          </cell>
          <cell r="M44" t="str">
            <v>9.8</v>
          </cell>
          <cell r="N44" t="str">
            <v>8.6</v>
          </cell>
          <cell r="O44" t="str">
            <v>7.4</v>
          </cell>
          <cell r="P44" t="str">
            <v>8.9</v>
          </cell>
          <cell r="Q44" t="str">
            <v>8.9</v>
          </cell>
          <cell r="R44" t="str">
            <v>Đ</v>
          </cell>
          <cell r="S44" t="str">
            <v>7.4</v>
          </cell>
          <cell r="T44" t="str">
            <v>8.2</v>
          </cell>
          <cell r="U44" t="str">
            <v>G</v>
          </cell>
          <cell r="V44" t="str">
            <v>T</v>
          </cell>
          <cell r="W44" t="str">
            <v>HSG</v>
          </cell>
          <cell r="X44" t="str">
            <v>32</v>
          </cell>
          <cell r="Y44" t="str">
            <v>4</v>
          </cell>
          <cell r="Z44" t="str">
            <v>12A1</v>
          </cell>
        </row>
        <row r="45">
          <cell r="C45" t="str">
            <v>Phạm Minh Trí12A1</v>
          </cell>
          <cell r="D45" t="str">
            <v>18/11/2005</v>
          </cell>
          <cell r="E45" t="str">
            <v>Nam</v>
          </cell>
          <cell r="F45" t="str">
            <v>Kinh</v>
          </cell>
          <cell r="G45" t="str">
            <v>9.1</v>
          </cell>
          <cell r="H45" t="str">
            <v>8.4</v>
          </cell>
          <cell r="I45" t="str">
            <v>8.7</v>
          </cell>
          <cell r="J45" t="str">
            <v>8.4</v>
          </cell>
          <cell r="K45" t="str">
            <v>8.9</v>
          </cell>
          <cell r="L45" t="str">
            <v>7.3</v>
          </cell>
          <cell r="M45" t="str">
            <v>8.8</v>
          </cell>
          <cell r="N45" t="str">
            <v>8.3</v>
          </cell>
          <cell r="O45" t="str">
            <v>7.1</v>
          </cell>
          <cell r="P45" t="str">
            <v>8.6</v>
          </cell>
          <cell r="Q45" t="str">
            <v>8.7</v>
          </cell>
          <cell r="R45" t="str">
            <v>Đ</v>
          </cell>
          <cell r="S45" t="str">
            <v>8.6</v>
          </cell>
          <cell r="T45" t="str">
            <v>8.4</v>
          </cell>
          <cell r="U45" t="str">
            <v>G</v>
          </cell>
          <cell r="V45" t="str">
            <v>T</v>
          </cell>
          <cell r="W45" t="str">
            <v>HSG</v>
          </cell>
          <cell r="X45" t="str">
            <v>21</v>
          </cell>
          <cell r="Y45" t="str">
            <v>0</v>
          </cell>
          <cell r="Z45" t="str">
            <v>12A1</v>
          </cell>
        </row>
        <row r="46">
          <cell r="C46" t="str">
            <v>Đỗ Đức Trọng12A1</v>
          </cell>
          <cell r="D46" t="str">
            <v>06/09/2005</v>
          </cell>
          <cell r="E46" t="str">
            <v>Nam</v>
          </cell>
          <cell r="F46" t="str">
            <v>Kinh</v>
          </cell>
          <cell r="G46" t="str">
            <v>8.8</v>
          </cell>
          <cell r="H46" t="str">
            <v>8.7</v>
          </cell>
          <cell r="I46" t="str">
            <v>8.4</v>
          </cell>
          <cell r="J46" t="str">
            <v>9.1</v>
          </cell>
          <cell r="K46" t="str">
            <v>9.4</v>
          </cell>
          <cell r="L46" t="str">
            <v>8.2</v>
          </cell>
          <cell r="M46" t="str">
            <v>8.8</v>
          </cell>
          <cell r="N46" t="str">
            <v>8.6</v>
          </cell>
          <cell r="O46" t="str">
            <v>7.2</v>
          </cell>
          <cell r="P46" t="str">
            <v>8.9</v>
          </cell>
          <cell r="Q46" t="str">
            <v>9.6</v>
          </cell>
          <cell r="R46" t="str">
            <v>Đ</v>
          </cell>
          <cell r="S46" t="str">
            <v>7.8</v>
          </cell>
          <cell r="T46" t="str">
            <v>8.6</v>
          </cell>
          <cell r="U46" t="str">
            <v>G</v>
          </cell>
          <cell r="V46" t="str">
            <v>T</v>
          </cell>
          <cell r="W46" t="str">
            <v>HSG</v>
          </cell>
          <cell r="X46" t="str">
            <v>13</v>
          </cell>
          <cell r="Y46" t="str">
            <v>1</v>
          </cell>
          <cell r="Z46" t="str">
            <v>12A1</v>
          </cell>
        </row>
        <row r="47">
          <cell r="C47" t="str">
            <v>Đỗ Anh Tuấn12A1</v>
          </cell>
          <cell r="D47" t="str">
            <v>30/07/2005</v>
          </cell>
          <cell r="E47" t="str">
            <v>Nam</v>
          </cell>
          <cell r="F47" t="str">
            <v>Kinh</v>
          </cell>
          <cell r="G47" t="str">
            <v>8.2</v>
          </cell>
          <cell r="H47" t="str">
            <v>8.8</v>
          </cell>
          <cell r="I47" t="str">
            <v>8.2</v>
          </cell>
          <cell r="J47" t="str">
            <v>8.8</v>
          </cell>
          <cell r="K47" t="str">
            <v>9.1</v>
          </cell>
          <cell r="L47" t="str">
            <v>6.9</v>
          </cell>
          <cell r="M47" t="str">
            <v>9.8</v>
          </cell>
          <cell r="N47" t="str">
            <v>8.5</v>
          </cell>
          <cell r="O47" t="str">
            <v>7.4</v>
          </cell>
          <cell r="P47" t="str">
            <v>9.0</v>
          </cell>
          <cell r="Q47" t="str">
            <v>8.9</v>
          </cell>
          <cell r="R47" t="str">
            <v>Đ</v>
          </cell>
          <cell r="S47" t="str">
            <v>8.7</v>
          </cell>
          <cell r="T47" t="str">
            <v>8.5</v>
          </cell>
          <cell r="U47" t="str">
            <v>G</v>
          </cell>
          <cell r="V47" t="str">
            <v>T</v>
          </cell>
          <cell r="W47" t="str">
            <v>HSG</v>
          </cell>
          <cell r="X47" t="str">
            <v>20</v>
          </cell>
          <cell r="Y47" t="str">
            <v>1</v>
          </cell>
          <cell r="Z47" t="str">
            <v>12A1</v>
          </cell>
        </row>
        <row r="48">
          <cell r="C48" t="str">
            <v>Nguyễn Văn Tuấn12A1</v>
          </cell>
          <cell r="D48" t="str">
            <v>19/06/2005</v>
          </cell>
          <cell r="E48" t="str">
            <v>Nam</v>
          </cell>
          <cell r="F48" t="str">
            <v>Kinh</v>
          </cell>
          <cell r="G48" t="str">
            <v>9.7</v>
          </cell>
          <cell r="H48" t="str">
            <v>9.5</v>
          </cell>
          <cell r="I48" t="str">
            <v>9.2</v>
          </cell>
          <cell r="J48" t="str">
            <v>9.1</v>
          </cell>
          <cell r="K48" t="str">
            <v>9.4</v>
          </cell>
          <cell r="L48" t="str">
            <v>6.8</v>
          </cell>
          <cell r="M48" t="str">
            <v>9.0</v>
          </cell>
          <cell r="N48" t="str">
            <v>9.1</v>
          </cell>
          <cell r="O48" t="str">
            <v>9.0</v>
          </cell>
          <cell r="P48" t="str">
            <v>9.0</v>
          </cell>
          <cell r="Q48" t="str">
            <v>9.6</v>
          </cell>
          <cell r="R48" t="str">
            <v>Đ</v>
          </cell>
          <cell r="S48" t="str">
            <v>8.9</v>
          </cell>
          <cell r="T48" t="str">
            <v>9.0</v>
          </cell>
          <cell r="U48" t="str">
            <v>G</v>
          </cell>
          <cell r="V48" t="str">
            <v>T</v>
          </cell>
          <cell r="W48" t="str">
            <v>HSG</v>
          </cell>
          <cell r="X48" t="str">
            <v>3</v>
          </cell>
          <cell r="Y48" t="str">
            <v>3</v>
          </cell>
          <cell r="Z48" t="str">
            <v>12A1</v>
          </cell>
        </row>
        <row r="49">
          <cell r="C49" t="str">
            <v>Ngân Bá Hoàng Tùng12A1</v>
          </cell>
          <cell r="D49" t="str">
            <v>06/05/2005</v>
          </cell>
          <cell r="E49" t="str">
            <v>Nam</v>
          </cell>
          <cell r="F49" t="str">
            <v>Tày</v>
          </cell>
          <cell r="G49" t="str">
            <v>8.2</v>
          </cell>
          <cell r="H49" t="str">
            <v>8.3</v>
          </cell>
          <cell r="I49" t="str">
            <v>7.7</v>
          </cell>
          <cell r="J49" t="str">
            <v>7.0</v>
          </cell>
          <cell r="K49" t="str">
            <v>9.3</v>
          </cell>
          <cell r="L49" t="str">
            <v>6.5</v>
          </cell>
          <cell r="M49" t="str">
            <v>8.6</v>
          </cell>
          <cell r="N49" t="str">
            <v>8.4</v>
          </cell>
          <cell r="O49" t="str">
            <v>7.5</v>
          </cell>
          <cell r="P49" t="str">
            <v>8.6</v>
          </cell>
          <cell r="Q49" t="str">
            <v>8.9</v>
          </cell>
          <cell r="R49" t="str">
            <v>Đ</v>
          </cell>
          <cell r="S49" t="str">
            <v>7.3</v>
          </cell>
          <cell r="T49" t="str">
            <v>8.0</v>
          </cell>
          <cell r="U49" t="str">
            <v>G</v>
          </cell>
          <cell r="V49" t="str">
            <v>T</v>
          </cell>
          <cell r="W49" t="str">
            <v>HSG</v>
          </cell>
          <cell r="X49" t="str">
            <v>40</v>
          </cell>
          <cell r="Y49" t="str">
            <v>2</v>
          </cell>
          <cell r="Z49" t="str">
            <v>12A1</v>
          </cell>
        </row>
        <row r="50">
          <cell r="C50" t="str">
            <v>Vũ Nguyễn Sơn Tùng12A1</v>
          </cell>
          <cell r="D50" t="str">
            <v>19/06/2005</v>
          </cell>
          <cell r="E50" t="str">
            <v>Nam</v>
          </cell>
          <cell r="F50" t="str">
            <v>Kinh</v>
          </cell>
          <cell r="G50" t="str">
            <v>7.3</v>
          </cell>
          <cell r="H50" t="str">
            <v>8.1</v>
          </cell>
          <cell r="I50" t="str">
            <v>8.6</v>
          </cell>
          <cell r="J50" t="str">
            <v>8.2</v>
          </cell>
          <cell r="K50" t="str">
            <v>8.9</v>
          </cell>
          <cell r="L50" t="str">
            <v>8.0</v>
          </cell>
          <cell r="M50" t="str">
            <v>8.6</v>
          </cell>
          <cell r="N50" t="str">
            <v>8.2</v>
          </cell>
          <cell r="O50" t="str">
            <v>6.9</v>
          </cell>
          <cell r="P50" t="str">
            <v>9.1</v>
          </cell>
          <cell r="Q50" t="str">
            <v>8.7</v>
          </cell>
          <cell r="R50" t="str">
            <v>Đ</v>
          </cell>
          <cell r="S50" t="str">
            <v>8.4</v>
          </cell>
          <cell r="T50" t="str">
            <v>8.3</v>
          </cell>
          <cell r="U50" t="str">
            <v>G</v>
          </cell>
          <cell r="V50" t="str">
            <v>T</v>
          </cell>
          <cell r="W50" t="str">
            <v>HSG</v>
          </cell>
          <cell r="X50" t="str">
            <v>27</v>
          </cell>
          <cell r="Y50" t="str">
            <v>1</v>
          </cell>
          <cell r="Z50" t="str">
            <v>12A1</v>
          </cell>
        </row>
        <row r="51">
          <cell r="C51" t="str">
            <v>Phùng Thế Vinh12A1</v>
          </cell>
          <cell r="D51" t="str">
            <v>08/11/2005</v>
          </cell>
          <cell r="E51" t="str">
            <v>Nam</v>
          </cell>
          <cell r="F51" t="str">
            <v>Kinh</v>
          </cell>
          <cell r="G51" t="str">
            <v>8.6</v>
          </cell>
          <cell r="H51" t="str">
            <v>8.2</v>
          </cell>
          <cell r="I51" t="str">
            <v>9.0</v>
          </cell>
          <cell r="J51" t="str">
            <v>8.4</v>
          </cell>
          <cell r="K51" t="str">
            <v>9.1</v>
          </cell>
          <cell r="L51" t="str">
            <v>8.1</v>
          </cell>
          <cell r="M51" t="str">
            <v>9.3</v>
          </cell>
          <cell r="N51" t="str">
            <v>8.4</v>
          </cell>
          <cell r="O51" t="str">
            <v>8.3</v>
          </cell>
          <cell r="P51" t="str">
            <v>8.9</v>
          </cell>
          <cell r="Q51" t="str">
            <v>8.7</v>
          </cell>
          <cell r="R51" t="str">
            <v>Đ</v>
          </cell>
          <cell r="S51" t="str">
            <v>8.9</v>
          </cell>
          <cell r="T51" t="str">
            <v>8.7</v>
          </cell>
          <cell r="U51" t="str">
            <v>G</v>
          </cell>
          <cell r="V51" t="str">
            <v>T</v>
          </cell>
          <cell r="W51" t="str">
            <v>HSG</v>
          </cell>
          <cell r="X51" t="str">
            <v>9</v>
          </cell>
          <cell r="Y51" t="str">
            <v>1</v>
          </cell>
          <cell r="Z51" t="str">
            <v>12A1</v>
          </cell>
        </row>
        <row r="52">
          <cell r="C52" t="str">
            <v>Đỗ Trường Vũ12A1</v>
          </cell>
          <cell r="D52" t="str">
            <v>03/04/2005</v>
          </cell>
          <cell r="E52" t="str">
            <v>Nam</v>
          </cell>
          <cell r="F52" t="str">
            <v>Kinh</v>
          </cell>
          <cell r="G52" t="str">
            <v>8.0</v>
          </cell>
          <cell r="H52" t="str">
            <v>7.6</v>
          </cell>
          <cell r="I52" t="str">
            <v>7.8</v>
          </cell>
          <cell r="J52" t="str">
            <v>7.0</v>
          </cell>
          <cell r="K52" t="str">
            <v>8.8</v>
          </cell>
          <cell r="L52" t="str">
            <v>6.8</v>
          </cell>
          <cell r="M52" t="str">
            <v>9.1</v>
          </cell>
          <cell r="N52" t="str">
            <v>8.5</v>
          </cell>
          <cell r="O52" t="str">
            <v>8.1</v>
          </cell>
          <cell r="P52" t="str">
            <v>9.6</v>
          </cell>
          <cell r="Q52" t="str">
            <v>8.7</v>
          </cell>
          <cell r="R52" t="str">
            <v>Đ</v>
          </cell>
          <cell r="S52" t="str">
            <v>8.1</v>
          </cell>
          <cell r="T52" t="str">
            <v>8.2</v>
          </cell>
          <cell r="U52" t="str">
            <v>G</v>
          </cell>
          <cell r="V52" t="str">
            <v>T</v>
          </cell>
          <cell r="W52" t="str">
            <v>HSG</v>
          </cell>
          <cell r="X52" t="str">
            <v>32</v>
          </cell>
          <cell r="Y52" t="str">
            <v>0</v>
          </cell>
          <cell r="Z52" t="str">
            <v>12A1</v>
          </cell>
        </row>
        <row r="53">
          <cell r="C53" t="str">
            <v>Cao Thái An12A2</v>
          </cell>
          <cell r="D53" t="str">
            <v>23/10/2005</v>
          </cell>
          <cell r="E53" t="str">
            <v>Nam</v>
          </cell>
          <cell r="F53" t="str">
            <v>Kinh</v>
          </cell>
          <cell r="G53" t="str">
            <v>3.6</v>
          </cell>
          <cell r="H53" t="str">
            <v>5.0</v>
          </cell>
          <cell r="I53" t="str">
            <v>5.4</v>
          </cell>
          <cell r="J53" t="str">
            <v>6.8</v>
          </cell>
          <cell r="K53" t="str">
            <v>8.0</v>
          </cell>
          <cell r="L53" t="str">
            <v>0.9</v>
          </cell>
          <cell r="M53" t="str">
            <v>7.5</v>
          </cell>
          <cell r="N53" t="str">
            <v>4.4</v>
          </cell>
          <cell r="O53" t="str">
            <v>2.5</v>
          </cell>
          <cell r="P53" t="str">
            <v>7.7</v>
          </cell>
          <cell r="Q53" t="str">
            <v>8.9</v>
          </cell>
          <cell r="R53" t="str">
            <v>Đ</v>
          </cell>
          <cell r="S53" t="str">
            <v>2.7</v>
          </cell>
          <cell r="T53" t="str">
            <v>5.3</v>
          </cell>
          <cell r="U53" t="str">
            <v>KEM</v>
          </cell>
          <cell r="V53" t="str">
            <v>TB</v>
          </cell>
          <cell r="X53" t="str">
            <v>43</v>
          </cell>
          <cell r="Y53" t="str">
            <v>27</v>
          </cell>
          <cell r="Z53" t="str">
            <v>12A2</v>
          </cell>
        </row>
        <row r="54">
          <cell r="C54" t="str">
            <v>Đặng Quang Anh12A2</v>
          </cell>
          <cell r="D54" t="str">
            <v>01/09/2005</v>
          </cell>
          <cell r="E54" t="str">
            <v>Nam</v>
          </cell>
          <cell r="F54" t="str">
            <v>Kinh</v>
          </cell>
          <cell r="G54" t="str">
            <v>8.2</v>
          </cell>
          <cell r="H54" t="str">
            <v>8.2</v>
          </cell>
          <cell r="I54" t="str">
            <v>8.6</v>
          </cell>
          <cell r="J54" t="str">
            <v>8.4</v>
          </cell>
          <cell r="K54" t="str">
            <v>8.8</v>
          </cell>
          <cell r="L54" t="str">
            <v>7.7</v>
          </cell>
          <cell r="M54" t="str">
            <v>9.4</v>
          </cell>
          <cell r="N54" t="str">
            <v>8.2</v>
          </cell>
          <cell r="O54" t="str">
            <v>8.2</v>
          </cell>
          <cell r="P54" t="str">
            <v>9.4</v>
          </cell>
          <cell r="Q54" t="str">
            <v>9.0</v>
          </cell>
          <cell r="R54" t="str">
            <v>Đ</v>
          </cell>
          <cell r="S54" t="str">
            <v>8.4</v>
          </cell>
          <cell r="T54" t="str">
            <v>8.5</v>
          </cell>
          <cell r="U54" t="str">
            <v>G</v>
          </cell>
          <cell r="V54" t="str">
            <v>T</v>
          </cell>
          <cell r="W54" t="str">
            <v>HSG</v>
          </cell>
          <cell r="X54" t="str">
            <v>6</v>
          </cell>
          <cell r="Y54" t="str">
            <v>1</v>
          </cell>
          <cell r="Z54" t="str">
            <v>12A2</v>
          </cell>
        </row>
        <row r="55">
          <cell r="C55" t="str">
            <v>Nguyễn Quang Hải Anh12A2</v>
          </cell>
          <cell r="D55" t="str">
            <v>07/06/2005</v>
          </cell>
          <cell r="E55" t="str">
            <v>Nam</v>
          </cell>
          <cell r="F55" t="str">
            <v>Kinh</v>
          </cell>
          <cell r="G55" t="str">
            <v>8.0</v>
          </cell>
          <cell r="H55" t="str">
            <v>8.3</v>
          </cell>
          <cell r="I55" t="str">
            <v>8.0</v>
          </cell>
          <cell r="J55" t="str">
            <v>8.1</v>
          </cell>
          <cell r="K55" t="str">
            <v>9.2</v>
          </cell>
          <cell r="L55" t="str">
            <v>6.6</v>
          </cell>
          <cell r="M55" t="str">
            <v>8.8</v>
          </cell>
          <cell r="N55" t="str">
            <v>7.8</v>
          </cell>
          <cell r="O55" t="str">
            <v>8.2</v>
          </cell>
          <cell r="P55" t="str">
            <v>9.0</v>
          </cell>
          <cell r="Q55" t="str">
            <v>9.0</v>
          </cell>
          <cell r="R55" t="str">
            <v>Đ</v>
          </cell>
          <cell r="S55" t="str">
            <v>7.9</v>
          </cell>
          <cell r="T55" t="str">
            <v>8.2</v>
          </cell>
          <cell r="U55" t="str">
            <v>G</v>
          </cell>
          <cell r="V55" t="str">
            <v>T</v>
          </cell>
          <cell r="W55" t="str">
            <v>HSG</v>
          </cell>
          <cell r="X55" t="str">
            <v>19</v>
          </cell>
          <cell r="Y55" t="str">
            <v>1</v>
          </cell>
          <cell r="Z55" t="str">
            <v>12A2</v>
          </cell>
        </row>
        <row r="56">
          <cell r="C56" t="str">
            <v>Phạm Hoàng Anh12A2</v>
          </cell>
          <cell r="D56" t="str">
            <v>17/08/2005</v>
          </cell>
          <cell r="E56" t="str">
            <v>Nam</v>
          </cell>
          <cell r="F56" t="str">
            <v>Kinh</v>
          </cell>
          <cell r="G56" t="str">
            <v>8.7</v>
          </cell>
          <cell r="H56" t="str">
            <v>9.5</v>
          </cell>
          <cell r="I56" t="str">
            <v>7.2</v>
          </cell>
          <cell r="J56" t="str">
            <v>7.5</v>
          </cell>
          <cell r="K56" t="str">
            <v>8.6</v>
          </cell>
          <cell r="L56" t="str">
            <v>7.1</v>
          </cell>
          <cell r="M56" t="str">
            <v>8.3</v>
          </cell>
          <cell r="N56" t="str">
            <v>7.1</v>
          </cell>
          <cell r="O56" t="str">
            <v>8.0</v>
          </cell>
          <cell r="P56" t="str">
            <v>9.1</v>
          </cell>
          <cell r="Q56" t="str">
            <v>8.9</v>
          </cell>
          <cell r="R56" t="str">
            <v>Đ</v>
          </cell>
          <cell r="S56" t="str">
            <v>8.7</v>
          </cell>
          <cell r="T56" t="str">
            <v>8.2</v>
          </cell>
          <cell r="U56" t="str">
            <v>G</v>
          </cell>
          <cell r="V56" t="str">
            <v>T</v>
          </cell>
          <cell r="W56" t="str">
            <v>HSG</v>
          </cell>
          <cell r="X56" t="str">
            <v>19</v>
          </cell>
          <cell r="Y56" t="str">
            <v>0</v>
          </cell>
          <cell r="Z56" t="str">
            <v>12A2</v>
          </cell>
        </row>
        <row r="57">
          <cell r="C57" t="str">
            <v>Hàn Thanh Cương12A2</v>
          </cell>
          <cell r="D57" t="str">
            <v>15/05/2005</v>
          </cell>
          <cell r="E57" t="str">
            <v>Nam</v>
          </cell>
          <cell r="F57" t="str">
            <v>Kinh</v>
          </cell>
          <cell r="G57" t="str">
            <v>8.1</v>
          </cell>
          <cell r="H57" t="str">
            <v>8.2</v>
          </cell>
          <cell r="I57" t="str">
            <v>8.1</v>
          </cell>
          <cell r="J57" t="str">
            <v>7.4</v>
          </cell>
          <cell r="K57" t="str">
            <v>8.5</v>
          </cell>
          <cell r="L57" t="str">
            <v>6.7</v>
          </cell>
          <cell r="M57" t="str">
            <v>8.9</v>
          </cell>
          <cell r="N57" t="str">
            <v>7.4</v>
          </cell>
          <cell r="O57" t="str">
            <v>7.2</v>
          </cell>
          <cell r="P57" t="str">
            <v>8.6</v>
          </cell>
          <cell r="Q57" t="str">
            <v>8.9</v>
          </cell>
          <cell r="R57" t="str">
            <v>Đ</v>
          </cell>
          <cell r="S57" t="str">
            <v>8.1</v>
          </cell>
          <cell r="T57" t="str">
            <v>8.0</v>
          </cell>
          <cell r="U57" t="str">
            <v>G</v>
          </cell>
          <cell r="V57" t="str">
            <v>T</v>
          </cell>
          <cell r="W57" t="str">
            <v>HSG</v>
          </cell>
          <cell r="X57" t="str">
            <v>33</v>
          </cell>
          <cell r="Y57" t="str">
            <v>0</v>
          </cell>
          <cell r="Z57" t="str">
            <v>12A2</v>
          </cell>
        </row>
        <row r="58">
          <cell r="C58" t="str">
            <v>Nguyễn Tấn Dũng12A2</v>
          </cell>
          <cell r="D58" t="str">
            <v>06/08/2005</v>
          </cell>
          <cell r="E58" t="str">
            <v>Nam</v>
          </cell>
          <cell r="F58" t="str">
            <v>Kinh</v>
          </cell>
          <cell r="G58" t="str">
            <v>8.0</v>
          </cell>
          <cell r="H58" t="str">
            <v>8.0</v>
          </cell>
          <cell r="I58" t="str">
            <v>7.9</v>
          </cell>
          <cell r="J58" t="str">
            <v>8.1</v>
          </cell>
          <cell r="K58" t="str">
            <v>9.0</v>
          </cell>
          <cell r="L58" t="str">
            <v>6.6</v>
          </cell>
          <cell r="M58" t="str">
            <v>8.1</v>
          </cell>
          <cell r="N58" t="str">
            <v>7.4</v>
          </cell>
          <cell r="O58" t="str">
            <v>8.9</v>
          </cell>
          <cell r="P58" t="str">
            <v>9.0</v>
          </cell>
          <cell r="Q58" t="str">
            <v>8.9</v>
          </cell>
          <cell r="R58" t="str">
            <v>Đ</v>
          </cell>
          <cell r="S58" t="str">
            <v>8.1</v>
          </cell>
          <cell r="T58" t="str">
            <v>8.2</v>
          </cell>
          <cell r="U58" t="str">
            <v>G</v>
          </cell>
          <cell r="V58" t="str">
            <v>T</v>
          </cell>
          <cell r="W58" t="str">
            <v>HSG</v>
          </cell>
          <cell r="X58" t="str">
            <v>19</v>
          </cell>
          <cell r="Y58" t="str">
            <v>1</v>
          </cell>
          <cell r="Z58" t="str">
            <v>12A2</v>
          </cell>
        </row>
        <row r="59">
          <cell r="C59" t="str">
            <v>Nguyễn Văn Dũng12A2</v>
          </cell>
          <cell r="D59" t="str">
            <v>15/01/2005</v>
          </cell>
          <cell r="E59" t="str">
            <v>Nam</v>
          </cell>
          <cell r="F59" t="str">
            <v>Kinh</v>
          </cell>
          <cell r="G59" t="str">
            <v>8.6</v>
          </cell>
          <cell r="H59" t="str">
            <v>9.2</v>
          </cell>
          <cell r="I59" t="str">
            <v>7.1</v>
          </cell>
          <cell r="J59" t="str">
            <v>7.5</v>
          </cell>
          <cell r="K59" t="str">
            <v>8.8</v>
          </cell>
          <cell r="L59" t="str">
            <v>7.0</v>
          </cell>
          <cell r="M59" t="str">
            <v>8.4</v>
          </cell>
          <cell r="N59" t="str">
            <v>7.3</v>
          </cell>
          <cell r="O59" t="str">
            <v>8.2</v>
          </cell>
          <cell r="P59" t="str">
            <v>9.0</v>
          </cell>
          <cell r="Q59" t="str">
            <v>8.9</v>
          </cell>
          <cell r="R59" t="str">
            <v>Đ</v>
          </cell>
          <cell r="S59" t="str">
            <v>8.0</v>
          </cell>
          <cell r="T59" t="str">
            <v>8.2</v>
          </cell>
          <cell r="U59" t="str">
            <v>G</v>
          </cell>
          <cell r="V59" t="str">
            <v>T</v>
          </cell>
          <cell r="W59" t="str">
            <v>HSG</v>
          </cell>
          <cell r="X59" t="str">
            <v>19</v>
          </cell>
          <cell r="Y59" t="str">
            <v>4</v>
          </cell>
          <cell r="Z59" t="str">
            <v>12A2</v>
          </cell>
        </row>
        <row r="60">
          <cell r="C60" t="str">
            <v>Nguyễn Nam Dương12A2</v>
          </cell>
          <cell r="D60" t="str">
            <v>05/05/2005</v>
          </cell>
          <cell r="E60" t="str">
            <v>Nam</v>
          </cell>
          <cell r="F60" t="str">
            <v>Kinh</v>
          </cell>
          <cell r="G60" t="str">
            <v>8.6</v>
          </cell>
          <cell r="H60" t="str">
            <v>8.8</v>
          </cell>
          <cell r="I60" t="str">
            <v>8.4</v>
          </cell>
          <cell r="J60" t="str">
            <v>7.5</v>
          </cell>
          <cell r="K60" t="str">
            <v>8.1</v>
          </cell>
          <cell r="L60" t="str">
            <v>6.9</v>
          </cell>
          <cell r="M60" t="str">
            <v>8.5</v>
          </cell>
          <cell r="N60" t="str">
            <v>8.3</v>
          </cell>
          <cell r="O60" t="str">
            <v>8.0</v>
          </cell>
          <cell r="P60" t="str">
            <v>9.4</v>
          </cell>
          <cell r="Q60" t="str">
            <v>9.0</v>
          </cell>
          <cell r="R60" t="str">
            <v>Đ</v>
          </cell>
          <cell r="S60" t="str">
            <v>8.3</v>
          </cell>
          <cell r="T60" t="str">
            <v>8.3</v>
          </cell>
          <cell r="U60" t="str">
            <v>G</v>
          </cell>
          <cell r="V60" t="str">
            <v>T</v>
          </cell>
          <cell r="W60" t="str">
            <v>HSG</v>
          </cell>
          <cell r="X60" t="str">
            <v>14</v>
          </cell>
          <cell r="Y60" t="str">
            <v>0</v>
          </cell>
          <cell r="Z60" t="str">
            <v>12A2</v>
          </cell>
        </row>
        <row r="61">
          <cell r="C61" t="str">
            <v>Nguyễn Tùng Dương12A2</v>
          </cell>
          <cell r="D61" t="str">
            <v>16/01/2005</v>
          </cell>
          <cell r="E61" t="str">
            <v>Nam</v>
          </cell>
          <cell r="F61" t="str">
            <v>Kinh</v>
          </cell>
          <cell r="G61" t="str">
            <v>7.0</v>
          </cell>
          <cell r="H61" t="str">
            <v>8.1</v>
          </cell>
          <cell r="I61" t="str">
            <v>8.1</v>
          </cell>
          <cell r="J61" t="str">
            <v>7.8</v>
          </cell>
          <cell r="K61" t="str">
            <v>9.1</v>
          </cell>
          <cell r="L61" t="str">
            <v>7.1</v>
          </cell>
          <cell r="M61" t="str">
            <v>8.6</v>
          </cell>
          <cell r="N61" t="str">
            <v>7.7</v>
          </cell>
          <cell r="O61" t="str">
            <v>8.3</v>
          </cell>
          <cell r="P61" t="str">
            <v>9.0</v>
          </cell>
          <cell r="Q61" t="str">
            <v>8.9</v>
          </cell>
          <cell r="R61" t="str">
            <v>Đ</v>
          </cell>
          <cell r="S61" t="str">
            <v>7.5</v>
          </cell>
          <cell r="T61" t="str">
            <v>8.1</v>
          </cell>
          <cell r="U61" t="str">
            <v>G</v>
          </cell>
          <cell r="V61" t="str">
            <v>T</v>
          </cell>
          <cell r="W61" t="str">
            <v>HSG</v>
          </cell>
          <cell r="X61" t="str">
            <v>26</v>
          </cell>
          <cell r="Y61" t="str">
            <v>0</v>
          </cell>
          <cell r="Z61" t="str">
            <v>12A2</v>
          </cell>
        </row>
        <row r="62">
          <cell r="C62" t="str">
            <v>Nguyễn Minh Hiếu12A2</v>
          </cell>
          <cell r="D62" t="str">
            <v>23/12/2005</v>
          </cell>
          <cell r="E62" t="str">
            <v>Nam</v>
          </cell>
          <cell r="F62" t="str">
            <v>Kinh</v>
          </cell>
          <cell r="G62" t="str">
            <v>7.0</v>
          </cell>
          <cell r="H62" t="str">
            <v>7.2</v>
          </cell>
          <cell r="I62" t="str">
            <v>7.0</v>
          </cell>
          <cell r="J62" t="str">
            <v>8.9</v>
          </cell>
          <cell r="K62" t="str">
            <v>8.4</v>
          </cell>
          <cell r="L62" t="str">
            <v>5.1</v>
          </cell>
          <cell r="M62" t="str">
            <v>7.9</v>
          </cell>
          <cell r="N62" t="str">
            <v>6.9</v>
          </cell>
          <cell r="O62" t="str">
            <v>6.6</v>
          </cell>
          <cell r="P62" t="str">
            <v>8.3</v>
          </cell>
          <cell r="Q62" t="str">
            <v>8.9</v>
          </cell>
          <cell r="R62" t="str">
            <v>Đ</v>
          </cell>
          <cell r="S62" t="str">
            <v>7.1</v>
          </cell>
          <cell r="T62" t="str">
            <v>7.4</v>
          </cell>
          <cell r="U62" t="str">
            <v>K</v>
          </cell>
          <cell r="V62" t="str">
            <v>T</v>
          </cell>
          <cell r="W62" t="str">
            <v>HSTT</v>
          </cell>
          <cell r="X62" t="str">
            <v>40</v>
          </cell>
          <cell r="Y62" t="str">
            <v>0</v>
          </cell>
          <cell r="Z62" t="str">
            <v>12A2</v>
          </cell>
        </row>
        <row r="63">
          <cell r="C63" t="str">
            <v>Ngô Tuấn Hưng12A2</v>
          </cell>
          <cell r="D63" t="str">
            <v>17/08/2005</v>
          </cell>
          <cell r="E63" t="str">
            <v>Nam</v>
          </cell>
          <cell r="F63" t="str">
            <v>Kinh</v>
          </cell>
          <cell r="G63" t="str">
            <v>8.1</v>
          </cell>
          <cell r="H63" t="str">
            <v>8.6</v>
          </cell>
          <cell r="I63" t="str">
            <v>8.3</v>
          </cell>
          <cell r="J63" t="str">
            <v>7.8</v>
          </cell>
          <cell r="K63" t="str">
            <v>9.1</v>
          </cell>
          <cell r="L63" t="str">
            <v>6.8</v>
          </cell>
          <cell r="M63" t="str">
            <v>8.6</v>
          </cell>
          <cell r="N63" t="str">
            <v>8.2</v>
          </cell>
          <cell r="O63" t="str">
            <v>6.6</v>
          </cell>
          <cell r="P63" t="str">
            <v>9.1</v>
          </cell>
          <cell r="Q63" t="str">
            <v>9.0</v>
          </cell>
          <cell r="R63" t="str">
            <v>Đ</v>
          </cell>
          <cell r="S63" t="str">
            <v>9.0</v>
          </cell>
          <cell r="T63" t="str">
            <v>8.3</v>
          </cell>
          <cell r="U63" t="str">
            <v>G</v>
          </cell>
          <cell r="V63" t="str">
            <v>T</v>
          </cell>
          <cell r="W63" t="str">
            <v>HSG</v>
          </cell>
          <cell r="X63" t="str">
            <v>14</v>
          </cell>
          <cell r="Y63" t="str">
            <v>1</v>
          </cell>
          <cell r="Z63" t="str">
            <v>12A2</v>
          </cell>
        </row>
        <row r="64">
          <cell r="C64" t="str">
            <v>Nguyễn Duy Hưng12A2</v>
          </cell>
          <cell r="D64" t="str">
            <v>11/08/2005</v>
          </cell>
          <cell r="E64" t="str">
            <v>Nam</v>
          </cell>
          <cell r="F64" t="str">
            <v>Kinh</v>
          </cell>
          <cell r="G64" t="str">
            <v>5.1</v>
          </cell>
          <cell r="H64" t="str">
            <v>7.3</v>
          </cell>
          <cell r="I64" t="str">
            <v>7.3</v>
          </cell>
          <cell r="J64" t="str">
            <v>7.0</v>
          </cell>
          <cell r="K64" t="str">
            <v>8.3</v>
          </cell>
          <cell r="L64" t="str">
            <v>5.9</v>
          </cell>
          <cell r="M64" t="str">
            <v>9.1</v>
          </cell>
          <cell r="N64" t="str">
            <v>7.6</v>
          </cell>
          <cell r="O64" t="str">
            <v>6.2</v>
          </cell>
          <cell r="P64" t="str">
            <v>9.0</v>
          </cell>
          <cell r="Q64" t="str">
            <v>8.9</v>
          </cell>
          <cell r="R64" t="str">
            <v>Đ</v>
          </cell>
          <cell r="S64" t="str">
            <v>8.4</v>
          </cell>
          <cell r="T64" t="str">
            <v>7.5</v>
          </cell>
          <cell r="U64" t="str">
            <v>TB</v>
          </cell>
          <cell r="V64" t="str">
            <v>T</v>
          </cell>
          <cell r="X64" t="str">
            <v>42</v>
          </cell>
          <cell r="Y64" t="str">
            <v>4</v>
          </cell>
          <cell r="Z64" t="str">
            <v>12A2</v>
          </cell>
        </row>
        <row r="65">
          <cell r="C65" t="str">
            <v>Ngô Trọng Khải12A2</v>
          </cell>
          <cell r="D65" t="str">
            <v>24/08/2005</v>
          </cell>
          <cell r="E65" t="str">
            <v>Nam</v>
          </cell>
          <cell r="F65" t="str">
            <v>Kinh</v>
          </cell>
          <cell r="G65" t="str">
            <v>7.3</v>
          </cell>
          <cell r="H65" t="str">
            <v>8.1</v>
          </cell>
          <cell r="I65" t="str">
            <v>7.0</v>
          </cell>
          <cell r="J65" t="str">
            <v>7.8</v>
          </cell>
          <cell r="K65" t="str">
            <v>8.5</v>
          </cell>
          <cell r="L65" t="str">
            <v>7.0</v>
          </cell>
          <cell r="M65" t="str">
            <v>8.3</v>
          </cell>
          <cell r="N65" t="str">
            <v>7.7</v>
          </cell>
          <cell r="O65" t="str">
            <v>7.2</v>
          </cell>
          <cell r="P65" t="str">
            <v>9.0</v>
          </cell>
          <cell r="Q65" t="str">
            <v>9.0</v>
          </cell>
          <cell r="R65" t="str">
            <v>Đ</v>
          </cell>
          <cell r="S65" t="str">
            <v>8.0</v>
          </cell>
          <cell r="T65" t="str">
            <v>7.9</v>
          </cell>
          <cell r="U65" t="str">
            <v>K</v>
          </cell>
          <cell r="V65" t="str">
            <v>T</v>
          </cell>
          <cell r="W65" t="str">
            <v>HSTT</v>
          </cell>
          <cell r="X65" t="str">
            <v>36</v>
          </cell>
          <cell r="Y65" t="str">
            <v>1</v>
          </cell>
          <cell r="Z65" t="str">
            <v>12A2</v>
          </cell>
        </row>
        <row r="66">
          <cell r="C66" t="str">
            <v>Nguyễn An Khánh12A2</v>
          </cell>
          <cell r="D66" t="str">
            <v>16/08/2005</v>
          </cell>
          <cell r="E66" t="str">
            <v>Nam</v>
          </cell>
          <cell r="F66" t="str">
            <v>Kinh</v>
          </cell>
          <cell r="G66" t="str">
            <v>8.2</v>
          </cell>
          <cell r="H66" t="str">
            <v>8.4</v>
          </cell>
          <cell r="I66" t="str">
            <v>8.7</v>
          </cell>
          <cell r="J66" t="str">
            <v>8.1</v>
          </cell>
          <cell r="K66" t="str">
            <v>9.0</v>
          </cell>
          <cell r="L66" t="str">
            <v>7.3</v>
          </cell>
          <cell r="M66" t="str">
            <v>8.8</v>
          </cell>
          <cell r="N66" t="str">
            <v>8.2</v>
          </cell>
          <cell r="O66" t="str">
            <v>7.1</v>
          </cell>
          <cell r="P66" t="str">
            <v>9.7</v>
          </cell>
          <cell r="Q66" t="str">
            <v>9.7</v>
          </cell>
          <cell r="R66" t="str">
            <v>Đ</v>
          </cell>
          <cell r="S66" t="str">
            <v>8.6</v>
          </cell>
          <cell r="T66" t="str">
            <v>8.5</v>
          </cell>
          <cell r="U66" t="str">
            <v>G</v>
          </cell>
          <cell r="V66" t="str">
            <v>T</v>
          </cell>
          <cell r="W66" t="str">
            <v>HSG</v>
          </cell>
          <cell r="X66" t="str">
            <v>6</v>
          </cell>
          <cell r="Y66" t="str">
            <v>2</v>
          </cell>
          <cell r="Z66" t="str">
            <v>12A2</v>
          </cell>
        </row>
        <row r="67">
          <cell r="C67" t="str">
            <v>Tô Bảo Khánh12A2</v>
          </cell>
          <cell r="D67" t="str">
            <v>27/02/2005</v>
          </cell>
          <cell r="E67" t="str">
            <v>Nữ</v>
          </cell>
          <cell r="F67" t="str">
            <v>Kinh</v>
          </cell>
          <cell r="G67" t="str">
            <v>8.2</v>
          </cell>
          <cell r="H67" t="str">
            <v>8.2</v>
          </cell>
          <cell r="I67" t="str">
            <v>7.9</v>
          </cell>
          <cell r="J67" t="str">
            <v>8.3</v>
          </cell>
          <cell r="K67" t="str">
            <v>9.3</v>
          </cell>
          <cell r="L67" t="str">
            <v>8.0</v>
          </cell>
          <cell r="M67" t="str">
            <v>9.1</v>
          </cell>
          <cell r="N67" t="str">
            <v>7.2</v>
          </cell>
          <cell r="O67" t="str">
            <v>8.0</v>
          </cell>
          <cell r="P67" t="str">
            <v>9.3</v>
          </cell>
          <cell r="Q67" t="str">
            <v>9.0</v>
          </cell>
          <cell r="R67" t="str">
            <v>Đ</v>
          </cell>
          <cell r="S67" t="str">
            <v>8.6</v>
          </cell>
          <cell r="T67" t="str">
            <v>8.4</v>
          </cell>
          <cell r="U67" t="str">
            <v>G</v>
          </cell>
          <cell r="V67" t="str">
            <v>T</v>
          </cell>
          <cell r="W67" t="str">
            <v>HSG</v>
          </cell>
          <cell r="X67" t="str">
            <v>11</v>
          </cell>
          <cell r="Y67" t="str">
            <v>3</v>
          </cell>
          <cell r="Z67" t="str">
            <v>12A2</v>
          </cell>
        </row>
        <row r="68">
          <cell r="C68" t="str">
            <v>Lý Anh Kiệt12A2</v>
          </cell>
          <cell r="D68" t="str">
            <v>09/06/2005</v>
          </cell>
          <cell r="E68" t="str">
            <v>Nam</v>
          </cell>
          <cell r="F68" t="str">
            <v>Kinh</v>
          </cell>
          <cell r="G68" t="str">
            <v>8.6</v>
          </cell>
          <cell r="H68" t="str">
            <v>8.1</v>
          </cell>
          <cell r="I68" t="str">
            <v>7.4</v>
          </cell>
          <cell r="J68" t="str">
            <v>8.0</v>
          </cell>
          <cell r="K68" t="str">
            <v>8.6</v>
          </cell>
          <cell r="L68" t="str">
            <v>6.7</v>
          </cell>
          <cell r="M68" t="str">
            <v>8.2</v>
          </cell>
          <cell r="N68" t="str">
            <v>6.8</v>
          </cell>
          <cell r="O68" t="str">
            <v>8.2</v>
          </cell>
          <cell r="P68" t="str">
            <v>9.1</v>
          </cell>
          <cell r="Q68" t="str">
            <v>9.0</v>
          </cell>
          <cell r="R68" t="str">
            <v>Đ</v>
          </cell>
          <cell r="S68" t="str">
            <v>7.9</v>
          </cell>
          <cell r="T68" t="str">
            <v>8.1</v>
          </cell>
          <cell r="U68" t="str">
            <v>G</v>
          </cell>
          <cell r="V68" t="str">
            <v>T</v>
          </cell>
          <cell r="W68" t="str">
            <v>HSG</v>
          </cell>
          <cell r="X68" t="str">
            <v>26</v>
          </cell>
          <cell r="Y68" t="str">
            <v>0</v>
          </cell>
          <cell r="Z68" t="str">
            <v>12A2</v>
          </cell>
        </row>
        <row r="69">
          <cell r="C69" t="str">
            <v>Nguyễn Hoàng Liên12A2</v>
          </cell>
          <cell r="D69" t="str">
            <v>28/04/2005</v>
          </cell>
          <cell r="E69" t="str">
            <v>Nữ</v>
          </cell>
          <cell r="F69" t="str">
            <v>Kinh</v>
          </cell>
          <cell r="G69" t="str">
            <v>7.2</v>
          </cell>
          <cell r="H69" t="str">
            <v>7.7</v>
          </cell>
          <cell r="I69" t="str">
            <v>7.8</v>
          </cell>
          <cell r="J69" t="str">
            <v>7.0</v>
          </cell>
          <cell r="K69" t="str">
            <v>8.7</v>
          </cell>
          <cell r="L69" t="str">
            <v>8.0</v>
          </cell>
          <cell r="M69" t="str">
            <v>9.0</v>
          </cell>
          <cell r="N69" t="str">
            <v>7.7</v>
          </cell>
          <cell r="O69" t="str">
            <v>7.2</v>
          </cell>
          <cell r="P69" t="str">
            <v>9.3</v>
          </cell>
          <cell r="Q69" t="str">
            <v>8.9</v>
          </cell>
          <cell r="R69" t="str">
            <v>Đ</v>
          </cell>
          <cell r="S69" t="str">
            <v>7.9</v>
          </cell>
          <cell r="T69" t="str">
            <v>8.0</v>
          </cell>
          <cell r="U69" t="str">
            <v>G</v>
          </cell>
          <cell r="V69" t="str">
            <v>T</v>
          </cell>
          <cell r="W69" t="str">
            <v>HSG</v>
          </cell>
          <cell r="X69" t="str">
            <v>33</v>
          </cell>
          <cell r="Y69" t="str">
            <v>0</v>
          </cell>
          <cell r="Z69" t="str">
            <v>12A2</v>
          </cell>
        </row>
        <row r="70">
          <cell r="C70" t="str">
            <v>Nguyễn Phương Linh12A2</v>
          </cell>
          <cell r="D70" t="str">
            <v>06/12/2005</v>
          </cell>
          <cell r="E70" t="str">
            <v>Nữ</v>
          </cell>
          <cell r="F70" t="str">
            <v>Kinh</v>
          </cell>
          <cell r="G70" t="str">
            <v>8.1</v>
          </cell>
          <cell r="H70" t="str">
            <v>8.5</v>
          </cell>
          <cell r="I70" t="str">
            <v>7.8</v>
          </cell>
          <cell r="J70" t="str">
            <v>7.2</v>
          </cell>
          <cell r="K70" t="str">
            <v>8.9</v>
          </cell>
          <cell r="L70" t="str">
            <v>8.0</v>
          </cell>
          <cell r="M70" t="str">
            <v>8.5</v>
          </cell>
          <cell r="N70" t="str">
            <v>8.2</v>
          </cell>
          <cell r="O70" t="str">
            <v>8.1</v>
          </cell>
          <cell r="P70" t="str">
            <v>9.0</v>
          </cell>
          <cell r="Q70" t="str">
            <v>9.0</v>
          </cell>
          <cell r="R70" t="str">
            <v>Đ</v>
          </cell>
          <cell r="S70" t="str">
            <v>7.7</v>
          </cell>
          <cell r="T70" t="str">
            <v>8.3</v>
          </cell>
          <cell r="U70" t="str">
            <v>G</v>
          </cell>
          <cell r="V70" t="str">
            <v>T</v>
          </cell>
          <cell r="W70" t="str">
            <v>HSG</v>
          </cell>
          <cell r="X70" t="str">
            <v>14</v>
          </cell>
          <cell r="Y70" t="str">
            <v>0</v>
          </cell>
          <cell r="Z70" t="str">
            <v>12A2</v>
          </cell>
        </row>
        <row r="71">
          <cell r="C71" t="str">
            <v>Tạ Duy Linh12A2</v>
          </cell>
          <cell r="D71" t="str">
            <v>01/05/2005</v>
          </cell>
          <cell r="E71" t="str">
            <v>Nam</v>
          </cell>
          <cell r="F71" t="str">
            <v>Kinh</v>
          </cell>
          <cell r="G71" t="str">
            <v>8.5</v>
          </cell>
          <cell r="H71" t="str">
            <v>8.8</v>
          </cell>
          <cell r="I71" t="str">
            <v>7.6</v>
          </cell>
          <cell r="J71" t="str">
            <v>7.1</v>
          </cell>
          <cell r="K71" t="str">
            <v>8.3</v>
          </cell>
          <cell r="L71" t="str">
            <v>7.3</v>
          </cell>
          <cell r="M71" t="str">
            <v>7.9</v>
          </cell>
          <cell r="N71" t="str">
            <v>7.1</v>
          </cell>
          <cell r="O71" t="str">
            <v>7.6</v>
          </cell>
          <cell r="P71" t="str">
            <v>8.6</v>
          </cell>
          <cell r="Q71" t="str">
            <v>9.0</v>
          </cell>
          <cell r="R71" t="str">
            <v>Đ</v>
          </cell>
          <cell r="S71" t="str">
            <v>8.4</v>
          </cell>
          <cell r="T71" t="str">
            <v>8.0</v>
          </cell>
          <cell r="U71" t="str">
            <v>G</v>
          </cell>
          <cell r="V71" t="str">
            <v>T</v>
          </cell>
          <cell r="W71" t="str">
            <v>HSG</v>
          </cell>
          <cell r="X71" t="str">
            <v>33</v>
          </cell>
          <cell r="Y71" t="str">
            <v>0</v>
          </cell>
          <cell r="Z71" t="str">
            <v>12A2</v>
          </cell>
        </row>
        <row r="72">
          <cell r="C72" t="str">
            <v>Đào Tuyết Minh12A2</v>
          </cell>
          <cell r="D72" t="str">
            <v>14/05/2005</v>
          </cell>
          <cell r="E72" t="str">
            <v>Nữ</v>
          </cell>
          <cell r="F72" t="str">
            <v>Kinh</v>
          </cell>
          <cell r="G72" t="str">
            <v>9.1</v>
          </cell>
          <cell r="H72" t="str">
            <v>9.3</v>
          </cell>
          <cell r="I72" t="str">
            <v>9.2</v>
          </cell>
          <cell r="J72" t="str">
            <v>8.1</v>
          </cell>
          <cell r="K72" t="str">
            <v>9.1</v>
          </cell>
          <cell r="L72" t="str">
            <v>7.2</v>
          </cell>
          <cell r="M72" t="str">
            <v>8.1</v>
          </cell>
          <cell r="N72" t="str">
            <v>7.3</v>
          </cell>
          <cell r="O72" t="str">
            <v>8.0</v>
          </cell>
          <cell r="P72" t="str">
            <v>8.3</v>
          </cell>
          <cell r="Q72" t="str">
            <v>9.0</v>
          </cell>
          <cell r="R72" t="str">
            <v>Đ</v>
          </cell>
          <cell r="S72" t="str">
            <v>7.1</v>
          </cell>
          <cell r="T72" t="str">
            <v>8.3</v>
          </cell>
          <cell r="U72" t="str">
            <v>G</v>
          </cell>
          <cell r="V72" t="str">
            <v>T</v>
          </cell>
          <cell r="W72" t="str">
            <v>HSG</v>
          </cell>
          <cell r="X72" t="str">
            <v>14</v>
          </cell>
          <cell r="Y72" t="str">
            <v>0</v>
          </cell>
          <cell r="Z72" t="str">
            <v>12A2</v>
          </cell>
        </row>
        <row r="73">
          <cell r="C73" t="str">
            <v>Trần Nguyễn Quang Minh12A2</v>
          </cell>
          <cell r="D73" t="str">
            <v>04/09/2005</v>
          </cell>
          <cell r="E73" t="str">
            <v>Nam</v>
          </cell>
          <cell r="F73" t="str">
            <v>Kinh</v>
          </cell>
          <cell r="G73" t="str">
            <v>8.1</v>
          </cell>
          <cell r="H73" t="str">
            <v>8.3</v>
          </cell>
          <cell r="I73" t="str">
            <v>8.2</v>
          </cell>
          <cell r="J73" t="str">
            <v>7.4</v>
          </cell>
          <cell r="K73" t="str">
            <v>8.5</v>
          </cell>
          <cell r="L73" t="str">
            <v>7.0</v>
          </cell>
          <cell r="M73" t="str">
            <v>7.8</v>
          </cell>
          <cell r="N73" t="str">
            <v>7.6</v>
          </cell>
          <cell r="O73" t="str">
            <v>8.0</v>
          </cell>
          <cell r="P73" t="str">
            <v>9.0</v>
          </cell>
          <cell r="Q73" t="str">
            <v>9.0</v>
          </cell>
          <cell r="R73" t="str">
            <v>Đ</v>
          </cell>
          <cell r="S73" t="str">
            <v>7.7</v>
          </cell>
          <cell r="T73" t="str">
            <v>8.1</v>
          </cell>
          <cell r="U73" t="str">
            <v>G</v>
          </cell>
          <cell r="V73" t="str">
            <v>T</v>
          </cell>
          <cell r="W73" t="str">
            <v>HSG</v>
          </cell>
          <cell r="X73" t="str">
            <v>26</v>
          </cell>
          <cell r="Y73" t="str">
            <v>1</v>
          </cell>
          <cell r="Z73" t="str">
            <v>12A2</v>
          </cell>
        </row>
        <row r="74">
          <cell r="C74" t="str">
            <v>Đỗ Khánh Nam12A2</v>
          </cell>
          <cell r="D74" t="str">
            <v>19/09/2005</v>
          </cell>
          <cell r="E74" t="str">
            <v>Nam</v>
          </cell>
          <cell r="F74" t="str">
            <v>Kinh</v>
          </cell>
          <cell r="G74" t="str">
            <v>7.1</v>
          </cell>
          <cell r="H74" t="str">
            <v>7.2</v>
          </cell>
          <cell r="I74" t="str">
            <v>6.2</v>
          </cell>
          <cell r="J74" t="str">
            <v>6.0</v>
          </cell>
          <cell r="K74" t="str">
            <v>9.0</v>
          </cell>
          <cell r="L74" t="str">
            <v>5.0</v>
          </cell>
          <cell r="M74" t="str">
            <v>8.2</v>
          </cell>
          <cell r="N74" t="str">
            <v>6.8</v>
          </cell>
          <cell r="O74" t="str">
            <v>7.4</v>
          </cell>
          <cell r="P74" t="str">
            <v>8.3</v>
          </cell>
          <cell r="Q74" t="str">
            <v>9.0</v>
          </cell>
          <cell r="R74" t="str">
            <v>Đ</v>
          </cell>
          <cell r="S74" t="str">
            <v>7.6</v>
          </cell>
          <cell r="T74" t="str">
            <v>7.3</v>
          </cell>
          <cell r="U74" t="str">
            <v>K</v>
          </cell>
          <cell r="V74" t="str">
            <v>T</v>
          </cell>
          <cell r="W74" t="str">
            <v>HSTT</v>
          </cell>
          <cell r="X74" t="str">
            <v>41</v>
          </cell>
          <cell r="Y74" t="str">
            <v>0</v>
          </cell>
          <cell r="Z74" t="str">
            <v>12A2</v>
          </cell>
        </row>
        <row r="75">
          <cell r="C75" t="str">
            <v>Phạm Thu Phương12A2</v>
          </cell>
          <cell r="D75" t="str">
            <v>21/09/2005</v>
          </cell>
          <cell r="E75" t="str">
            <v>Nữ</v>
          </cell>
          <cell r="F75" t="str">
            <v>Kinh</v>
          </cell>
          <cell r="G75" t="str">
            <v>8.7</v>
          </cell>
          <cell r="H75" t="str">
            <v>8.3</v>
          </cell>
          <cell r="I75" t="str">
            <v>8.0</v>
          </cell>
          <cell r="J75" t="str">
            <v>8.5</v>
          </cell>
          <cell r="K75" t="str">
            <v>8.8</v>
          </cell>
          <cell r="L75" t="str">
            <v>8.0</v>
          </cell>
          <cell r="M75" t="str">
            <v>8.1</v>
          </cell>
          <cell r="N75" t="str">
            <v>7.8</v>
          </cell>
          <cell r="O75" t="str">
            <v>8.5</v>
          </cell>
          <cell r="P75" t="str">
            <v>9.9</v>
          </cell>
          <cell r="Q75" t="str">
            <v>9.0</v>
          </cell>
          <cell r="R75" t="str">
            <v>Đ</v>
          </cell>
          <cell r="S75" t="str">
            <v>7.8</v>
          </cell>
          <cell r="T75" t="str">
            <v>8.5</v>
          </cell>
          <cell r="U75" t="str">
            <v>G</v>
          </cell>
          <cell r="V75" t="str">
            <v>T</v>
          </cell>
          <cell r="W75" t="str">
            <v>HSG</v>
          </cell>
          <cell r="X75" t="str">
            <v>6</v>
          </cell>
          <cell r="Y75" t="str">
            <v>2</v>
          </cell>
          <cell r="Z75" t="str">
            <v>12A2</v>
          </cell>
        </row>
        <row r="76">
          <cell r="C76" t="str">
            <v>Vũ Đức Quang12A2</v>
          </cell>
          <cell r="D76" t="str">
            <v>04/11/2005</v>
          </cell>
          <cell r="E76" t="str">
            <v>Nam</v>
          </cell>
          <cell r="F76" t="str">
            <v>Kinh</v>
          </cell>
          <cell r="G76" t="str">
            <v>8.0</v>
          </cell>
          <cell r="H76" t="str">
            <v>8.1</v>
          </cell>
          <cell r="I76" t="str">
            <v>8.2</v>
          </cell>
          <cell r="J76" t="str">
            <v>7.4</v>
          </cell>
          <cell r="K76" t="str">
            <v>9.1</v>
          </cell>
          <cell r="L76" t="str">
            <v>6.6</v>
          </cell>
          <cell r="M76" t="str">
            <v>8.3</v>
          </cell>
          <cell r="N76" t="str">
            <v>7.7</v>
          </cell>
          <cell r="O76" t="str">
            <v>8.0</v>
          </cell>
          <cell r="P76" t="str">
            <v>9.1</v>
          </cell>
          <cell r="Q76" t="str">
            <v>8.9</v>
          </cell>
          <cell r="R76" t="str">
            <v>Đ</v>
          </cell>
          <cell r="S76" t="str">
            <v>7.6</v>
          </cell>
          <cell r="T76" t="str">
            <v>8.1</v>
          </cell>
          <cell r="U76" t="str">
            <v>G</v>
          </cell>
          <cell r="V76" t="str">
            <v>T</v>
          </cell>
          <cell r="W76" t="str">
            <v>HSG</v>
          </cell>
          <cell r="X76" t="str">
            <v>26</v>
          </cell>
          <cell r="Y76" t="str">
            <v>0</v>
          </cell>
          <cell r="Z76" t="str">
            <v>12A2</v>
          </cell>
        </row>
        <row r="77">
          <cell r="C77" t="str">
            <v>Ngô Anh Quân12A2</v>
          </cell>
          <cell r="D77" t="str">
            <v>06/10/2005</v>
          </cell>
          <cell r="E77" t="str">
            <v>Nam</v>
          </cell>
          <cell r="F77" t="str">
            <v>Kinh</v>
          </cell>
          <cell r="G77" t="str">
            <v>8.1</v>
          </cell>
          <cell r="H77" t="str">
            <v>8.1</v>
          </cell>
          <cell r="I77" t="str">
            <v>8.2</v>
          </cell>
          <cell r="J77" t="str">
            <v>7.6</v>
          </cell>
          <cell r="K77" t="str">
            <v>8.6</v>
          </cell>
          <cell r="L77" t="str">
            <v>6.6</v>
          </cell>
          <cell r="M77" t="str">
            <v>8.1</v>
          </cell>
          <cell r="N77" t="str">
            <v>7.5</v>
          </cell>
          <cell r="O77" t="str">
            <v>8.0</v>
          </cell>
          <cell r="P77" t="str">
            <v>9.4</v>
          </cell>
          <cell r="Q77" t="str">
            <v>9.0</v>
          </cell>
          <cell r="R77" t="str">
            <v>Đ</v>
          </cell>
          <cell r="S77" t="str">
            <v>8.6</v>
          </cell>
          <cell r="T77" t="str">
            <v>8.2</v>
          </cell>
          <cell r="U77" t="str">
            <v>G</v>
          </cell>
          <cell r="V77" t="str">
            <v>T</v>
          </cell>
          <cell r="W77" t="str">
            <v>HSG</v>
          </cell>
          <cell r="X77" t="str">
            <v>19</v>
          </cell>
          <cell r="Y77" t="str">
            <v>2</v>
          </cell>
          <cell r="Z77" t="str">
            <v>12A2</v>
          </cell>
        </row>
        <row r="78">
          <cell r="C78" t="str">
            <v>Nguyễn Nam Quân12A2</v>
          </cell>
          <cell r="D78" t="str">
            <v>17/12/2005</v>
          </cell>
          <cell r="E78" t="str">
            <v>Nam</v>
          </cell>
          <cell r="F78" t="str">
            <v>Kinh</v>
          </cell>
          <cell r="G78" t="str">
            <v>8.0</v>
          </cell>
          <cell r="H78" t="str">
            <v>8.0</v>
          </cell>
          <cell r="I78" t="str">
            <v>7.8</v>
          </cell>
          <cell r="J78" t="str">
            <v>8.1</v>
          </cell>
          <cell r="K78" t="str">
            <v>8.3</v>
          </cell>
          <cell r="L78" t="str">
            <v>7.1</v>
          </cell>
          <cell r="M78" t="str">
            <v>8.6</v>
          </cell>
          <cell r="N78" t="str">
            <v>7.3</v>
          </cell>
          <cell r="O78" t="str">
            <v>8.3</v>
          </cell>
          <cell r="P78" t="str">
            <v>9.1</v>
          </cell>
          <cell r="Q78" t="str">
            <v>9.0</v>
          </cell>
          <cell r="R78" t="str">
            <v>Đ</v>
          </cell>
          <cell r="S78" t="str">
            <v>7.5</v>
          </cell>
          <cell r="T78" t="str">
            <v>8.1</v>
          </cell>
          <cell r="U78" t="str">
            <v>G</v>
          </cell>
          <cell r="V78" t="str">
            <v>T</v>
          </cell>
          <cell r="W78" t="str">
            <v>HSG</v>
          </cell>
          <cell r="X78" t="str">
            <v>26</v>
          </cell>
          <cell r="Y78" t="str">
            <v>0</v>
          </cell>
          <cell r="Z78" t="str">
            <v>12A2</v>
          </cell>
        </row>
        <row r="79">
          <cell r="C79" t="str">
            <v>Tống Minh Quân12A2</v>
          </cell>
          <cell r="D79" t="str">
            <v>11/03/2005</v>
          </cell>
          <cell r="E79" t="str">
            <v>Nam</v>
          </cell>
          <cell r="F79" t="str">
            <v>Kinh</v>
          </cell>
          <cell r="G79" t="str">
            <v>8.6</v>
          </cell>
          <cell r="H79" t="str">
            <v>8.7</v>
          </cell>
          <cell r="I79" t="str">
            <v>7.6</v>
          </cell>
          <cell r="J79" t="str">
            <v>8.4</v>
          </cell>
          <cell r="K79" t="str">
            <v>8.4</v>
          </cell>
          <cell r="L79" t="str">
            <v>7.3</v>
          </cell>
          <cell r="M79" t="str">
            <v>8.9</v>
          </cell>
          <cell r="N79" t="str">
            <v>7.9</v>
          </cell>
          <cell r="O79" t="str">
            <v>8.4</v>
          </cell>
          <cell r="P79" t="str">
            <v>9.1</v>
          </cell>
          <cell r="Q79" t="str">
            <v>9.0</v>
          </cell>
          <cell r="R79" t="str">
            <v>Đ</v>
          </cell>
          <cell r="S79" t="str">
            <v>8.7</v>
          </cell>
          <cell r="T79" t="str">
            <v>8.4</v>
          </cell>
          <cell r="U79" t="str">
            <v>G</v>
          </cell>
          <cell r="V79" t="str">
            <v>T</v>
          </cell>
          <cell r="W79" t="str">
            <v>HSG</v>
          </cell>
          <cell r="X79" t="str">
            <v>11</v>
          </cell>
          <cell r="Y79" t="str">
            <v>0</v>
          </cell>
          <cell r="Z79" t="str">
            <v>12A2</v>
          </cell>
        </row>
        <row r="80">
          <cell r="C80" t="str">
            <v>Trần Văn Quyết12A2</v>
          </cell>
          <cell r="D80" t="str">
            <v>16/02/2005</v>
          </cell>
          <cell r="E80" t="str">
            <v>Nam</v>
          </cell>
          <cell r="F80" t="str">
            <v>Kinh</v>
          </cell>
          <cell r="G80" t="str">
            <v>8.8</v>
          </cell>
          <cell r="H80" t="str">
            <v>8.4</v>
          </cell>
          <cell r="I80" t="str">
            <v>9.0</v>
          </cell>
          <cell r="J80" t="str">
            <v>8.5</v>
          </cell>
          <cell r="K80" t="str">
            <v>8.9</v>
          </cell>
          <cell r="L80" t="str">
            <v>7.1</v>
          </cell>
          <cell r="M80" t="str">
            <v>8.9</v>
          </cell>
          <cell r="N80" t="str">
            <v>7.6</v>
          </cell>
          <cell r="O80" t="str">
            <v>8.1</v>
          </cell>
          <cell r="P80" t="str">
            <v>9.0</v>
          </cell>
          <cell r="Q80" t="str">
            <v>9.0</v>
          </cell>
          <cell r="R80" t="str">
            <v>Đ</v>
          </cell>
          <cell r="S80" t="str">
            <v>8.4</v>
          </cell>
          <cell r="T80" t="str">
            <v>8.5</v>
          </cell>
          <cell r="U80" t="str">
            <v>G</v>
          </cell>
          <cell r="V80" t="str">
            <v>T</v>
          </cell>
          <cell r="W80" t="str">
            <v>HSG</v>
          </cell>
          <cell r="X80" t="str">
            <v>6</v>
          </cell>
          <cell r="Y80" t="str">
            <v>0</v>
          </cell>
          <cell r="Z80" t="str">
            <v>12A2</v>
          </cell>
        </row>
        <row r="81">
          <cell r="C81" t="str">
            <v>Nguyễn Như Quỳnh12A2</v>
          </cell>
          <cell r="D81" t="str">
            <v>23/06/2005</v>
          </cell>
          <cell r="E81" t="str">
            <v>Nữ</v>
          </cell>
          <cell r="F81" t="str">
            <v>Kinh</v>
          </cell>
          <cell r="G81" t="str">
            <v>8.1</v>
          </cell>
          <cell r="H81" t="str">
            <v>8.1</v>
          </cell>
          <cell r="I81" t="str">
            <v>6.9</v>
          </cell>
          <cell r="J81" t="str">
            <v>8.3</v>
          </cell>
          <cell r="K81" t="str">
            <v>9.3</v>
          </cell>
          <cell r="L81" t="str">
            <v>8.0</v>
          </cell>
          <cell r="M81" t="str">
            <v>9.3</v>
          </cell>
          <cell r="N81" t="str">
            <v>8.3</v>
          </cell>
          <cell r="O81" t="str">
            <v>8.3</v>
          </cell>
          <cell r="P81" t="str">
            <v>9.9</v>
          </cell>
          <cell r="Q81" t="str">
            <v>9.7</v>
          </cell>
          <cell r="R81" t="str">
            <v>Đ</v>
          </cell>
          <cell r="S81" t="str">
            <v>9.1</v>
          </cell>
          <cell r="T81" t="str">
            <v>8.6</v>
          </cell>
          <cell r="U81" t="str">
            <v>G</v>
          </cell>
          <cell r="V81" t="str">
            <v>T</v>
          </cell>
          <cell r="W81" t="str">
            <v>HSG</v>
          </cell>
          <cell r="X81" t="str">
            <v>4</v>
          </cell>
          <cell r="Y81" t="str">
            <v>4</v>
          </cell>
          <cell r="Z81" t="str">
            <v>12A2</v>
          </cell>
        </row>
        <row r="82">
          <cell r="C82" t="str">
            <v>Nguyễn Đức Tài12A2</v>
          </cell>
          <cell r="D82" t="str">
            <v>01/06/2005</v>
          </cell>
          <cell r="E82" t="str">
            <v>Nam</v>
          </cell>
          <cell r="F82" t="str">
            <v>Kinh</v>
          </cell>
          <cell r="G82" t="str">
            <v>9.0</v>
          </cell>
          <cell r="H82" t="str">
            <v>9.4</v>
          </cell>
          <cell r="I82" t="str">
            <v>7.7</v>
          </cell>
          <cell r="J82" t="str">
            <v>8.8</v>
          </cell>
          <cell r="K82" t="str">
            <v>9.1</v>
          </cell>
          <cell r="L82" t="str">
            <v>6.6</v>
          </cell>
          <cell r="M82" t="str">
            <v>9.3</v>
          </cell>
          <cell r="N82" t="str">
            <v>8.8</v>
          </cell>
          <cell r="O82" t="str">
            <v>8.3</v>
          </cell>
          <cell r="P82" t="str">
            <v>9.9</v>
          </cell>
          <cell r="Q82" t="str">
            <v>9.0</v>
          </cell>
          <cell r="R82" t="str">
            <v>Đ</v>
          </cell>
          <cell r="S82" t="str">
            <v>8.4</v>
          </cell>
          <cell r="T82" t="str">
            <v>8.7</v>
          </cell>
          <cell r="U82" t="str">
            <v>G</v>
          </cell>
          <cell r="V82" t="str">
            <v>T</v>
          </cell>
          <cell r="W82" t="str">
            <v>HSG</v>
          </cell>
          <cell r="X82" t="str">
            <v>2</v>
          </cell>
          <cell r="Y82" t="str">
            <v>0</v>
          </cell>
          <cell r="Z82" t="str">
            <v>12A2</v>
          </cell>
        </row>
        <row r="83">
          <cell r="C83" t="str">
            <v>Đoàn Thu Thảo12A2</v>
          </cell>
          <cell r="D83" t="str">
            <v>17/05/2005</v>
          </cell>
          <cell r="E83" t="str">
            <v>Nữ</v>
          </cell>
          <cell r="F83" t="str">
            <v>Kinh</v>
          </cell>
          <cell r="G83" t="str">
            <v>8.7</v>
          </cell>
          <cell r="H83" t="str">
            <v>9.2</v>
          </cell>
          <cell r="I83" t="str">
            <v>8.7</v>
          </cell>
          <cell r="J83" t="str">
            <v>8.1</v>
          </cell>
          <cell r="K83" t="str">
            <v>9.1</v>
          </cell>
          <cell r="L83" t="str">
            <v>8.1</v>
          </cell>
          <cell r="M83" t="str">
            <v>9.3</v>
          </cell>
          <cell r="N83" t="str">
            <v>8.2</v>
          </cell>
          <cell r="O83" t="str">
            <v>8.7</v>
          </cell>
          <cell r="P83" t="str">
            <v>9.6</v>
          </cell>
          <cell r="Q83" t="str">
            <v>8.9</v>
          </cell>
          <cell r="R83" t="str">
            <v>Đ</v>
          </cell>
          <cell r="S83" t="str">
            <v>8.9</v>
          </cell>
          <cell r="T83" t="str">
            <v>8.8</v>
          </cell>
          <cell r="U83" t="str">
            <v>G</v>
          </cell>
          <cell r="V83" t="str">
            <v>T</v>
          </cell>
          <cell r="W83" t="str">
            <v>HSG</v>
          </cell>
          <cell r="X83" t="str">
            <v>1</v>
          </cell>
          <cell r="Y83" t="str">
            <v>0</v>
          </cell>
          <cell r="Z83" t="str">
            <v>12A2</v>
          </cell>
        </row>
        <row r="84">
          <cell r="C84" t="str">
            <v>Trần Phương Thảo12A2</v>
          </cell>
          <cell r="D84" t="str">
            <v>18/02/2005</v>
          </cell>
          <cell r="E84" t="str">
            <v>Nữ</v>
          </cell>
          <cell r="F84" t="str">
            <v>Kinh</v>
          </cell>
          <cell r="G84" t="str">
            <v>8.6</v>
          </cell>
          <cell r="H84" t="str">
            <v>8.7</v>
          </cell>
          <cell r="I84" t="str">
            <v>8.1</v>
          </cell>
          <cell r="J84" t="str">
            <v>8.6</v>
          </cell>
          <cell r="K84" t="str">
            <v>9.3</v>
          </cell>
          <cell r="L84" t="str">
            <v>7.2</v>
          </cell>
          <cell r="M84" t="str">
            <v>8.2</v>
          </cell>
          <cell r="N84" t="str">
            <v>8.4</v>
          </cell>
          <cell r="O84" t="str">
            <v>8.0</v>
          </cell>
          <cell r="P84" t="str">
            <v>9.9</v>
          </cell>
          <cell r="Q84" t="str">
            <v>9.0</v>
          </cell>
          <cell r="R84" t="str">
            <v>Đ</v>
          </cell>
          <cell r="S84" t="str">
            <v>9.0</v>
          </cell>
          <cell r="T84" t="str">
            <v>8.6</v>
          </cell>
          <cell r="U84" t="str">
            <v>G</v>
          </cell>
          <cell r="V84" t="str">
            <v>T</v>
          </cell>
          <cell r="W84" t="str">
            <v>HSG</v>
          </cell>
          <cell r="X84" t="str">
            <v>4</v>
          </cell>
          <cell r="Y84" t="str">
            <v>0</v>
          </cell>
          <cell r="Z84" t="str">
            <v>12A2</v>
          </cell>
        </row>
        <row r="85">
          <cell r="C85" t="str">
            <v>Nghiêm Xuân Thắng12A2</v>
          </cell>
          <cell r="D85" t="str">
            <v>25/03/2005</v>
          </cell>
          <cell r="E85" t="str">
            <v>Nam</v>
          </cell>
          <cell r="F85" t="str">
            <v>Kinh</v>
          </cell>
          <cell r="G85" t="str">
            <v>7.0</v>
          </cell>
          <cell r="H85" t="str">
            <v>8.2</v>
          </cell>
          <cell r="I85" t="str">
            <v>7.6</v>
          </cell>
          <cell r="J85" t="str">
            <v>8.2</v>
          </cell>
          <cell r="K85" t="str">
            <v>9.0</v>
          </cell>
          <cell r="L85" t="str">
            <v>7.3</v>
          </cell>
          <cell r="M85" t="str">
            <v>9.3</v>
          </cell>
          <cell r="N85" t="str">
            <v>7.1</v>
          </cell>
          <cell r="O85" t="str">
            <v>8.0</v>
          </cell>
          <cell r="P85" t="str">
            <v>9.3</v>
          </cell>
          <cell r="Q85" t="str">
            <v>8.9</v>
          </cell>
          <cell r="R85" t="str">
            <v>Đ</v>
          </cell>
          <cell r="S85" t="str">
            <v>7.9</v>
          </cell>
          <cell r="T85" t="str">
            <v>8.2</v>
          </cell>
          <cell r="U85" t="str">
            <v>G</v>
          </cell>
          <cell r="V85" t="str">
            <v>T</v>
          </cell>
          <cell r="W85" t="str">
            <v>HSG</v>
          </cell>
          <cell r="X85" t="str">
            <v>19</v>
          </cell>
          <cell r="Y85" t="str">
            <v>1</v>
          </cell>
          <cell r="Z85" t="str">
            <v>12A2</v>
          </cell>
        </row>
        <row r="86">
          <cell r="C86" t="str">
            <v>Phí Quốc Thịnh12A2</v>
          </cell>
          <cell r="D86" t="str">
            <v>31/01/2005</v>
          </cell>
          <cell r="E86" t="str">
            <v>Nam</v>
          </cell>
          <cell r="F86" t="str">
            <v>Kinh</v>
          </cell>
          <cell r="G86" t="str">
            <v>7.3</v>
          </cell>
          <cell r="H86" t="str">
            <v>7.6</v>
          </cell>
          <cell r="I86" t="str">
            <v>5.7</v>
          </cell>
          <cell r="J86" t="str">
            <v>7.0</v>
          </cell>
          <cell r="K86" t="str">
            <v>8.1</v>
          </cell>
          <cell r="L86" t="str">
            <v>5.7</v>
          </cell>
          <cell r="M86" t="str">
            <v>8.1</v>
          </cell>
          <cell r="N86" t="str">
            <v>7.4</v>
          </cell>
          <cell r="O86" t="str">
            <v>7.6</v>
          </cell>
          <cell r="P86" t="str">
            <v>9.4</v>
          </cell>
          <cell r="Q86" t="str">
            <v>9.0</v>
          </cell>
          <cell r="R86" t="str">
            <v>Đ</v>
          </cell>
          <cell r="S86" t="str">
            <v>7.9</v>
          </cell>
          <cell r="T86" t="str">
            <v>7.6</v>
          </cell>
          <cell r="U86" t="str">
            <v>K</v>
          </cell>
          <cell r="V86" t="str">
            <v>T</v>
          </cell>
          <cell r="W86" t="str">
            <v>HSTT</v>
          </cell>
          <cell r="X86" t="str">
            <v>39</v>
          </cell>
          <cell r="Y86" t="str">
            <v>3</v>
          </cell>
          <cell r="Z86" t="str">
            <v>12A2</v>
          </cell>
        </row>
        <row r="87">
          <cell r="C87" t="str">
            <v>Nguyễn Thanh Thuý12A2</v>
          </cell>
          <cell r="D87" t="str">
            <v>03/11/2005</v>
          </cell>
          <cell r="E87" t="str">
            <v>Nữ</v>
          </cell>
          <cell r="F87" t="str">
            <v>Kinh</v>
          </cell>
          <cell r="G87" t="str">
            <v>8.7</v>
          </cell>
          <cell r="H87" t="str">
            <v>8.6</v>
          </cell>
          <cell r="I87" t="str">
            <v>8.6</v>
          </cell>
          <cell r="J87" t="str">
            <v>8.7</v>
          </cell>
          <cell r="K87" t="str">
            <v>8.9</v>
          </cell>
          <cell r="L87" t="str">
            <v>8.2</v>
          </cell>
          <cell r="M87" t="str">
            <v>9.4</v>
          </cell>
          <cell r="N87" t="str">
            <v>8.4</v>
          </cell>
          <cell r="O87" t="str">
            <v>8.0</v>
          </cell>
          <cell r="P87" t="str">
            <v>9.1</v>
          </cell>
          <cell r="Q87" t="str">
            <v>8.9</v>
          </cell>
          <cell r="R87" t="str">
            <v>Đ</v>
          </cell>
          <cell r="S87" t="str">
            <v>8.3</v>
          </cell>
          <cell r="T87" t="str">
            <v>8.7</v>
          </cell>
          <cell r="U87" t="str">
            <v>G</v>
          </cell>
          <cell r="V87" t="str">
            <v>T</v>
          </cell>
          <cell r="W87" t="str">
            <v>HSG</v>
          </cell>
          <cell r="X87" t="str">
            <v>2</v>
          </cell>
          <cell r="Y87" t="str">
            <v>0</v>
          </cell>
          <cell r="Z87" t="str">
            <v>12A2</v>
          </cell>
        </row>
        <row r="88">
          <cell r="C88" t="str">
            <v>Nguyễn Minh Tiến12A2</v>
          </cell>
          <cell r="D88" t="str">
            <v>02/10/2005</v>
          </cell>
          <cell r="E88" t="str">
            <v>Nam</v>
          </cell>
          <cell r="F88" t="str">
            <v>Kinh</v>
          </cell>
          <cell r="G88" t="str">
            <v>9.0</v>
          </cell>
          <cell r="H88" t="str">
            <v>8.8</v>
          </cell>
          <cell r="I88" t="str">
            <v>9.0</v>
          </cell>
          <cell r="J88" t="str">
            <v>7.7</v>
          </cell>
          <cell r="K88" t="str">
            <v>8.8</v>
          </cell>
          <cell r="L88" t="str">
            <v>6.6</v>
          </cell>
          <cell r="M88" t="str">
            <v>9.0</v>
          </cell>
          <cell r="N88" t="str">
            <v>8.1</v>
          </cell>
          <cell r="O88" t="str">
            <v>6.6</v>
          </cell>
          <cell r="P88" t="str">
            <v>8.9</v>
          </cell>
          <cell r="Q88" t="str">
            <v>8.9</v>
          </cell>
          <cell r="R88" t="str">
            <v>Đ</v>
          </cell>
          <cell r="S88" t="str">
            <v>8.4</v>
          </cell>
          <cell r="T88" t="str">
            <v>8.3</v>
          </cell>
          <cell r="U88" t="str">
            <v>G</v>
          </cell>
          <cell r="V88" t="str">
            <v>T</v>
          </cell>
          <cell r="W88" t="str">
            <v>HSG</v>
          </cell>
          <cell r="X88" t="str">
            <v>14</v>
          </cell>
          <cell r="Y88" t="str">
            <v>2</v>
          </cell>
          <cell r="Z88" t="str">
            <v>12A2</v>
          </cell>
        </row>
        <row r="89">
          <cell r="C89" t="str">
            <v>Vũ Anh Tiến12A2</v>
          </cell>
          <cell r="D89" t="str">
            <v>11/11/2005</v>
          </cell>
          <cell r="E89" t="str">
            <v>Nam</v>
          </cell>
          <cell r="F89" t="str">
            <v>Kinh</v>
          </cell>
          <cell r="G89" t="str">
            <v>8.0</v>
          </cell>
          <cell r="H89" t="str">
            <v>8.2</v>
          </cell>
          <cell r="I89" t="str">
            <v>7.0</v>
          </cell>
          <cell r="J89" t="str">
            <v>8.5</v>
          </cell>
          <cell r="K89" t="str">
            <v>9.1</v>
          </cell>
          <cell r="L89" t="str">
            <v>7.0</v>
          </cell>
          <cell r="M89" t="str">
            <v>8.3</v>
          </cell>
          <cell r="N89" t="str">
            <v>8.2</v>
          </cell>
          <cell r="O89" t="str">
            <v>6.6</v>
          </cell>
          <cell r="P89" t="str">
            <v>9.6</v>
          </cell>
          <cell r="Q89" t="str">
            <v>9.0</v>
          </cell>
          <cell r="R89" t="str">
            <v>Đ</v>
          </cell>
          <cell r="S89" t="str">
            <v>7.6</v>
          </cell>
          <cell r="T89" t="str">
            <v>8.1</v>
          </cell>
          <cell r="U89" t="str">
            <v>G</v>
          </cell>
          <cell r="V89" t="str">
            <v>T</v>
          </cell>
          <cell r="W89" t="str">
            <v>HSG</v>
          </cell>
          <cell r="X89" t="str">
            <v>26</v>
          </cell>
          <cell r="Y89" t="str">
            <v>0</v>
          </cell>
          <cell r="Z89" t="str">
            <v>12A2</v>
          </cell>
        </row>
        <row r="90">
          <cell r="C90" t="str">
            <v>Nguyễn Tiến Trình12A2</v>
          </cell>
          <cell r="D90" t="str">
            <v>02/03/2005</v>
          </cell>
          <cell r="E90" t="str">
            <v>Nam</v>
          </cell>
          <cell r="F90" t="str">
            <v>Kinh</v>
          </cell>
          <cell r="G90" t="str">
            <v>9.7</v>
          </cell>
          <cell r="H90" t="str">
            <v>9.3</v>
          </cell>
          <cell r="I90" t="str">
            <v>9.8</v>
          </cell>
          <cell r="J90" t="str">
            <v>8.1</v>
          </cell>
          <cell r="K90" t="str">
            <v>8.8</v>
          </cell>
          <cell r="L90" t="str">
            <v>6.6</v>
          </cell>
          <cell r="M90" t="str">
            <v>8.3</v>
          </cell>
          <cell r="N90" t="str">
            <v>7.8</v>
          </cell>
          <cell r="O90" t="str">
            <v>7.7</v>
          </cell>
          <cell r="P90" t="str">
            <v>8.6</v>
          </cell>
          <cell r="Q90" t="str">
            <v>8.9</v>
          </cell>
          <cell r="R90" t="str">
            <v>Đ</v>
          </cell>
          <cell r="S90" t="str">
            <v>7.6</v>
          </cell>
          <cell r="T90" t="str">
            <v>8.4</v>
          </cell>
          <cell r="U90" t="str">
            <v>G</v>
          </cell>
          <cell r="V90" t="str">
            <v>T</v>
          </cell>
          <cell r="W90" t="str">
            <v>HSG</v>
          </cell>
          <cell r="X90" t="str">
            <v>11</v>
          </cell>
          <cell r="Y90" t="str">
            <v>1</v>
          </cell>
          <cell r="Z90" t="str">
            <v>12A2</v>
          </cell>
        </row>
        <row r="91">
          <cell r="C91" t="str">
            <v>Bùi Thành Trung12A2</v>
          </cell>
          <cell r="D91" t="str">
            <v>12/02/2005</v>
          </cell>
          <cell r="E91" t="str">
            <v>Nam</v>
          </cell>
          <cell r="F91" t="str">
            <v>Kinh</v>
          </cell>
          <cell r="G91" t="str">
            <v>7.7</v>
          </cell>
          <cell r="H91" t="str">
            <v>8.3</v>
          </cell>
          <cell r="I91" t="str">
            <v>7.6</v>
          </cell>
          <cell r="J91" t="str">
            <v>7.1</v>
          </cell>
          <cell r="K91" t="str">
            <v>8.6</v>
          </cell>
          <cell r="L91" t="str">
            <v>6.8</v>
          </cell>
          <cell r="M91" t="str">
            <v>7.8</v>
          </cell>
          <cell r="N91" t="str">
            <v>6.2</v>
          </cell>
          <cell r="O91" t="str">
            <v>8.1</v>
          </cell>
          <cell r="P91" t="str">
            <v>9.0</v>
          </cell>
          <cell r="Q91" t="str">
            <v>8.9</v>
          </cell>
          <cell r="R91" t="str">
            <v>Đ</v>
          </cell>
          <cell r="S91" t="str">
            <v>8.3</v>
          </cell>
          <cell r="T91" t="str">
            <v>7.9</v>
          </cell>
          <cell r="U91" t="str">
            <v>K</v>
          </cell>
          <cell r="V91" t="str">
            <v>T</v>
          </cell>
          <cell r="W91" t="str">
            <v>HSTT</v>
          </cell>
          <cell r="X91" t="str">
            <v>36</v>
          </cell>
          <cell r="Y91" t="str">
            <v>1</v>
          </cell>
          <cell r="Z91" t="str">
            <v>12A2</v>
          </cell>
        </row>
        <row r="92">
          <cell r="C92" t="str">
            <v>Chử Lê Hải Vân12A2</v>
          </cell>
          <cell r="D92" t="str">
            <v>18/04/2005</v>
          </cell>
          <cell r="E92" t="str">
            <v>Nữ</v>
          </cell>
          <cell r="F92" t="str">
            <v>Kinh</v>
          </cell>
          <cell r="G92" t="str">
            <v>7.2</v>
          </cell>
          <cell r="H92" t="str">
            <v>8.8</v>
          </cell>
          <cell r="I92" t="str">
            <v>7.6</v>
          </cell>
          <cell r="J92" t="str">
            <v>8.1</v>
          </cell>
          <cell r="K92" t="str">
            <v>9.1</v>
          </cell>
          <cell r="L92" t="str">
            <v>7.3</v>
          </cell>
          <cell r="M92" t="str">
            <v>8.0</v>
          </cell>
          <cell r="N92" t="str">
            <v>8.1</v>
          </cell>
          <cell r="O92" t="str">
            <v>8.0</v>
          </cell>
          <cell r="P92" t="str">
            <v>9.0</v>
          </cell>
          <cell r="Q92" t="str">
            <v>9.0</v>
          </cell>
          <cell r="R92" t="str">
            <v>Đ</v>
          </cell>
          <cell r="S92" t="str">
            <v>7.5</v>
          </cell>
          <cell r="T92" t="str">
            <v>8.1</v>
          </cell>
          <cell r="U92" t="str">
            <v>G</v>
          </cell>
          <cell r="V92" t="str">
            <v>T</v>
          </cell>
          <cell r="W92" t="str">
            <v>HSG</v>
          </cell>
          <cell r="X92" t="str">
            <v>26</v>
          </cell>
          <cell r="Y92" t="str">
            <v>1</v>
          </cell>
          <cell r="Z92" t="str">
            <v>12A2</v>
          </cell>
        </row>
        <row r="93">
          <cell r="C93" t="str">
            <v>Phạm Quang Vinh12A2</v>
          </cell>
          <cell r="D93" t="str">
            <v>08/11/2005</v>
          </cell>
          <cell r="E93" t="str">
            <v>Nam</v>
          </cell>
          <cell r="F93" t="str">
            <v>Kinh</v>
          </cell>
          <cell r="G93" t="str">
            <v>8.3</v>
          </cell>
          <cell r="H93" t="str">
            <v>8.6</v>
          </cell>
          <cell r="I93" t="str">
            <v>8.3</v>
          </cell>
          <cell r="J93" t="str">
            <v>8.1</v>
          </cell>
          <cell r="K93" t="str">
            <v>8.4</v>
          </cell>
          <cell r="L93" t="str">
            <v>6.8</v>
          </cell>
          <cell r="M93" t="str">
            <v>9.1</v>
          </cell>
          <cell r="N93" t="str">
            <v>7.2</v>
          </cell>
          <cell r="O93" t="str">
            <v>8.0</v>
          </cell>
          <cell r="P93" t="str">
            <v>9.4</v>
          </cell>
          <cell r="Q93" t="str">
            <v>9.0</v>
          </cell>
          <cell r="R93" t="str">
            <v>Đ</v>
          </cell>
          <cell r="S93" t="str">
            <v>7.0</v>
          </cell>
          <cell r="T93" t="str">
            <v>8.2</v>
          </cell>
          <cell r="U93" t="str">
            <v>G</v>
          </cell>
          <cell r="V93" t="str">
            <v>T</v>
          </cell>
          <cell r="W93" t="str">
            <v>HSG</v>
          </cell>
          <cell r="X93" t="str">
            <v>19</v>
          </cell>
          <cell r="Y93" t="str">
            <v>0</v>
          </cell>
          <cell r="Z93" t="str">
            <v>12A2</v>
          </cell>
        </row>
        <row r="94">
          <cell r="C94" t="str">
            <v>Đặng Thế Vũ12A2</v>
          </cell>
          <cell r="D94" t="str">
            <v>10/12/2005</v>
          </cell>
          <cell r="E94" t="str">
            <v>Nam</v>
          </cell>
          <cell r="F94" t="str">
            <v>Kinh</v>
          </cell>
          <cell r="G94" t="str">
            <v>8.1</v>
          </cell>
          <cell r="H94" t="str">
            <v>9.1</v>
          </cell>
          <cell r="I94" t="str">
            <v>9.0</v>
          </cell>
          <cell r="J94" t="str">
            <v>8.3</v>
          </cell>
          <cell r="K94" t="str">
            <v>8.5</v>
          </cell>
          <cell r="L94" t="str">
            <v>7.6</v>
          </cell>
          <cell r="M94" t="str">
            <v>9.1</v>
          </cell>
          <cell r="N94" t="str">
            <v>7.7</v>
          </cell>
          <cell r="O94" t="str">
            <v>8.1</v>
          </cell>
          <cell r="P94" t="str">
            <v>9.3</v>
          </cell>
          <cell r="Q94" t="str">
            <v>8.9</v>
          </cell>
          <cell r="R94" t="str">
            <v>Đ</v>
          </cell>
          <cell r="S94" t="str">
            <v>7.9</v>
          </cell>
          <cell r="T94" t="str">
            <v>8.5</v>
          </cell>
          <cell r="U94" t="str">
            <v>G</v>
          </cell>
          <cell r="V94" t="str">
            <v>T</v>
          </cell>
          <cell r="W94" t="str">
            <v>HSG</v>
          </cell>
          <cell r="X94" t="str">
            <v>6</v>
          </cell>
          <cell r="Y94" t="str">
            <v>1</v>
          </cell>
          <cell r="Z94" t="str">
            <v>12A2</v>
          </cell>
        </row>
        <row r="95">
          <cell r="C95" t="str">
            <v>Nguyễn Tôn Vỹ12A2</v>
          </cell>
          <cell r="D95" t="str">
            <v>30/05/2005</v>
          </cell>
          <cell r="E95" t="str">
            <v>Nam</v>
          </cell>
          <cell r="F95" t="str">
            <v>Kinh</v>
          </cell>
          <cell r="G95" t="str">
            <v>7.0</v>
          </cell>
          <cell r="H95" t="str">
            <v>7.8</v>
          </cell>
          <cell r="I95" t="str">
            <v>7.8</v>
          </cell>
          <cell r="J95" t="str">
            <v>8.2</v>
          </cell>
          <cell r="K95" t="str">
            <v>8.7</v>
          </cell>
          <cell r="L95" t="str">
            <v>6.6</v>
          </cell>
          <cell r="M95" t="str">
            <v>9.0</v>
          </cell>
          <cell r="N95" t="str">
            <v>8.1</v>
          </cell>
          <cell r="O95" t="str">
            <v>6.6</v>
          </cell>
          <cell r="P95" t="str">
            <v>9.3</v>
          </cell>
          <cell r="Q95" t="str">
            <v>8.9</v>
          </cell>
          <cell r="R95" t="str">
            <v>Đ</v>
          </cell>
          <cell r="S95" t="str">
            <v>6.3</v>
          </cell>
          <cell r="T95" t="str">
            <v>7.9</v>
          </cell>
          <cell r="U95" t="str">
            <v>K</v>
          </cell>
          <cell r="V95" t="str">
            <v>T</v>
          </cell>
          <cell r="W95" t="str">
            <v>HSTT</v>
          </cell>
          <cell r="X95" t="str">
            <v>36</v>
          </cell>
          <cell r="Y95" t="str">
            <v>1</v>
          </cell>
          <cell r="Z95" t="str">
            <v>12A2</v>
          </cell>
        </row>
        <row r="96">
          <cell r="C96" t="str">
            <v>Nguyễn Vũ An12A3</v>
          </cell>
          <cell r="D96" t="str">
            <v>15/09/2005</v>
          </cell>
          <cell r="E96" t="str">
            <v>Nam</v>
          </cell>
          <cell r="F96" t="str">
            <v>Kinh</v>
          </cell>
          <cell r="G96" t="str">
            <v>8.0</v>
          </cell>
          <cell r="H96" t="str">
            <v>8.1</v>
          </cell>
          <cell r="I96" t="str">
            <v>6.6</v>
          </cell>
          <cell r="J96" t="str">
            <v>8.4</v>
          </cell>
          <cell r="K96" t="str">
            <v>8.6</v>
          </cell>
          <cell r="L96" t="str">
            <v>7.6</v>
          </cell>
          <cell r="M96" t="str">
            <v>7.9</v>
          </cell>
          <cell r="N96" t="str">
            <v>7.5</v>
          </cell>
          <cell r="O96" t="str">
            <v>7.3</v>
          </cell>
          <cell r="P96" t="str">
            <v>8.3</v>
          </cell>
          <cell r="Q96" t="str">
            <v>8.9</v>
          </cell>
          <cell r="R96" t="str">
            <v>Đ</v>
          </cell>
          <cell r="S96" t="str">
            <v>8.8</v>
          </cell>
          <cell r="T96" t="str">
            <v>8.0</v>
          </cell>
          <cell r="U96" t="str">
            <v>G</v>
          </cell>
          <cell r="V96" t="str">
            <v>T</v>
          </cell>
          <cell r="W96" t="str">
            <v>HSG</v>
          </cell>
          <cell r="X96" t="str">
            <v>30</v>
          </cell>
          <cell r="Y96" t="str">
            <v>0</v>
          </cell>
          <cell r="Z96" t="str">
            <v>12A3</v>
          </cell>
        </row>
        <row r="97">
          <cell r="C97" t="str">
            <v>Đặng Châu Anh12A3</v>
          </cell>
          <cell r="D97" t="str">
            <v>11/03/2005</v>
          </cell>
          <cell r="E97" t="str">
            <v>Nữ</v>
          </cell>
          <cell r="F97" t="str">
            <v>Kinh</v>
          </cell>
          <cell r="G97" t="str">
            <v>7.6</v>
          </cell>
          <cell r="H97" t="str">
            <v>7.0</v>
          </cell>
          <cell r="I97" t="str">
            <v>6.6</v>
          </cell>
          <cell r="J97" t="str">
            <v>9.9</v>
          </cell>
          <cell r="K97" t="str">
            <v>9.0</v>
          </cell>
          <cell r="L97" t="str">
            <v>8.0</v>
          </cell>
          <cell r="M97" t="str">
            <v>8.9</v>
          </cell>
          <cell r="N97" t="str">
            <v>8.1</v>
          </cell>
          <cell r="O97" t="str">
            <v>7.1</v>
          </cell>
          <cell r="P97" t="str">
            <v>8.3</v>
          </cell>
          <cell r="Q97" t="str">
            <v>8.9</v>
          </cell>
          <cell r="R97" t="str">
            <v>Đ</v>
          </cell>
          <cell r="S97" t="str">
            <v>9.2</v>
          </cell>
          <cell r="T97" t="str">
            <v>8.2</v>
          </cell>
          <cell r="U97" t="str">
            <v>G</v>
          </cell>
          <cell r="V97" t="str">
            <v>T</v>
          </cell>
          <cell r="W97" t="str">
            <v>HSG</v>
          </cell>
          <cell r="X97" t="str">
            <v>26</v>
          </cell>
          <cell r="Y97" t="str">
            <v>0</v>
          </cell>
          <cell r="Z97" t="str">
            <v>12A3</v>
          </cell>
        </row>
        <row r="98">
          <cell r="C98" t="str">
            <v>Phạm Phan Anh12A3</v>
          </cell>
          <cell r="D98" t="str">
            <v>23/08/2005</v>
          </cell>
          <cell r="E98" t="str">
            <v>Nam</v>
          </cell>
          <cell r="F98" t="str">
            <v>Kinh</v>
          </cell>
          <cell r="G98" t="str">
            <v>7.6</v>
          </cell>
          <cell r="H98" t="str">
            <v>7.0</v>
          </cell>
          <cell r="I98" t="str">
            <v>6.8</v>
          </cell>
          <cell r="J98" t="str">
            <v>9.4</v>
          </cell>
          <cell r="K98" t="str">
            <v>8.6</v>
          </cell>
          <cell r="L98" t="str">
            <v>8.0</v>
          </cell>
          <cell r="M98" t="str">
            <v>8.9</v>
          </cell>
          <cell r="N98" t="str">
            <v>8.1</v>
          </cell>
          <cell r="O98" t="str">
            <v>8.4</v>
          </cell>
          <cell r="P98" t="str">
            <v>8.4</v>
          </cell>
          <cell r="Q98" t="str">
            <v>8.9</v>
          </cell>
          <cell r="R98" t="str">
            <v>Đ</v>
          </cell>
          <cell r="S98" t="str">
            <v>9.0</v>
          </cell>
          <cell r="T98" t="str">
            <v>8.3</v>
          </cell>
          <cell r="U98" t="str">
            <v>G</v>
          </cell>
          <cell r="V98" t="str">
            <v>T</v>
          </cell>
          <cell r="W98" t="str">
            <v>HSG</v>
          </cell>
          <cell r="X98" t="str">
            <v>23</v>
          </cell>
          <cell r="Y98" t="str">
            <v>1</v>
          </cell>
          <cell r="Z98" t="str">
            <v>12A3</v>
          </cell>
        </row>
        <row r="99">
          <cell r="C99" t="str">
            <v>Quách Gia Anh12A3</v>
          </cell>
          <cell r="D99" t="str">
            <v>27/06/2005</v>
          </cell>
          <cell r="E99" t="str">
            <v>Nữ</v>
          </cell>
          <cell r="F99" t="str">
            <v>Kinh</v>
          </cell>
          <cell r="G99" t="str">
            <v>9.3</v>
          </cell>
          <cell r="H99" t="str">
            <v>8.0</v>
          </cell>
          <cell r="I99" t="str">
            <v>6.6</v>
          </cell>
          <cell r="J99" t="str">
            <v>9.6</v>
          </cell>
          <cell r="K99" t="str">
            <v>9.0</v>
          </cell>
          <cell r="L99" t="str">
            <v>8.2</v>
          </cell>
          <cell r="M99" t="str">
            <v>9.4</v>
          </cell>
          <cell r="N99" t="str">
            <v>8.7</v>
          </cell>
          <cell r="O99" t="str">
            <v>9.2</v>
          </cell>
          <cell r="P99" t="str">
            <v>8.4</v>
          </cell>
          <cell r="Q99" t="str">
            <v>8.9</v>
          </cell>
          <cell r="R99" t="str">
            <v>Đ</v>
          </cell>
          <cell r="S99" t="str">
            <v>9.5</v>
          </cell>
          <cell r="T99" t="str">
            <v>8.7</v>
          </cell>
          <cell r="U99" t="str">
            <v>G</v>
          </cell>
          <cell r="V99" t="str">
            <v>T</v>
          </cell>
          <cell r="W99" t="str">
            <v>HSG</v>
          </cell>
          <cell r="X99" t="str">
            <v>5</v>
          </cell>
          <cell r="Y99" t="str">
            <v>2</v>
          </cell>
          <cell r="Z99" t="str">
            <v>12A3</v>
          </cell>
        </row>
        <row r="100">
          <cell r="C100" t="str">
            <v>Nguyễn Gia Ân12A3</v>
          </cell>
          <cell r="D100" t="str">
            <v>20/11/2005</v>
          </cell>
          <cell r="E100" t="str">
            <v>Nam</v>
          </cell>
          <cell r="F100" t="str">
            <v>Kinh</v>
          </cell>
          <cell r="G100" t="str">
            <v>7.7</v>
          </cell>
          <cell r="H100" t="str">
            <v>8.2</v>
          </cell>
          <cell r="I100" t="str">
            <v>5.7</v>
          </cell>
          <cell r="J100" t="str">
            <v>8.5</v>
          </cell>
          <cell r="K100" t="str">
            <v>8.6</v>
          </cell>
          <cell r="L100" t="str">
            <v>7.5</v>
          </cell>
          <cell r="M100" t="str">
            <v>7.8</v>
          </cell>
          <cell r="N100" t="str">
            <v>7.7</v>
          </cell>
          <cell r="O100" t="str">
            <v>7.6</v>
          </cell>
          <cell r="P100" t="str">
            <v>8.4</v>
          </cell>
          <cell r="Q100" t="str">
            <v>8.9</v>
          </cell>
          <cell r="R100" t="str">
            <v>Đ</v>
          </cell>
          <cell r="S100" t="str">
            <v>8.5</v>
          </cell>
          <cell r="T100" t="str">
            <v>7.9</v>
          </cell>
          <cell r="U100" t="str">
            <v>K</v>
          </cell>
          <cell r="V100" t="str">
            <v>T</v>
          </cell>
          <cell r="W100" t="str">
            <v>HSTT</v>
          </cell>
          <cell r="X100" t="str">
            <v>39</v>
          </cell>
          <cell r="Y100" t="str">
            <v>0</v>
          </cell>
          <cell r="Z100" t="str">
            <v>12A3</v>
          </cell>
        </row>
        <row r="101">
          <cell r="C101" t="str">
            <v>Nguyễn Huy Công12A3</v>
          </cell>
          <cell r="D101" t="str">
            <v>09/03/2005</v>
          </cell>
          <cell r="E101" t="str">
            <v>Nam</v>
          </cell>
          <cell r="F101" t="str">
            <v>Kinh</v>
          </cell>
          <cell r="G101" t="str">
            <v>8.4</v>
          </cell>
          <cell r="H101" t="str">
            <v>6.0</v>
          </cell>
          <cell r="I101" t="str">
            <v>6.3</v>
          </cell>
          <cell r="J101" t="str">
            <v>9.3</v>
          </cell>
          <cell r="K101" t="str">
            <v>8.1</v>
          </cell>
          <cell r="L101" t="str">
            <v>6.5</v>
          </cell>
          <cell r="M101" t="str">
            <v>8.8</v>
          </cell>
          <cell r="N101" t="str">
            <v>7.9</v>
          </cell>
          <cell r="O101" t="str">
            <v>6.0</v>
          </cell>
          <cell r="P101" t="str">
            <v>8.4</v>
          </cell>
          <cell r="Q101" t="str">
            <v>8.9</v>
          </cell>
          <cell r="R101" t="str">
            <v>Đ</v>
          </cell>
          <cell r="S101" t="str">
            <v>9.4</v>
          </cell>
          <cell r="T101" t="str">
            <v>7.8</v>
          </cell>
          <cell r="U101" t="str">
            <v>K</v>
          </cell>
          <cell r="V101" t="str">
            <v>T</v>
          </cell>
          <cell r="W101" t="str">
            <v>HSTT</v>
          </cell>
          <cell r="X101" t="str">
            <v>41</v>
          </cell>
          <cell r="Y101" t="str">
            <v>7</v>
          </cell>
          <cell r="Z101" t="str">
            <v>12A3</v>
          </cell>
        </row>
        <row r="102">
          <cell r="C102" t="str">
            <v>Nguyễn Trần Phương Diệp12A3</v>
          </cell>
          <cell r="D102" t="str">
            <v>25/09/2005</v>
          </cell>
          <cell r="E102" t="str">
            <v>Nữ</v>
          </cell>
          <cell r="F102" t="str">
            <v>Kinh</v>
          </cell>
          <cell r="G102" t="str">
            <v>9.2</v>
          </cell>
          <cell r="H102" t="str">
            <v>8.3</v>
          </cell>
          <cell r="I102" t="str">
            <v>8.0</v>
          </cell>
          <cell r="J102" t="str">
            <v>9.5</v>
          </cell>
          <cell r="K102" t="str">
            <v>9.2</v>
          </cell>
          <cell r="L102" t="str">
            <v>8.6</v>
          </cell>
          <cell r="M102" t="str">
            <v>8.8</v>
          </cell>
          <cell r="N102" t="str">
            <v>8.2</v>
          </cell>
          <cell r="O102" t="str">
            <v>7.6</v>
          </cell>
          <cell r="P102" t="str">
            <v>9.3</v>
          </cell>
          <cell r="Q102" t="str">
            <v>8.9</v>
          </cell>
          <cell r="R102" t="str">
            <v>Đ</v>
          </cell>
          <cell r="S102" t="str">
            <v>9.2</v>
          </cell>
          <cell r="T102" t="str">
            <v>8.7</v>
          </cell>
          <cell r="U102" t="str">
            <v>G</v>
          </cell>
          <cell r="V102" t="str">
            <v>T</v>
          </cell>
          <cell r="W102" t="str">
            <v>HSG</v>
          </cell>
          <cell r="X102" t="str">
            <v>5</v>
          </cell>
          <cell r="Y102" t="str">
            <v>0</v>
          </cell>
          <cell r="Z102" t="str">
            <v>12A3</v>
          </cell>
        </row>
        <row r="103">
          <cell r="C103" t="str">
            <v>Nguyễn Khánh Duy12A3</v>
          </cell>
          <cell r="D103" t="str">
            <v>11/08/2005</v>
          </cell>
          <cell r="E103" t="str">
            <v>Nam</v>
          </cell>
          <cell r="F103" t="str">
            <v>Kinh</v>
          </cell>
          <cell r="G103" t="str">
            <v>8.0</v>
          </cell>
          <cell r="H103" t="str">
            <v>8.2</v>
          </cell>
          <cell r="I103" t="str">
            <v>6.7</v>
          </cell>
          <cell r="J103" t="str">
            <v>9.3</v>
          </cell>
          <cell r="K103" t="str">
            <v>9.3</v>
          </cell>
          <cell r="L103" t="str">
            <v>8.1</v>
          </cell>
          <cell r="M103" t="str">
            <v>8.9</v>
          </cell>
          <cell r="N103" t="str">
            <v>9.1</v>
          </cell>
          <cell r="O103" t="str">
            <v>7.1</v>
          </cell>
          <cell r="P103" t="str">
            <v>9.3</v>
          </cell>
          <cell r="Q103" t="str">
            <v>8.9</v>
          </cell>
          <cell r="R103" t="str">
            <v>Đ</v>
          </cell>
          <cell r="S103" t="str">
            <v>9.5</v>
          </cell>
          <cell r="T103" t="str">
            <v>8.5</v>
          </cell>
          <cell r="U103" t="str">
            <v>G</v>
          </cell>
          <cell r="V103" t="str">
            <v>T</v>
          </cell>
          <cell r="W103" t="str">
            <v>HSG</v>
          </cell>
          <cell r="X103" t="str">
            <v>13</v>
          </cell>
          <cell r="Y103" t="str">
            <v>0</v>
          </cell>
          <cell r="Z103" t="str">
            <v>12A3</v>
          </cell>
        </row>
        <row r="104">
          <cell r="C104" t="str">
            <v>Nguyễn Nam Dương12A3</v>
          </cell>
          <cell r="D104" t="str">
            <v>11/08/2005</v>
          </cell>
          <cell r="E104" t="str">
            <v>Nam</v>
          </cell>
          <cell r="F104" t="str">
            <v>Kinh</v>
          </cell>
          <cell r="G104" t="str">
            <v>8.0</v>
          </cell>
          <cell r="H104" t="str">
            <v>8.2</v>
          </cell>
          <cell r="I104" t="str">
            <v>6.6</v>
          </cell>
          <cell r="J104" t="str">
            <v>9.1</v>
          </cell>
          <cell r="K104" t="str">
            <v>9.4</v>
          </cell>
          <cell r="L104" t="str">
            <v>8.1</v>
          </cell>
          <cell r="M104" t="str">
            <v>9.3</v>
          </cell>
          <cell r="N104" t="str">
            <v>9.3</v>
          </cell>
          <cell r="O104" t="str">
            <v>7.2</v>
          </cell>
          <cell r="P104" t="str">
            <v>9.3</v>
          </cell>
          <cell r="Q104" t="str">
            <v>8.9</v>
          </cell>
          <cell r="R104" t="str">
            <v>Đ</v>
          </cell>
          <cell r="S104" t="str">
            <v>9.6</v>
          </cell>
          <cell r="T104" t="str">
            <v>8.6</v>
          </cell>
          <cell r="U104" t="str">
            <v>G</v>
          </cell>
          <cell r="V104" t="str">
            <v>T</v>
          </cell>
          <cell r="W104" t="str">
            <v>HSG</v>
          </cell>
          <cell r="X104" t="str">
            <v>10</v>
          </cell>
          <cell r="Y104" t="str">
            <v>1</v>
          </cell>
          <cell r="Z104" t="str">
            <v>12A3</v>
          </cell>
        </row>
        <row r="105">
          <cell r="C105" t="str">
            <v>Phạm Tiến Đạt12A3</v>
          </cell>
          <cell r="D105" t="str">
            <v>08/10/2005</v>
          </cell>
          <cell r="E105" t="str">
            <v>Nam</v>
          </cell>
          <cell r="F105" t="str">
            <v>Kinh</v>
          </cell>
          <cell r="G105" t="str">
            <v>8.6</v>
          </cell>
          <cell r="H105" t="str">
            <v>8.6</v>
          </cell>
          <cell r="I105" t="str">
            <v>6.9</v>
          </cell>
          <cell r="J105" t="str">
            <v>9.1</v>
          </cell>
          <cell r="K105" t="str">
            <v>9.2</v>
          </cell>
          <cell r="L105" t="str">
            <v>7.0</v>
          </cell>
          <cell r="M105" t="str">
            <v>8.6</v>
          </cell>
          <cell r="N105" t="str">
            <v>8.8</v>
          </cell>
          <cell r="O105" t="str">
            <v>7.0</v>
          </cell>
          <cell r="P105" t="str">
            <v>8.1</v>
          </cell>
          <cell r="Q105" t="str">
            <v>8.9</v>
          </cell>
          <cell r="R105" t="str">
            <v>Đ</v>
          </cell>
          <cell r="S105" t="str">
            <v>9.4</v>
          </cell>
          <cell r="T105" t="str">
            <v>8.4</v>
          </cell>
          <cell r="U105" t="str">
            <v>G</v>
          </cell>
          <cell r="V105" t="str">
            <v>T</v>
          </cell>
          <cell r="W105" t="str">
            <v>HSG</v>
          </cell>
          <cell r="X105" t="str">
            <v>16</v>
          </cell>
          <cell r="Y105" t="str">
            <v>0</v>
          </cell>
          <cell r="Z105" t="str">
            <v>12A3</v>
          </cell>
        </row>
        <row r="106">
          <cell r="C106" t="str">
            <v>Trịnh Hải Đăng12A3</v>
          </cell>
          <cell r="D106" t="str">
            <v>17/08/2005</v>
          </cell>
          <cell r="E106" t="str">
            <v>Nam</v>
          </cell>
          <cell r="F106" t="str">
            <v>Kinh</v>
          </cell>
          <cell r="G106" t="str">
            <v>8.3</v>
          </cell>
          <cell r="H106" t="str">
            <v>8.1</v>
          </cell>
          <cell r="I106" t="str">
            <v>7.8</v>
          </cell>
          <cell r="J106" t="str">
            <v>9.3</v>
          </cell>
          <cell r="K106" t="str">
            <v>9.5</v>
          </cell>
          <cell r="L106" t="str">
            <v>8.6</v>
          </cell>
          <cell r="M106" t="str">
            <v>8.9</v>
          </cell>
          <cell r="N106" t="str">
            <v>8.8</v>
          </cell>
          <cell r="O106" t="str">
            <v>6.8</v>
          </cell>
          <cell r="P106" t="str">
            <v>9.7</v>
          </cell>
          <cell r="Q106" t="str">
            <v>9.6</v>
          </cell>
          <cell r="R106" t="str">
            <v>Đ</v>
          </cell>
          <cell r="S106" t="str">
            <v>9.6</v>
          </cell>
          <cell r="T106" t="str">
            <v>8.8</v>
          </cell>
          <cell r="U106" t="str">
            <v>G</v>
          </cell>
          <cell r="V106" t="str">
            <v>T</v>
          </cell>
          <cell r="W106" t="str">
            <v>HSG</v>
          </cell>
          <cell r="X106" t="str">
            <v>3</v>
          </cell>
          <cell r="Y106" t="str">
            <v>0</v>
          </cell>
          <cell r="Z106" t="str">
            <v>12A3</v>
          </cell>
        </row>
        <row r="107">
          <cell r="C107" t="str">
            <v>Nguyễn Minh Đức12A3</v>
          </cell>
          <cell r="D107" t="str">
            <v>10/11/2005</v>
          </cell>
          <cell r="E107" t="str">
            <v>Nam</v>
          </cell>
          <cell r="F107" t="str">
            <v>Kinh</v>
          </cell>
          <cell r="G107" t="str">
            <v>8.3</v>
          </cell>
          <cell r="H107" t="str">
            <v>8.4</v>
          </cell>
          <cell r="I107" t="str">
            <v>7.6</v>
          </cell>
          <cell r="J107" t="str">
            <v>9.0</v>
          </cell>
          <cell r="K107" t="str">
            <v>8.8</v>
          </cell>
          <cell r="L107" t="str">
            <v>8.1</v>
          </cell>
          <cell r="M107" t="str">
            <v>8.6</v>
          </cell>
          <cell r="N107" t="str">
            <v>7.6</v>
          </cell>
          <cell r="O107" t="str">
            <v>7.6</v>
          </cell>
          <cell r="P107" t="str">
            <v>8.4</v>
          </cell>
          <cell r="Q107" t="str">
            <v>8.9</v>
          </cell>
          <cell r="R107" t="str">
            <v>Đ</v>
          </cell>
          <cell r="S107" t="str">
            <v>8.9</v>
          </cell>
          <cell r="T107" t="str">
            <v>8.4</v>
          </cell>
          <cell r="U107" t="str">
            <v>G</v>
          </cell>
          <cell r="V107" t="str">
            <v>T</v>
          </cell>
          <cell r="W107" t="str">
            <v>HSG</v>
          </cell>
          <cell r="X107" t="str">
            <v>16</v>
          </cell>
          <cell r="Y107" t="str">
            <v>2</v>
          </cell>
          <cell r="Z107" t="str">
            <v>12A3</v>
          </cell>
        </row>
        <row r="108">
          <cell r="C108" t="str">
            <v>Phạm Minh Đức12A3</v>
          </cell>
          <cell r="D108" t="str">
            <v>24/11/2004</v>
          </cell>
          <cell r="E108" t="str">
            <v>Nam</v>
          </cell>
          <cell r="F108" t="str">
            <v>Kinh</v>
          </cell>
          <cell r="G108" t="str">
            <v>8.7</v>
          </cell>
          <cell r="H108" t="str">
            <v>8.9</v>
          </cell>
          <cell r="I108" t="str">
            <v>8.7</v>
          </cell>
          <cell r="J108" t="str">
            <v>10</v>
          </cell>
          <cell r="K108" t="str">
            <v>9.2</v>
          </cell>
          <cell r="L108" t="str">
            <v>6.6</v>
          </cell>
          <cell r="M108" t="str">
            <v>9.3</v>
          </cell>
          <cell r="N108" t="str">
            <v>8.7</v>
          </cell>
          <cell r="O108" t="str">
            <v>6.1</v>
          </cell>
          <cell r="P108" t="str">
            <v>9.3</v>
          </cell>
          <cell r="Q108" t="str">
            <v>8.9</v>
          </cell>
          <cell r="R108" t="str">
            <v>Đ</v>
          </cell>
          <cell r="S108" t="str">
            <v>8.6</v>
          </cell>
          <cell r="T108" t="str">
            <v>8.6</v>
          </cell>
          <cell r="U108" t="str">
            <v>K</v>
          </cell>
          <cell r="V108" t="str">
            <v>T</v>
          </cell>
          <cell r="W108" t="str">
            <v>HSTT</v>
          </cell>
          <cell r="X108" t="str">
            <v>34</v>
          </cell>
          <cell r="Y108" t="str">
            <v>6</v>
          </cell>
          <cell r="Z108" t="str">
            <v>12A3</v>
          </cell>
        </row>
        <row r="109">
          <cell r="C109" t="str">
            <v>Phạm Nguyệt Hà12A3</v>
          </cell>
          <cell r="D109" t="str">
            <v>06/11/2005</v>
          </cell>
          <cell r="E109" t="str">
            <v>Nữ</v>
          </cell>
          <cell r="F109" t="str">
            <v>Kinh</v>
          </cell>
          <cell r="G109" t="str">
            <v>7.7</v>
          </cell>
          <cell r="H109" t="str">
            <v>8.1</v>
          </cell>
          <cell r="I109" t="str">
            <v>7.8</v>
          </cell>
          <cell r="J109" t="str">
            <v>9.6</v>
          </cell>
          <cell r="K109" t="str">
            <v>9.1</v>
          </cell>
          <cell r="L109" t="str">
            <v>8.6</v>
          </cell>
          <cell r="M109" t="str">
            <v>8.9</v>
          </cell>
          <cell r="N109" t="str">
            <v>8.9</v>
          </cell>
          <cell r="O109" t="str">
            <v>8.3</v>
          </cell>
          <cell r="P109" t="str">
            <v>9.1</v>
          </cell>
          <cell r="Q109" t="str">
            <v>8.9</v>
          </cell>
          <cell r="R109" t="str">
            <v>Đ</v>
          </cell>
          <cell r="S109" t="str">
            <v>9.4</v>
          </cell>
          <cell r="T109" t="str">
            <v>8.7</v>
          </cell>
          <cell r="U109" t="str">
            <v>G</v>
          </cell>
          <cell r="V109" t="str">
            <v>T</v>
          </cell>
          <cell r="W109" t="str">
            <v>HSG</v>
          </cell>
          <cell r="X109" t="str">
            <v>5</v>
          </cell>
          <cell r="Y109" t="str">
            <v>0</v>
          </cell>
          <cell r="Z109" t="str">
            <v>12A3</v>
          </cell>
        </row>
        <row r="110">
          <cell r="C110" t="str">
            <v>Lê Minh Hạnh12A3</v>
          </cell>
          <cell r="D110" t="str">
            <v>31/07/2005</v>
          </cell>
          <cell r="E110" t="str">
            <v>Nữ</v>
          </cell>
          <cell r="F110" t="str">
            <v>Kinh</v>
          </cell>
          <cell r="G110" t="str">
            <v>9.1</v>
          </cell>
          <cell r="H110" t="str">
            <v>9.1</v>
          </cell>
          <cell r="I110" t="str">
            <v>6.8</v>
          </cell>
          <cell r="J110" t="str">
            <v>9.3</v>
          </cell>
          <cell r="K110" t="str">
            <v>8.8</v>
          </cell>
          <cell r="L110" t="str">
            <v>9.1</v>
          </cell>
          <cell r="M110" t="str">
            <v>8.5</v>
          </cell>
          <cell r="N110" t="str">
            <v>8.3</v>
          </cell>
          <cell r="O110" t="str">
            <v>8.6</v>
          </cell>
          <cell r="P110" t="str">
            <v>9.6</v>
          </cell>
          <cell r="Q110" t="str">
            <v>8.9</v>
          </cell>
          <cell r="R110" t="str">
            <v>Đ</v>
          </cell>
          <cell r="S110" t="str">
            <v>9.2</v>
          </cell>
          <cell r="T110" t="str">
            <v>8.8</v>
          </cell>
          <cell r="U110" t="str">
            <v>G</v>
          </cell>
          <cell r="V110" t="str">
            <v>T</v>
          </cell>
          <cell r="W110" t="str">
            <v>HSG</v>
          </cell>
          <cell r="X110" t="str">
            <v>3</v>
          </cell>
          <cell r="Y110" t="str">
            <v>2</v>
          </cell>
          <cell r="Z110" t="str">
            <v>12A3</v>
          </cell>
        </row>
        <row r="111">
          <cell r="C111" t="str">
            <v>Nguyễn Thị Minh Hiền12A3</v>
          </cell>
          <cell r="D111" t="str">
            <v>02/01/2005</v>
          </cell>
          <cell r="E111" t="str">
            <v>Nữ</v>
          </cell>
          <cell r="F111" t="str">
            <v>Kinh</v>
          </cell>
          <cell r="G111" t="str">
            <v>8.0</v>
          </cell>
          <cell r="H111" t="str">
            <v>8.0</v>
          </cell>
          <cell r="I111" t="str">
            <v>6.9</v>
          </cell>
          <cell r="J111" t="str">
            <v>9.5</v>
          </cell>
          <cell r="K111" t="str">
            <v>9.0</v>
          </cell>
          <cell r="L111" t="str">
            <v>8.0</v>
          </cell>
          <cell r="M111" t="str">
            <v>9.3</v>
          </cell>
          <cell r="N111" t="str">
            <v>9.1</v>
          </cell>
          <cell r="O111" t="str">
            <v>7.1</v>
          </cell>
          <cell r="P111" t="str">
            <v>9.6</v>
          </cell>
          <cell r="Q111" t="str">
            <v>8.9</v>
          </cell>
          <cell r="R111" t="str">
            <v>Đ</v>
          </cell>
          <cell r="S111" t="str">
            <v>9.4</v>
          </cell>
          <cell r="T111" t="str">
            <v>8.6</v>
          </cell>
          <cell r="U111" t="str">
            <v>G</v>
          </cell>
          <cell r="V111" t="str">
            <v>T</v>
          </cell>
          <cell r="W111" t="str">
            <v>HSG</v>
          </cell>
          <cell r="X111" t="str">
            <v>10</v>
          </cell>
          <cell r="Y111" t="str">
            <v>6</v>
          </cell>
          <cell r="Z111" t="str">
            <v>12A3</v>
          </cell>
        </row>
        <row r="112">
          <cell r="C112" t="str">
            <v>Nguyễn Ngọc Hiếu12A3</v>
          </cell>
          <cell r="D112" t="str">
            <v>06/09/2005</v>
          </cell>
          <cell r="E112" t="str">
            <v>Nam</v>
          </cell>
          <cell r="F112" t="str">
            <v>Kinh</v>
          </cell>
          <cell r="G112" t="str">
            <v>7.3</v>
          </cell>
          <cell r="H112" t="str">
            <v>6.2</v>
          </cell>
          <cell r="I112" t="str">
            <v>6.6</v>
          </cell>
          <cell r="J112" t="str">
            <v>9.5</v>
          </cell>
          <cell r="K112" t="str">
            <v>8.6</v>
          </cell>
          <cell r="L112" t="str">
            <v>8.0</v>
          </cell>
          <cell r="M112" t="str">
            <v>8.6</v>
          </cell>
          <cell r="N112" t="str">
            <v>9.0</v>
          </cell>
          <cell r="O112" t="str">
            <v>6.5</v>
          </cell>
          <cell r="P112" t="str">
            <v>8.4</v>
          </cell>
          <cell r="Q112" t="str">
            <v>8.9</v>
          </cell>
          <cell r="R112" t="str">
            <v>Đ</v>
          </cell>
          <cell r="S112" t="str">
            <v>8.6</v>
          </cell>
          <cell r="T112" t="str">
            <v>8.0</v>
          </cell>
          <cell r="U112" t="str">
            <v>K</v>
          </cell>
          <cell r="V112" t="str">
            <v>T</v>
          </cell>
          <cell r="W112" t="str">
            <v>HSTT</v>
          </cell>
          <cell r="X112" t="str">
            <v>38</v>
          </cell>
          <cell r="Y112" t="str">
            <v>0</v>
          </cell>
          <cell r="Z112" t="str">
            <v>12A3</v>
          </cell>
        </row>
        <row r="113">
          <cell r="C113" t="str">
            <v>Trần Trung Hiếu12A3</v>
          </cell>
          <cell r="D113" t="str">
            <v>08/10/2005</v>
          </cell>
          <cell r="E113" t="str">
            <v>Nam</v>
          </cell>
          <cell r="F113" t="str">
            <v>Kinh</v>
          </cell>
          <cell r="G113" t="str">
            <v>8.1</v>
          </cell>
          <cell r="H113" t="str">
            <v>8.7</v>
          </cell>
          <cell r="I113" t="str">
            <v>7.8</v>
          </cell>
          <cell r="J113" t="str">
            <v>9.4</v>
          </cell>
          <cell r="K113" t="str">
            <v>8.4</v>
          </cell>
          <cell r="L113" t="str">
            <v>8.2</v>
          </cell>
          <cell r="M113" t="str">
            <v>8.2</v>
          </cell>
          <cell r="N113" t="str">
            <v>7.7</v>
          </cell>
          <cell r="O113" t="str">
            <v>9.0</v>
          </cell>
          <cell r="P113" t="str">
            <v>9.3</v>
          </cell>
          <cell r="Q113" t="str">
            <v>8.9</v>
          </cell>
          <cell r="R113" t="str">
            <v>Đ</v>
          </cell>
          <cell r="S113" t="str">
            <v>8.6</v>
          </cell>
          <cell r="T113" t="str">
            <v>8.5</v>
          </cell>
          <cell r="U113" t="str">
            <v>G</v>
          </cell>
          <cell r="V113" t="str">
            <v>T</v>
          </cell>
          <cell r="W113" t="str">
            <v>HSG</v>
          </cell>
          <cell r="X113" t="str">
            <v>13</v>
          </cell>
          <cell r="Y113" t="str">
            <v>1</v>
          </cell>
          <cell r="Z113" t="str">
            <v>12A3</v>
          </cell>
        </row>
        <row r="114">
          <cell r="C114" t="str">
            <v>Lê Minh Hoàng12A3</v>
          </cell>
          <cell r="D114" t="str">
            <v>15/05/2005</v>
          </cell>
          <cell r="E114" t="str">
            <v>Nam</v>
          </cell>
          <cell r="F114" t="str">
            <v>Kinh</v>
          </cell>
          <cell r="G114" t="str">
            <v>9.4</v>
          </cell>
          <cell r="H114" t="str">
            <v>9.9</v>
          </cell>
          <cell r="I114" t="str">
            <v>8.2</v>
          </cell>
          <cell r="J114" t="str">
            <v>8.8</v>
          </cell>
          <cell r="K114" t="str">
            <v>9.6</v>
          </cell>
          <cell r="L114" t="str">
            <v>8.5</v>
          </cell>
          <cell r="M114" t="str">
            <v>8.3</v>
          </cell>
          <cell r="N114" t="str">
            <v>8.1</v>
          </cell>
          <cell r="O114" t="str">
            <v>8.4</v>
          </cell>
          <cell r="P114" t="str">
            <v>9.6</v>
          </cell>
          <cell r="Q114" t="str">
            <v>9.6</v>
          </cell>
          <cell r="R114" t="str">
            <v>Đ</v>
          </cell>
          <cell r="S114" t="str">
            <v>9.2</v>
          </cell>
          <cell r="T114" t="str">
            <v>9.0</v>
          </cell>
          <cell r="U114" t="str">
            <v>G</v>
          </cell>
          <cell r="V114" t="str">
            <v>T</v>
          </cell>
          <cell r="W114" t="str">
            <v>HSG</v>
          </cell>
          <cell r="X114" t="str">
            <v>1</v>
          </cell>
          <cell r="Y114" t="str">
            <v>0</v>
          </cell>
          <cell r="Z114" t="str">
            <v>12A3</v>
          </cell>
        </row>
        <row r="115">
          <cell r="C115" t="str">
            <v>Lê Tuấn Hoàng12A3</v>
          </cell>
          <cell r="D115" t="str">
            <v>24/01/2005</v>
          </cell>
          <cell r="E115" t="str">
            <v>Nam</v>
          </cell>
          <cell r="F115" t="str">
            <v>Kinh</v>
          </cell>
          <cell r="G115" t="str">
            <v>8.0</v>
          </cell>
          <cell r="H115" t="str">
            <v>8.0</v>
          </cell>
          <cell r="I115" t="str">
            <v>6.6</v>
          </cell>
          <cell r="J115" t="str">
            <v>9.3</v>
          </cell>
          <cell r="K115" t="str">
            <v>9.1</v>
          </cell>
          <cell r="L115" t="str">
            <v>7.0</v>
          </cell>
          <cell r="M115" t="str">
            <v>8.6</v>
          </cell>
          <cell r="N115" t="str">
            <v>9.1</v>
          </cell>
          <cell r="O115" t="str">
            <v>6.6</v>
          </cell>
          <cell r="P115" t="str">
            <v>8.4</v>
          </cell>
          <cell r="Q115" t="str">
            <v>8.9</v>
          </cell>
          <cell r="R115" t="str">
            <v>Đ</v>
          </cell>
          <cell r="S115" t="str">
            <v>8.6</v>
          </cell>
          <cell r="T115" t="str">
            <v>8.2</v>
          </cell>
          <cell r="U115" t="str">
            <v>G</v>
          </cell>
          <cell r="V115" t="str">
            <v>T</v>
          </cell>
          <cell r="W115" t="str">
            <v>HSG</v>
          </cell>
          <cell r="X115" t="str">
            <v>26</v>
          </cell>
          <cell r="Y115" t="str">
            <v>0</v>
          </cell>
          <cell r="Z115" t="str">
            <v>12A3</v>
          </cell>
        </row>
        <row r="116">
          <cell r="C116" t="str">
            <v>Nguyễn Gia Huy12A3</v>
          </cell>
          <cell r="D116" t="str">
            <v>24/11/2005</v>
          </cell>
          <cell r="E116" t="str">
            <v>Nam</v>
          </cell>
          <cell r="F116" t="str">
            <v>Kinh</v>
          </cell>
          <cell r="G116" t="str">
            <v>8.1</v>
          </cell>
          <cell r="H116" t="str">
            <v>8.0</v>
          </cell>
          <cell r="I116" t="str">
            <v>6.8</v>
          </cell>
          <cell r="J116" t="str">
            <v>9.0</v>
          </cell>
          <cell r="K116" t="str">
            <v>9.0</v>
          </cell>
          <cell r="L116" t="str">
            <v>8.6</v>
          </cell>
          <cell r="M116" t="str">
            <v>9.6</v>
          </cell>
          <cell r="N116" t="str">
            <v>9.0</v>
          </cell>
          <cell r="O116" t="str">
            <v>7.3</v>
          </cell>
          <cell r="P116" t="str">
            <v>9.6</v>
          </cell>
          <cell r="Q116" t="str">
            <v>8.9</v>
          </cell>
          <cell r="R116" t="str">
            <v>Đ</v>
          </cell>
          <cell r="S116" t="str">
            <v>8.1</v>
          </cell>
          <cell r="T116" t="str">
            <v>8.5</v>
          </cell>
          <cell r="U116" t="str">
            <v>G</v>
          </cell>
          <cell r="V116" t="str">
            <v>T</v>
          </cell>
          <cell r="W116" t="str">
            <v>HSG</v>
          </cell>
          <cell r="X116" t="str">
            <v>13</v>
          </cell>
          <cell r="Y116" t="str">
            <v>0</v>
          </cell>
          <cell r="Z116" t="str">
            <v>12A3</v>
          </cell>
        </row>
        <row r="117">
          <cell r="C117" t="str">
            <v>Lê Minh Bảo Khánh12A3</v>
          </cell>
          <cell r="D117" t="str">
            <v>12/08/2005</v>
          </cell>
          <cell r="E117" t="str">
            <v>Nam</v>
          </cell>
          <cell r="F117" t="str">
            <v>Kinh</v>
          </cell>
          <cell r="G117" t="str">
            <v>8.2</v>
          </cell>
          <cell r="H117" t="str">
            <v>8.4</v>
          </cell>
          <cell r="I117" t="str">
            <v>6.6</v>
          </cell>
          <cell r="J117" t="str">
            <v>9.4</v>
          </cell>
          <cell r="K117" t="str">
            <v>8.6</v>
          </cell>
          <cell r="L117" t="str">
            <v>6.5</v>
          </cell>
          <cell r="M117" t="str">
            <v>9.0</v>
          </cell>
          <cell r="N117" t="str">
            <v>7.7</v>
          </cell>
          <cell r="O117" t="str">
            <v>6.6</v>
          </cell>
          <cell r="P117" t="str">
            <v>8.7</v>
          </cell>
          <cell r="Q117" t="str">
            <v>9.6</v>
          </cell>
          <cell r="R117" t="str">
            <v>Đ</v>
          </cell>
          <cell r="S117" t="str">
            <v>9.2</v>
          </cell>
          <cell r="T117" t="str">
            <v>8.2</v>
          </cell>
          <cell r="U117" t="str">
            <v>G</v>
          </cell>
          <cell r="V117" t="str">
            <v>T</v>
          </cell>
          <cell r="W117" t="str">
            <v>HSG</v>
          </cell>
          <cell r="X117" t="str">
            <v>26</v>
          </cell>
          <cell r="Y117" t="str">
            <v>3</v>
          </cell>
          <cell r="Z117" t="str">
            <v>12A3</v>
          </cell>
        </row>
        <row r="118">
          <cell r="C118" t="str">
            <v>Phạm Ngọc Khánh12A3</v>
          </cell>
          <cell r="D118" t="str">
            <v>13/05/2005</v>
          </cell>
          <cell r="E118" t="str">
            <v>Nam</v>
          </cell>
          <cell r="F118" t="str">
            <v>Kinh</v>
          </cell>
          <cell r="G118" t="str">
            <v>7.8</v>
          </cell>
          <cell r="H118" t="str">
            <v>7.7</v>
          </cell>
          <cell r="I118" t="str">
            <v>5.8</v>
          </cell>
          <cell r="J118" t="str">
            <v>9.1</v>
          </cell>
          <cell r="K118" t="str">
            <v>9.0</v>
          </cell>
          <cell r="L118" t="str">
            <v>6.5</v>
          </cell>
          <cell r="M118" t="str">
            <v>9.4</v>
          </cell>
          <cell r="N118" t="str">
            <v>8.2</v>
          </cell>
          <cell r="O118" t="str">
            <v>8.9</v>
          </cell>
          <cell r="P118" t="str">
            <v>9.1</v>
          </cell>
          <cell r="Q118" t="str">
            <v>8.9</v>
          </cell>
          <cell r="R118" t="str">
            <v>Đ</v>
          </cell>
          <cell r="S118" t="str">
            <v>9.2</v>
          </cell>
          <cell r="T118" t="str">
            <v>8.3</v>
          </cell>
          <cell r="U118" t="str">
            <v>K</v>
          </cell>
          <cell r="V118" t="str">
            <v>T</v>
          </cell>
          <cell r="W118" t="str">
            <v>HSTT</v>
          </cell>
          <cell r="X118" t="str">
            <v>35</v>
          </cell>
          <cell r="Y118" t="str">
            <v>0</v>
          </cell>
          <cell r="Z118" t="str">
            <v>12A3</v>
          </cell>
        </row>
        <row r="119">
          <cell r="C119" t="str">
            <v>Bùi Đức Kiên12A3</v>
          </cell>
          <cell r="D119" t="str">
            <v>22/09/2005</v>
          </cell>
          <cell r="E119" t="str">
            <v>Nam</v>
          </cell>
          <cell r="F119" t="str">
            <v>Kinh</v>
          </cell>
          <cell r="G119" t="str">
            <v>8.8</v>
          </cell>
          <cell r="H119" t="str">
            <v>9.3</v>
          </cell>
          <cell r="I119" t="str">
            <v>7.4</v>
          </cell>
          <cell r="J119" t="str">
            <v>9.5</v>
          </cell>
          <cell r="K119" t="str">
            <v>9.0</v>
          </cell>
          <cell r="L119" t="str">
            <v>8.0</v>
          </cell>
          <cell r="M119" t="str">
            <v>8.9</v>
          </cell>
          <cell r="N119" t="str">
            <v>8.3</v>
          </cell>
          <cell r="O119" t="str">
            <v>7.2</v>
          </cell>
          <cell r="P119" t="str">
            <v>9.6</v>
          </cell>
          <cell r="Q119" t="str">
            <v>8.9</v>
          </cell>
          <cell r="R119" t="str">
            <v>Đ</v>
          </cell>
          <cell r="S119" t="str">
            <v>8.9</v>
          </cell>
          <cell r="T119" t="str">
            <v>8.7</v>
          </cell>
          <cell r="U119" t="str">
            <v>G</v>
          </cell>
          <cell r="V119" t="str">
            <v>T</v>
          </cell>
          <cell r="W119" t="str">
            <v>HSG</v>
          </cell>
          <cell r="X119" t="str">
            <v>5</v>
          </cell>
          <cell r="Y119" t="str">
            <v>0</v>
          </cell>
          <cell r="Z119" t="str">
            <v>12A3</v>
          </cell>
        </row>
        <row r="120">
          <cell r="C120" t="str">
            <v>Lê Đoàn Hoàng Linh12A3</v>
          </cell>
          <cell r="D120" t="str">
            <v>19/12/2003</v>
          </cell>
          <cell r="E120" t="str">
            <v>Nam</v>
          </cell>
          <cell r="F120" t="str">
            <v>Kinh</v>
          </cell>
          <cell r="G120" t="str">
            <v>7.0</v>
          </cell>
          <cell r="H120" t="str">
            <v>7.0</v>
          </cell>
          <cell r="I120" t="str">
            <v>6.3</v>
          </cell>
          <cell r="J120" t="str">
            <v>8.9</v>
          </cell>
          <cell r="K120" t="str">
            <v>9.1</v>
          </cell>
          <cell r="L120" t="str">
            <v>7.5</v>
          </cell>
          <cell r="M120" t="str">
            <v>7.8</v>
          </cell>
          <cell r="N120" t="str">
            <v>8.4</v>
          </cell>
          <cell r="O120" t="str">
            <v>6.6</v>
          </cell>
          <cell r="P120" t="str">
            <v>9.0</v>
          </cell>
          <cell r="Q120" t="str">
            <v>8.9</v>
          </cell>
          <cell r="R120" t="str">
            <v>Đ</v>
          </cell>
          <cell r="S120" t="str">
            <v>8.6</v>
          </cell>
          <cell r="T120" t="str">
            <v>7.9</v>
          </cell>
          <cell r="U120" t="str">
            <v>K</v>
          </cell>
          <cell r="V120" t="str">
            <v>T</v>
          </cell>
          <cell r="W120" t="str">
            <v>HSTT</v>
          </cell>
          <cell r="X120" t="str">
            <v>39</v>
          </cell>
          <cell r="Y120" t="str">
            <v>4</v>
          </cell>
          <cell r="Z120" t="str">
            <v>12A3</v>
          </cell>
        </row>
        <row r="121">
          <cell r="C121" t="str">
            <v>Nguyễn Phương Linh12A3</v>
          </cell>
          <cell r="D121" t="str">
            <v>28/03/2005</v>
          </cell>
          <cell r="E121" t="str">
            <v>Nữ</v>
          </cell>
          <cell r="F121" t="str">
            <v>Kinh</v>
          </cell>
          <cell r="G121" t="str">
            <v>8.6</v>
          </cell>
          <cell r="H121" t="str">
            <v>8.0</v>
          </cell>
          <cell r="I121" t="str">
            <v>6.9</v>
          </cell>
          <cell r="J121" t="str">
            <v>9.4</v>
          </cell>
          <cell r="K121" t="str">
            <v>8.7</v>
          </cell>
          <cell r="L121" t="str">
            <v>7.8</v>
          </cell>
          <cell r="M121" t="str">
            <v>8.0</v>
          </cell>
          <cell r="N121" t="str">
            <v>8.0</v>
          </cell>
          <cell r="O121" t="str">
            <v>7.0</v>
          </cell>
          <cell r="P121" t="str">
            <v>9.6</v>
          </cell>
          <cell r="Q121" t="str">
            <v>8.9</v>
          </cell>
          <cell r="R121" t="str">
            <v>Đ</v>
          </cell>
          <cell r="S121" t="str">
            <v>9.2</v>
          </cell>
          <cell r="T121" t="str">
            <v>8.3</v>
          </cell>
          <cell r="U121" t="str">
            <v>G</v>
          </cell>
          <cell r="V121" t="str">
            <v>T</v>
          </cell>
          <cell r="W121" t="str">
            <v>HSG</v>
          </cell>
          <cell r="X121" t="str">
            <v>23</v>
          </cell>
          <cell r="Y121" t="str">
            <v>0</v>
          </cell>
          <cell r="Z121" t="str">
            <v>12A3</v>
          </cell>
        </row>
        <row r="122">
          <cell r="C122" t="str">
            <v>Hoàng Hải Long12A3</v>
          </cell>
          <cell r="D122" t="str">
            <v>12/01/2003</v>
          </cell>
          <cell r="E122" t="str">
            <v>Nam</v>
          </cell>
          <cell r="F122" t="str">
            <v>Kinh</v>
          </cell>
          <cell r="G122" t="str">
            <v>7.7</v>
          </cell>
          <cell r="H122" t="str">
            <v>6.6</v>
          </cell>
          <cell r="I122" t="str">
            <v>5.8</v>
          </cell>
          <cell r="J122" t="str">
            <v>9.0</v>
          </cell>
          <cell r="K122" t="str">
            <v>8.2</v>
          </cell>
          <cell r="L122" t="str">
            <v>7.3</v>
          </cell>
          <cell r="M122" t="str">
            <v>7.9</v>
          </cell>
          <cell r="N122" t="str">
            <v>8.1</v>
          </cell>
          <cell r="O122" t="str">
            <v>6.6</v>
          </cell>
          <cell r="P122" t="str">
            <v>9.6</v>
          </cell>
          <cell r="Q122" t="str">
            <v>8.9</v>
          </cell>
          <cell r="R122" t="str">
            <v>Đ</v>
          </cell>
          <cell r="S122" t="str">
            <v>8.2</v>
          </cell>
          <cell r="T122" t="str">
            <v>7.8</v>
          </cell>
          <cell r="U122" t="str">
            <v>K</v>
          </cell>
          <cell r="V122" t="str">
            <v>T</v>
          </cell>
          <cell r="W122" t="str">
            <v>HSTT</v>
          </cell>
          <cell r="X122" t="str">
            <v>41</v>
          </cell>
          <cell r="Y122" t="str">
            <v>0</v>
          </cell>
          <cell r="Z122" t="str">
            <v>12A3</v>
          </cell>
        </row>
        <row r="123">
          <cell r="C123" t="str">
            <v>Vũ Thành Long12A3</v>
          </cell>
          <cell r="D123" t="str">
            <v>05/04/2005</v>
          </cell>
          <cell r="E123" t="str">
            <v>Nam</v>
          </cell>
          <cell r="F123" t="str">
            <v>Kinh</v>
          </cell>
          <cell r="G123" t="str">
            <v>8.1</v>
          </cell>
          <cell r="H123" t="str">
            <v>7.4</v>
          </cell>
          <cell r="I123" t="str">
            <v>6.9</v>
          </cell>
          <cell r="J123" t="str">
            <v>9.3</v>
          </cell>
          <cell r="K123" t="str">
            <v>8.6</v>
          </cell>
          <cell r="L123" t="str">
            <v>6.8</v>
          </cell>
          <cell r="M123" t="str">
            <v>9.4</v>
          </cell>
          <cell r="N123" t="str">
            <v>8.4</v>
          </cell>
          <cell r="O123" t="str">
            <v>6.8</v>
          </cell>
          <cell r="P123" t="str">
            <v>9.7</v>
          </cell>
          <cell r="Q123" t="str">
            <v>8.9</v>
          </cell>
          <cell r="R123" t="str">
            <v>Đ</v>
          </cell>
          <cell r="S123" t="str">
            <v>9.5</v>
          </cell>
          <cell r="T123" t="str">
            <v>8.3</v>
          </cell>
          <cell r="U123" t="str">
            <v>G</v>
          </cell>
          <cell r="V123" t="str">
            <v>T</v>
          </cell>
          <cell r="W123" t="str">
            <v>HSG</v>
          </cell>
          <cell r="X123" t="str">
            <v>23</v>
          </cell>
          <cell r="Y123" t="str">
            <v>1</v>
          </cell>
          <cell r="Z123" t="str">
            <v>12A3</v>
          </cell>
        </row>
        <row r="124">
          <cell r="C124" t="str">
            <v>Đinh Đức Mạnh12A3</v>
          </cell>
          <cell r="D124" t="str">
            <v>08/10/2005</v>
          </cell>
          <cell r="E124" t="str">
            <v>Nam</v>
          </cell>
          <cell r="F124" t="str">
            <v>Kinh</v>
          </cell>
          <cell r="G124" t="str">
            <v>9.4</v>
          </cell>
          <cell r="H124" t="str">
            <v>8.0</v>
          </cell>
          <cell r="I124" t="str">
            <v>9.7</v>
          </cell>
          <cell r="J124" t="str">
            <v>9.3</v>
          </cell>
          <cell r="K124" t="str">
            <v>9.0</v>
          </cell>
          <cell r="L124" t="str">
            <v>6.6</v>
          </cell>
          <cell r="M124" t="str">
            <v>8.9</v>
          </cell>
          <cell r="N124" t="str">
            <v>8.1</v>
          </cell>
          <cell r="O124" t="str">
            <v>6.6</v>
          </cell>
          <cell r="P124" t="str">
            <v>9.1</v>
          </cell>
          <cell r="Q124" t="str">
            <v>9.0</v>
          </cell>
          <cell r="R124" t="str">
            <v>Đ</v>
          </cell>
          <cell r="S124" t="str">
            <v>9.2</v>
          </cell>
          <cell r="T124" t="str">
            <v>8.6</v>
          </cell>
          <cell r="U124" t="str">
            <v>G</v>
          </cell>
          <cell r="V124" t="str">
            <v>T</v>
          </cell>
          <cell r="W124" t="str">
            <v>HSG</v>
          </cell>
          <cell r="X124" t="str">
            <v>10</v>
          </cell>
          <cell r="Y124" t="str">
            <v>2</v>
          </cell>
          <cell r="Z124" t="str">
            <v>12A3</v>
          </cell>
        </row>
        <row r="125">
          <cell r="C125" t="str">
            <v>Nguyễn Tiến Mạnh12A3</v>
          </cell>
          <cell r="D125" t="str">
            <v>29/04/2005</v>
          </cell>
          <cell r="E125" t="str">
            <v>Nam</v>
          </cell>
          <cell r="F125" t="str">
            <v>Kinh</v>
          </cell>
          <cell r="G125" t="str">
            <v>8.0</v>
          </cell>
          <cell r="H125" t="str">
            <v>7.6</v>
          </cell>
          <cell r="I125" t="str">
            <v>6.7</v>
          </cell>
          <cell r="J125" t="str">
            <v>8.9</v>
          </cell>
          <cell r="K125" t="str">
            <v>8.6</v>
          </cell>
          <cell r="L125" t="str">
            <v>6.8</v>
          </cell>
          <cell r="M125" t="str">
            <v>8.6</v>
          </cell>
          <cell r="N125" t="str">
            <v>7.3</v>
          </cell>
          <cell r="O125" t="str">
            <v>7.1</v>
          </cell>
          <cell r="P125" t="str">
            <v>8.4</v>
          </cell>
          <cell r="Q125" t="str">
            <v>8.9</v>
          </cell>
          <cell r="R125" t="str">
            <v>Đ</v>
          </cell>
          <cell r="S125" t="str">
            <v>8.8</v>
          </cell>
          <cell r="T125" t="str">
            <v>8.0</v>
          </cell>
          <cell r="U125" t="str">
            <v>G</v>
          </cell>
          <cell r="V125" t="str">
            <v>T</v>
          </cell>
          <cell r="W125" t="str">
            <v>HSG</v>
          </cell>
          <cell r="X125" t="str">
            <v>30</v>
          </cell>
          <cell r="Y125" t="str">
            <v>0</v>
          </cell>
          <cell r="Z125" t="str">
            <v>12A3</v>
          </cell>
        </row>
        <row r="126">
          <cell r="C126" t="str">
            <v>Nguyễn Hồng Phúc12A3</v>
          </cell>
          <cell r="D126" t="str">
            <v>15/10/2005</v>
          </cell>
          <cell r="E126" t="str">
            <v>Nam</v>
          </cell>
          <cell r="F126" t="str">
            <v>Kinh</v>
          </cell>
          <cell r="G126" t="str">
            <v>8.7</v>
          </cell>
          <cell r="H126" t="str">
            <v>8.2</v>
          </cell>
          <cell r="I126" t="str">
            <v>7.3</v>
          </cell>
          <cell r="J126" t="str">
            <v>8.6</v>
          </cell>
          <cell r="K126" t="str">
            <v>10</v>
          </cell>
          <cell r="L126" t="str">
            <v>6.6</v>
          </cell>
          <cell r="M126" t="str">
            <v>8.9</v>
          </cell>
          <cell r="N126" t="str">
            <v>8.1</v>
          </cell>
          <cell r="O126" t="str">
            <v>8.1</v>
          </cell>
          <cell r="P126" t="str">
            <v>8.3</v>
          </cell>
          <cell r="Q126" t="str">
            <v>8.9</v>
          </cell>
          <cell r="R126" t="str">
            <v>Đ</v>
          </cell>
          <cell r="S126" t="str">
            <v>9.4</v>
          </cell>
          <cell r="T126" t="str">
            <v>8.4</v>
          </cell>
          <cell r="U126" t="str">
            <v>G</v>
          </cell>
          <cell r="V126" t="str">
            <v>T</v>
          </cell>
          <cell r="W126" t="str">
            <v>HSG</v>
          </cell>
          <cell r="X126" t="str">
            <v>16</v>
          </cell>
          <cell r="Y126" t="str">
            <v>4</v>
          </cell>
          <cell r="Z126" t="str">
            <v>12A3</v>
          </cell>
        </row>
        <row r="127">
          <cell r="C127" t="str">
            <v>Trịnh Hà Phương12A3</v>
          </cell>
          <cell r="D127" t="str">
            <v>24/11/2005</v>
          </cell>
          <cell r="E127" t="str">
            <v>Nữ</v>
          </cell>
          <cell r="F127" t="str">
            <v>Kinh</v>
          </cell>
          <cell r="G127" t="str">
            <v>8.3</v>
          </cell>
          <cell r="H127" t="str">
            <v>7.0</v>
          </cell>
          <cell r="I127" t="str">
            <v>6.0</v>
          </cell>
          <cell r="J127" t="str">
            <v>9.6</v>
          </cell>
          <cell r="K127" t="str">
            <v>8.7</v>
          </cell>
          <cell r="L127" t="str">
            <v>8.1</v>
          </cell>
          <cell r="M127" t="str">
            <v>9.3</v>
          </cell>
          <cell r="N127" t="str">
            <v>9.0</v>
          </cell>
          <cell r="O127" t="str">
            <v>6.6</v>
          </cell>
          <cell r="P127" t="str">
            <v>8.4</v>
          </cell>
          <cell r="Q127" t="str">
            <v>8.9</v>
          </cell>
          <cell r="R127" t="str">
            <v>Đ</v>
          </cell>
          <cell r="S127" t="str">
            <v>8.9</v>
          </cell>
          <cell r="T127" t="str">
            <v>8.2</v>
          </cell>
          <cell r="U127" t="str">
            <v>K</v>
          </cell>
          <cell r="V127" t="str">
            <v>T</v>
          </cell>
          <cell r="W127" t="str">
            <v>HSTT</v>
          </cell>
          <cell r="X127" t="str">
            <v>36</v>
          </cell>
          <cell r="Y127" t="str">
            <v>6</v>
          </cell>
          <cell r="Z127" t="str">
            <v>12A3</v>
          </cell>
        </row>
        <row r="128">
          <cell r="C128" t="str">
            <v>Đặng Ngọc Quang12A3</v>
          </cell>
          <cell r="D128" t="str">
            <v>15/05/2005</v>
          </cell>
          <cell r="E128" t="str">
            <v>Nam</v>
          </cell>
          <cell r="F128" t="str">
            <v>Kinh</v>
          </cell>
          <cell r="G128" t="str">
            <v>8.0</v>
          </cell>
          <cell r="H128" t="str">
            <v>7.4</v>
          </cell>
          <cell r="I128" t="str">
            <v>7.0</v>
          </cell>
          <cell r="J128" t="str">
            <v>9.6</v>
          </cell>
          <cell r="K128" t="str">
            <v>8.3</v>
          </cell>
          <cell r="L128" t="str">
            <v>6.5</v>
          </cell>
          <cell r="M128" t="str">
            <v>8.8</v>
          </cell>
          <cell r="N128" t="str">
            <v>8.3</v>
          </cell>
          <cell r="O128" t="str">
            <v>7.9</v>
          </cell>
          <cell r="P128" t="str">
            <v>9.3</v>
          </cell>
          <cell r="Q128" t="str">
            <v>8.9</v>
          </cell>
          <cell r="R128" t="str">
            <v>Đ</v>
          </cell>
          <cell r="S128" t="str">
            <v>9.1</v>
          </cell>
          <cell r="T128" t="str">
            <v>8.3</v>
          </cell>
          <cell r="U128" t="str">
            <v>G</v>
          </cell>
          <cell r="V128" t="str">
            <v>K</v>
          </cell>
          <cell r="W128" t="str">
            <v>HSTT</v>
          </cell>
          <cell r="X128" t="str">
            <v>33</v>
          </cell>
          <cell r="Y128" t="str">
            <v>0</v>
          </cell>
          <cell r="Z128" t="str">
            <v>12A3</v>
          </cell>
        </row>
        <row r="129">
          <cell r="C129" t="str">
            <v>Nguyễn Thái Sơn12A3</v>
          </cell>
          <cell r="D129" t="str">
            <v>29/09/2005</v>
          </cell>
          <cell r="E129" t="str">
            <v>Nam</v>
          </cell>
          <cell r="F129" t="str">
            <v>Kinh</v>
          </cell>
          <cell r="G129" t="str">
            <v>7.7</v>
          </cell>
          <cell r="H129" t="str">
            <v>7.0</v>
          </cell>
          <cell r="I129" t="str">
            <v>7.9</v>
          </cell>
          <cell r="J129" t="str">
            <v>8.6</v>
          </cell>
          <cell r="K129" t="str">
            <v>8.6</v>
          </cell>
          <cell r="L129" t="str">
            <v>6.5</v>
          </cell>
          <cell r="M129" t="str">
            <v>8.8</v>
          </cell>
          <cell r="N129" t="str">
            <v>8.4</v>
          </cell>
          <cell r="O129" t="str">
            <v>6.6</v>
          </cell>
          <cell r="P129" t="str">
            <v>8.9</v>
          </cell>
          <cell r="Q129" t="str">
            <v>8.9</v>
          </cell>
          <cell r="R129" t="str">
            <v>Đ</v>
          </cell>
          <cell r="S129" t="str">
            <v>8.8</v>
          </cell>
          <cell r="T129" t="str">
            <v>8.1</v>
          </cell>
          <cell r="U129" t="str">
            <v>K</v>
          </cell>
          <cell r="V129" t="str">
            <v>T</v>
          </cell>
          <cell r="W129" t="str">
            <v>HSTT</v>
          </cell>
          <cell r="X129" t="str">
            <v>37</v>
          </cell>
          <cell r="Y129" t="str">
            <v>1</v>
          </cell>
          <cell r="Z129" t="str">
            <v>12A3</v>
          </cell>
        </row>
        <row r="130">
          <cell r="C130" t="str">
            <v>Lê Phương Thảo12A3</v>
          </cell>
          <cell r="D130" t="str">
            <v>07/03/2005</v>
          </cell>
          <cell r="E130" t="str">
            <v>Nữ</v>
          </cell>
          <cell r="F130" t="str">
            <v>Kinh</v>
          </cell>
          <cell r="G130" t="str">
            <v>7.6</v>
          </cell>
          <cell r="H130" t="str">
            <v>7.4</v>
          </cell>
          <cell r="I130" t="str">
            <v>7.4</v>
          </cell>
          <cell r="J130" t="str">
            <v>9.4</v>
          </cell>
          <cell r="K130" t="str">
            <v>9.1</v>
          </cell>
          <cell r="L130" t="str">
            <v>8.0</v>
          </cell>
          <cell r="M130" t="str">
            <v>8.8</v>
          </cell>
          <cell r="N130" t="str">
            <v>8.7</v>
          </cell>
          <cell r="O130" t="str">
            <v>7.2</v>
          </cell>
          <cell r="P130" t="str">
            <v>8.4</v>
          </cell>
          <cell r="Q130" t="str">
            <v>8.9</v>
          </cell>
          <cell r="R130" t="str">
            <v>Đ</v>
          </cell>
          <cell r="S130" t="str">
            <v>9.5</v>
          </cell>
          <cell r="T130" t="str">
            <v>8.4</v>
          </cell>
          <cell r="U130" t="str">
            <v>G</v>
          </cell>
          <cell r="V130" t="str">
            <v>T</v>
          </cell>
          <cell r="W130" t="str">
            <v>HSG</v>
          </cell>
          <cell r="X130" t="str">
            <v>16</v>
          </cell>
          <cell r="Y130" t="str">
            <v>2</v>
          </cell>
          <cell r="Z130" t="str">
            <v>12A3</v>
          </cell>
        </row>
        <row r="131">
          <cell r="C131" t="str">
            <v>Lưu Hà Thảo12A3</v>
          </cell>
          <cell r="D131" t="str">
            <v>19/05/2005</v>
          </cell>
          <cell r="E131" t="str">
            <v>Nữ</v>
          </cell>
          <cell r="F131" t="str">
            <v>Kinh</v>
          </cell>
          <cell r="G131" t="str">
            <v>8.1</v>
          </cell>
          <cell r="H131" t="str">
            <v>7.1</v>
          </cell>
          <cell r="I131" t="str">
            <v>7.7</v>
          </cell>
          <cell r="J131" t="str">
            <v>9.3</v>
          </cell>
          <cell r="K131" t="str">
            <v>9.1</v>
          </cell>
          <cell r="L131" t="str">
            <v>6.3</v>
          </cell>
          <cell r="M131" t="str">
            <v>8.9</v>
          </cell>
          <cell r="N131" t="str">
            <v>8.8</v>
          </cell>
          <cell r="O131" t="str">
            <v>7.2</v>
          </cell>
          <cell r="P131" t="str">
            <v>9.6</v>
          </cell>
          <cell r="Q131" t="str">
            <v>8.9</v>
          </cell>
          <cell r="R131" t="str">
            <v>Đ</v>
          </cell>
          <cell r="S131" t="str">
            <v>9.4</v>
          </cell>
          <cell r="T131" t="str">
            <v>8.4</v>
          </cell>
          <cell r="U131" t="str">
            <v>K</v>
          </cell>
          <cell r="V131" t="str">
            <v>K</v>
          </cell>
          <cell r="W131" t="str">
            <v>HSTT</v>
          </cell>
          <cell r="X131" t="str">
            <v>44</v>
          </cell>
          <cell r="Y131" t="str">
            <v>1</v>
          </cell>
          <cell r="Z131" t="str">
            <v>12A3</v>
          </cell>
        </row>
        <row r="132">
          <cell r="C132" t="str">
            <v>Trịnh Quang Thắng12A3</v>
          </cell>
          <cell r="D132" t="str">
            <v>22/09/2005</v>
          </cell>
          <cell r="E132" t="str">
            <v>Nam</v>
          </cell>
          <cell r="F132" t="str">
            <v>Kinh</v>
          </cell>
          <cell r="G132" t="str">
            <v>8.7</v>
          </cell>
          <cell r="H132" t="str">
            <v>8.1</v>
          </cell>
          <cell r="I132" t="str">
            <v>8.1</v>
          </cell>
          <cell r="J132" t="str">
            <v>9.1</v>
          </cell>
          <cell r="K132" t="str">
            <v>9.1</v>
          </cell>
          <cell r="L132" t="str">
            <v>7.5</v>
          </cell>
          <cell r="M132" t="str">
            <v>9.1</v>
          </cell>
          <cell r="N132" t="str">
            <v>8.1</v>
          </cell>
          <cell r="O132" t="str">
            <v>6.6</v>
          </cell>
          <cell r="P132" t="str">
            <v>8.4</v>
          </cell>
          <cell r="Q132" t="str">
            <v>8.9</v>
          </cell>
          <cell r="R132" t="str">
            <v>Đ</v>
          </cell>
          <cell r="S132" t="str">
            <v>9.1</v>
          </cell>
          <cell r="T132" t="str">
            <v>8.4</v>
          </cell>
          <cell r="U132" t="str">
            <v>G</v>
          </cell>
          <cell r="V132" t="str">
            <v>T</v>
          </cell>
          <cell r="W132" t="str">
            <v>HSG</v>
          </cell>
          <cell r="X132" t="str">
            <v>16</v>
          </cell>
          <cell r="Y132" t="str">
            <v>2</v>
          </cell>
          <cell r="Z132" t="str">
            <v>12A3</v>
          </cell>
        </row>
        <row r="133">
          <cell r="C133" t="str">
            <v>Nguyễn Phi Thường12A3</v>
          </cell>
          <cell r="D133" t="str">
            <v>10/12/2005</v>
          </cell>
          <cell r="E133" t="str">
            <v>Nam</v>
          </cell>
          <cell r="F133" t="str">
            <v>Kinh</v>
          </cell>
          <cell r="G133" t="str">
            <v>9.2</v>
          </cell>
          <cell r="H133" t="str">
            <v>9.2</v>
          </cell>
          <cell r="I133" t="str">
            <v>9.4</v>
          </cell>
          <cell r="J133" t="str">
            <v>9.3</v>
          </cell>
          <cell r="K133" t="str">
            <v>9.1</v>
          </cell>
          <cell r="L133" t="str">
            <v>8.3</v>
          </cell>
          <cell r="M133" t="str">
            <v>8.9</v>
          </cell>
          <cell r="N133" t="str">
            <v>7.3</v>
          </cell>
          <cell r="O133" t="str">
            <v>7.0</v>
          </cell>
          <cell r="P133" t="str">
            <v>8.9</v>
          </cell>
          <cell r="Q133" t="str">
            <v>9.0</v>
          </cell>
          <cell r="R133" t="str">
            <v>Đ</v>
          </cell>
          <cell r="S133" t="str">
            <v>9.2</v>
          </cell>
          <cell r="T133" t="str">
            <v>8.7</v>
          </cell>
          <cell r="U133" t="str">
            <v>G</v>
          </cell>
          <cell r="V133" t="str">
            <v>T</v>
          </cell>
          <cell r="W133" t="str">
            <v>HSG</v>
          </cell>
          <cell r="X133" t="str">
            <v>5</v>
          </cell>
          <cell r="Y133" t="str">
            <v>2</v>
          </cell>
          <cell r="Z133" t="str">
            <v>12A3</v>
          </cell>
        </row>
        <row r="134">
          <cell r="C134" t="str">
            <v>Trịnh Nguyễn Thủy Tiên12A3</v>
          </cell>
          <cell r="D134" t="str">
            <v>13/08/2005</v>
          </cell>
          <cell r="E134" t="str">
            <v>Nữ</v>
          </cell>
          <cell r="F134" t="str">
            <v>Kinh</v>
          </cell>
          <cell r="G134" t="str">
            <v>8.8</v>
          </cell>
          <cell r="H134" t="str">
            <v>9.2</v>
          </cell>
          <cell r="I134" t="str">
            <v>9.6</v>
          </cell>
          <cell r="J134" t="str">
            <v>9.6</v>
          </cell>
          <cell r="K134" t="str">
            <v>9.0</v>
          </cell>
          <cell r="L134" t="str">
            <v>9.1</v>
          </cell>
          <cell r="M134" t="str">
            <v>9.4</v>
          </cell>
          <cell r="N134" t="str">
            <v>8.4</v>
          </cell>
          <cell r="O134" t="str">
            <v>7.1</v>
          </cell>
          <cell r="P134" t="str">
            <v>9.7</v>
          </cell>
          <cell r="Q134" t="str">
            <v>9.0</v>
          </cell>
          <cell r="R134" t="str">
            <v>Đ</v>
          </cell>
          <cell r="S134" t="str">
            <v>9.5</v>
          </cell>
          <cell r="T134" t="str">
            <v>9.0</v>
          </cell>
          <cell r="U134" t="str">
            <v>G</v>
          </cell>
          <cell r="V134" t="str">
            <v>T</v>
          </cell>
          <cell r="W134" t="str">
            <v>HSG</v>
          </cell>
          <cell r="X134" t="str">
            <v>1</v>
          </cell>
          <cell r="Y134" t="str">
            <v>1</v>
          </cell>
          <cell r="Z134" t="str">
            <v>12A3</v>
          </cell>
        </row>
        <row r="135">
          <cell r="C135" t="str">
            <v>Nguyễn Thành Trung12A3</v>
          </cell>
          <cell r="D135" t="str">
            <v>22/04/2005</v>
          </cell>
          <cell r="E135" t="str">
            <v>Nam</v>
          </cell>
          <cell r="F135" t="str">
            <v>Kinh</v>
          </cell>
          <cell r="G135" t="str">
            <v>8.2</v>
          </cell>
          <cell r="H135" t="str">
            <v>8.2</v>
          </cell>
          <cell r="I135" t="str">
            <v>8.0</v>
          </cell>
          <cell r="J135" t="str">
            <v>8.1</v>
          </cell>
          <cell r="K135" t="str">
            <v>8.8</v>
          </cell>
          <cell r="L135" t="str">
            <v>6.5</v>
          </cell>
          <cell r="M135" t="str">
            <v>7.4</v>
          </cell>
          <cell r="N135" t="str">
            <v>7.4</v>
          </cell>
          <cell r="O135" t="str">
            <v>7.4</v>
          </cell>
          <cell r="P135" t="str">
            <v>8.9</v>
          </cell>
          <cell r="Q135" t="str">
            <v>8.9</v>
          </cell>
          <cell r="R135" t="str">
            <v>Đ</v>
          </cell>
          <cell r="S135" t="str">
            <v>8.4</v>
          </cell>
          <cell r="T135" t="str">
            <v>8.0</v>
          </cell>
          <cell r="U135" t="str">
            <v>G</v>
          </cell>
          <cell r="V135" t="str">
            <v>T</v>
          </cell>
          <cell r="W135" t="str">
            <v>HSG</v>
          </cell>
          <cell r="X135" t="str">
            <v>30</v>
          </cell>
          <cell r="Y135" t="str">
            <v>1</v>
          </cell>
          <cell r="Z135" t="str">
            <v>12A3</v>
          </cell>
        </row>
        <row r="136">
          <cell r="C136" t="str">
            <v>Nguyễn Đức Việt12A3</v>
          </cell>
          <cell r="D136" t="str">
            <v>10/10/2005</v>
          </cell>
          <cell r="E136" t="str">
            <v>Nam</v>
          </cell>
          <cell r="F136" t="str">
            <v>Kinh</v>
          </cell>
          <cell r="G136" t="str">
            <v>7.7</v>
          </cell>
          <cell r="H136" t="str">
            <v>8.0</v>
          </cell>
          <cell r="I136" t="str">
            <v>5.7</v>
          </cell>
          <cell r="J136" t="str">
            <v>9.3</v>
          </cell>
          <cell r="K136" t="str">
            <v>8.5</v>
          </cell>
          <cell r="L136" t="str">
            <v>6.5</v>
          </cell>
          <cell r="M136" t="str">
            <v>7.7</v>
          </cell>
          <cell r="N136" t="str">
            <v>7.3</v>
          </cell>
          <cell r="O136" t="str">
            <v>5.6</v>
          </cell>
          <cell r="P136" t="str">
            <v>8.4</v>
          </cell>
          <cell r="Q136" t="str">
            <v>8.9</v>
          </cell>
          <cell r="R136" t="str">
            <v>Đ</v>
          </cell>
          <cell r="S136" t="str">
            <v>7.9</v>
          </cell>
          <cell r="T136" t="str">
            <v>7.6</v>
          </cell>
          <cell r="U136" t="str">
            <v>K</v>
          </cell>
          <cell r="V136" t="str">
            <v>T</v>
          </cell>
          <cell r="W136" t="str">
            <v>HSTT</v>
          </cell>
          <cell r="X136" t="str">
            <v>43</v>
          </cell>
          <cell r="Y136" t="str">
            <v>2</v>
          </cell>
          <cell r="Z136" t="str">
            <v>12A3</v>
          </cell>
        </row>
        <row r="137">
          <cell r="C137" t="str">
            <v>Phạm Gia Vinh12A3</v>
          </cell>
          <cell r="D137" t="str">
            <v>28/08/2005</v>
          </cell>
          <cell r="E137" t="str">
            <v>Nam</v>
          </cell>
          <cell r="F137" t="str">
            <v>Kinh</v>
          </cell>
          <cell r="G137" t="str">
            <v>8.1</v>
          </cell>
          <cell r="H137" t="str">
            <v>8.0</v>
          </cell>
          <cell r="I137" t="str">
            <v>8.2</v>
          </cell>
          <cell r="J137" t="str">
            <v>8.8</v>
          </cell>
          <cell r="K137" t="str">
            <v>9.1</v>
          </cell>
          <cell r="L137" t="str">
            <v>7.1</v>
          </cell>
          <cell r="M137" t="str">
            <v>9.1</v>
          </cell>
          <cell r="N137" t="str">
            <v>8.4</v>
          </cell>
          <cell r="O137" t="str">
            <v>7.0</v>
          </cell>
          <cell r="P137" t="str">
            <v>8.4</v>
          </cell>
          <cell r="Q137" t="str">
            <v>8.9</v>
          </cell>
          <cell r="R137" t="str">
            <v>Đ</v>
          </cell>
          <cell r="S137" t="str">
            <v>9.1</v>
          </cell>
          <cell r="T137" t="str">
            <v>8.4</v>
          </cell>
          <cell r="U137" t="str">
            <v>G</v>
          </cell>
          <cell r="V137" t="str">
            <v>T</v>
          </cell>
          <cell r="W137" t="str">
            <v>HSG</v>
          </cell>
          <cell r="X137" t="str">
            <v>16</v>
          </cell>
          <cell r="Y137" t="str">
            <v>0</v>
          </cell>
          <cell r="Z137" t="str">
            <v>12A3</v>
          </cell>
        </row>
        <row r="138">
          <cell r="C138" t="str">
            <v>Nguyễn Phong Vũ12A3</v>
          </cell>
          <cell r="D138" t="str">
            <v>11/09/2005</v>
          </cell>
          <cell r="E138" t="str">
            <v>Nam</v>
          </cell>
          <cell r="F138" t="str">
            <v>Kinh</v>
          </cell>
          <cell r="G138" t="str">
            <v>8.0</v>
          </cell>
          <cell r="H138" t="str">
            <v>8.1</v>
          </cell>
          <cell r="I138" t="str">
            <v>7.1</v>
          </cell>
          <cell r="J138" t="str">
            <v>8.6</v>
          </cell>
          <cell r="K138" t="str">
            <v>9.3</v>
          </cell>
          <cell r="L138" t="str">
            <v>7.0</v>
          </cell>
          <cell r="M138" t="str">
            <v>9.0</v>
          </cell>
          <cell r="N138" t="str">
            <v>8.1</v>
          </cell>
          <cell r="O138" t="str">
            <v>6.6</v>
          </cell>
          <cell r="P138" t="str">
            <v>9.4</v>
          </cell>
          <cell r="Q138" t="str">
            <v>9.6</v>
          </cell>
          <cell r="R138" t="str">
            <v>Đ</v>
          </cell>
          <cell r="S138" t="str">
            <v>9.4</v>
          </cell>
          <cell r="T138" t="str">
            <v>8.4</v>
          </cell>
          <cell r="U138" t="str">
            <v>G</v>
          </cell>
          <cell r="V138" t="str">
            <v>T</v>
          </cell>
          <cell r="W138" t="str">
            <v>HSG</v>
          </cell>
          <cell r="X138" t="str">
            <v>16</v>
          </cell>
          <cell r="Y138" t="str">
            <v>1</v>
          </cell>
          <cell r="Z138" t="str">
            <v>12A3</v>
          </cell>
        </row>
        <row r="139">
          <cell r="C139" t="str">
            <v>Lê Yến Vy12A3</v>
          </cell>
          <cell r="D139" t="str">
            <v>12/02/2005</v>
          </cell>
          <cell r="E139" t="str">
            <v>Nữ</v>
          </cell>
          <cell r="F139" t="str">
            <v>Kinh</v>
          </cell>
          <cell r="G139" t="str">
            <v>8.0</v>
          </cell>
          <cell r="H139" t="str">
            <v>6.7</v>
          </cell>
          <cell r="I139" t="str">
            <v>6.8</v>
          </cell>
          <cell r="J139" t="str">
            <v>9.5</v>
          </cell>
          <cell r="K139" t="str">
            <v>8.7</v>
          </cell>
          <cell r="L139" t="str">
            <v>6.5</v>
          </cell>
          <cell r="M139" t="str">
            <v>9.1</v>
          </cell>
          <cell r="N139" t="str">
            <v>8.4</v>
          </cell>
          <cell r="O139" t="str">
            <v>6.7</v>
          </cell>
          <cell r="P139" t="str">
            <v>8.4</v>
          </cell>
          <cell r="Q139" t="str">
            <v>8.9</v>
          </cell>
          <cell r="R139" t="str">
            <v>Đ</v>
          </cell>
          <cell r="S139" t="str">
            <v>9.5</v>
          </cell>
          <cell r="T139" t="str">
            <v>8.1</v>
          </cell>
          <cell r="U139" t="str">
            <v>G</v>
          </cell>
          <cell r="V139" t="str">
            <v>T</v>
          </cell>
          <cell r="W139" t="str">
            <v>HSG</v>
          </cell>
          <cell r="X139" t="str">
            <v>29</v>
          </cell>
          <cell r="Y139" t="str">
            <v>2</v>
          </cell>
          <cell r="Z139" t="str">
            <v>12A3</v>
          </cell>
        </row>
        <row r="140">
          <cell r="C140" t="str">
            <v>Trần Quốc An12A4</v>
          </cell>
          <cell r="D140" t="str">
            <v>20/09/2005</v>
          </cell>
          <cell r="E140" t="str">
            <v>Nam</v>
          </cell>
          <cell r="F140" t="str">
            <v>Kinh</v>
          </cell>
          <cell r="G140" t="str">
            <v>6.6</v>
          </cell>
          <cell r="H140" t="str">
            <v>9.0</v>
          </cell>
          <cell r="I140" t="str">
            <v>5.9</v>
          </cell>
          <cell r="J140" t="str">
            <v>8.5</v>
          </cell>
          <cell r="K140" t="str">
            <v>8.1</v>
          </cell>
          <cell r="L140" t="str">
            <v>7.2</v>
          </cell>
          <cell r="M140" t="str">
            <v>8.3</v>
          </cell>
          <cell r="N140" t="str">
            <v>8.3</v>
          </cell>
          <cell r="O140" t="str">
            <v>4.0</v>
          </cell>
          <cell r="P140" t="str">
            <v>8.6</v>
          </cell>
          <cell r="Q140" t="str">
            <v>8.9</v>
          </cell>
          <cell r="R140" t="str">
            <v>Đ</v>
          </cell>
          <cell r="S140" t="str">
            <v>7.6</v>
          </cell>
          <cell r="T140" t="str">
            <v>7.6</v>
          </cell>
          <cell r="U140" t="str">
            <v>TB</v>
          </cell>
          <cell r="V140" t="str">
            <v>T</v>
          </cell>
          <cell r="X140" t="str">
            <v>38</v>
          </cell>
          <cell r="Y140" t="str">
            <v>0</v>
          </cell>
          <cell r="Z140" t="str">
            <v>12A4</v>
          </cell>
        </row>
        <row r="141">
          <cell r="C141" t="str">
            <v>Trần Đức Anh12A4</v>
          </cell>
          <cell r="D141" t="str">
            <v>30/12/2005</v>
          </cell>
          <cell r="E141" t="str">
            <v>Nam</v>
          </cell>
          <cell r="F141" t="str">
            <v>Kinh</v>
          </cell>
          <cell r="G141" t="str">
            <v>9.0</v>
          </cell>
          <cell r="H141" t="str">
            <v>9.8</v>
          </cell>
          <cell r="I141" t="str">
            <v>7.8</v>
          </cell>
          <cell r="J141" t="str">
            <v>9.6</v>
          </cell>
          <cell r="K141" t="str">
            <v>8.9</v>
          </cell>
          <cell r="L141" t="str">
            <v>9.1</v>
          </cell>
          <cell r="M141" t="str">
            <v>8.4</v>
          </cell>
          <cell r="N141" t="str">
            <v>9.3</v>
          </cell>
          <cell r="O141" t="str">
            <v>8.7</v>
          </cell>
          <cell r="P141" t="str">
            <v>9.3</v>
          </cell>
          <cell r="Q141" t="str">
            <v>9.0</v>
          </cell>
          <cell r="R141" t="str">
            <v>Đ</v>
          </cell>
          <cell r="S141" t="str">
            <v>8.9</v>
          </cell>
          <cell r="T141" t="str">
            <v>9.0</v>
          </cell>
          <cell r="U141" t="str">
            <v>G</v>
          </cell>
          <cell r="V141" t="str">
            <v>T</v>
          </cell>
          <cell r="W141" t="str">
            <v>HSG</v>
          </cell>
          <cell r="X141" t="str">
            <v>2</v>
          </cell>
          <cell r="Y141" t="str">
            <v>3</v>
          </cell>
          <cell r="Z141" t="str">
            <v>12A4</v>
          </cell>
        </row>
        <row r="142">
          <cell r="C142" t="str">
            <v>Trịnh Việt Anh12A4</v>
          </cell>
          <cell r="D142" t="str">
            <v>27/06/2005</v>
          </cell>
          <cell r="E142" t="str">
            <v>Nam</v>
          </cell>
          <cell r="F142" t="str">
            <v>Kinh</v>
          </cell>
          <cell r="G142" t="str">
            <v>7.4</v>
          </cell>
          <cell r="H142" t="str">
            <v>8.4</v>
          </cell>
          <cell r="I142" t="str">
            <v>6.2</v>
          </cell>
          <cell r="J142" t="str">
            <v>9.4</v>
          </cell>
          <cell r="K142" t="str">
            <v>8.9</v>
          </cell>
          <cell r="L142" t="str">
            <v>6.6</v>
          </cell>
          <cell r="M142" t="str">
            <v>8.2</v>
          </cell>
          <cell r="N142" t="str">
            <v>8.0</v>
          </cell>
          <cell r="O142" t="str">
            <v>3.4</v>
          </cell>
          <cell r="P142" t="str">
            <v>8.4</v>
          </cell>
          <cell r="Q142" t="str">
            <v>9.3</v>
          </cell>
          <cell r="R142" t="str">
            <v>Đ</v>
          </cell>
          <cell r="S142" t="str">
            <v>7.9</v>
          </cell>
          <cell r="T142" t="str">
            <v>7.7</v>
          </cell>
          <cell r="U142" t="str">
            <v>TB</v>
          </cell>
          <cell r="V142" t="str">
            <v>T</v>
          </cell>
          <cell r="X142" t="str">
            <v>37</v>
          </cell>
          <cell r="Y142" t="str">
            <v>5</v>
          </cell>
          <cell r="Z142" t="str">
            <v>12A4</v>
          </cell>
        </row>
        <row r="143">
          <cell r="C143" t="str">
            <v>Nguyễn Đăng Ánh12A4</v>
          </cell>
          <cell r="D143" t="str">
            <v>25/10/2005</v>
          </cell>
          <cell r="E143" t="str">
            <v>Nam</v>
          </cell>
          <cell r="F143" t="str">
            <v>Kinh</v>
          </cell>
          <cell r="G143" t="str">
            <v>9.3</v>
          </cell>
          <cell r="H143" t="str">
            <v>8.7</v>
          </cell>
          <cell r="I143" t="str">
            <v>8.8</v>
          </cell>
          <cell r="J143" t="str">
            <v>9.1</v>
          </cell>
          <cell r="K143" t="str">
            <v>8.8</v>
          </cell>
          <cell r="L143" t="str">
            <v>7.2</v>
          </cell>
          <cell r="M143" t="str">
            <v>8.9</v>
          </cell>
          <cell r="N143" t="str">
            <v>9.0</v>
          </cell>
          <cell r="O143" t="str">
            <v>7.1</v>
          </cell>
          <cell r="P143" t="str">
            <v>8.9</v>
          </cell>
          <cell r="Q143" t="str">
            <v>8.9</v>
          </cell>
          <cell r="R143" t="str">
            <v>Đ</v>
          </cell>
          <cell r="S143" t="str">
            <v>8.2</v>
          </cell>
          <cell r="T143" t="str">
            <v>8.6</v>
          </cell>
          <cell r="U143" t="str">
            <v>G</v>
          </cell>
          <cell r="V143" t="str">
            <v>T</v>
          </cell>
          <cell r="W143" t="str">
            <v>HSG</v>
          </cell>
          <cell r="X143" t="str">
            <v>5</v>
          </cell>
          <cell r="Y143" t="str">
            <v>1</v>
          </cell>
          <cell r="Z143" t="str">
            <v>12A4</v>
          </cell>
        </row>
        <row r="144">
          <cell r="C144" t="str">
            <v>Lê Đức Ân12A4</v>
          </cell>
          <cell r="D144" t="str">
            <v>01/04/2005</v>
          </cell>
          <cell r="E144" t="str">
            <v>Nam</v>
          </cell>
          <cell r="F144" t="str">
            <v>Kinh</v>
          </cell>
          <cell r="G144" t="str">
            <v>8.0</v>
          </cell>
          <cell r="H144" t="str">
            <v>8.7</v>
          </cell>
          <cell r="I144" t="str">
            <v>7.3</v>
          </cell>
          <cell r="J144" t="str">
            <v>8.4</v>
          </cell>
          <cell r="K144" t="str">
            <v>8.8</v>
          </cell>
          <cell r="L144" t="str">
            <v>8.0</v>
          </cell>
          <cell r="M144" t="str">
            <v>8.2</v>
          </cell>
          <cell r="N144" t="str">
            <v>7.4</v>
          </cell>
          <cell r="O144" t="str">
            <v>6.0</v>
          </cell>
          <cell r="P144" t="str">
            <v>8.9</v>
          </cell>
          <cell r="Q144" t="str">
            <v>9.0</v>
          </cell>
          <cell r="R144" t="str">
            <v>Đ</v>
          </cell>
          <cell r="S144" t="str">
            <v>8.1</v>
          </cell>
          <cell r="T144" t="str">
            <v>8.1</v>
          </cell>
          <cell r="U144" t="str">
            <v>K</v>
          </cell>
          <cell r="V144" t="str">
            <v>T</v>
          </cell>
          <cell r="W144" t="str">
            <v>HSTT</v>
          </cell>
          <cell r="X144" t="str">
            <v>15</v>
          </cell>
          <cell r="Y144" t="str">
            <v>1</v>
          </cell>
          <cell r="Z144" t="str">
            <v>12A4</v>
          </cell>
        </row>
        <row r="145">
          <cell r="C145" t="str">
            <v>Phạm Gia Bảo12A4</v>
          </cell>
          <cell r="D145" t="str">
            <v>12/03/2005</v>
          </cell>
          <cell r="E145" t="str">
            <v>Nam</v>
          </cell>
          <cell r="F145" t="str">
            <v>Kinh</v>
          </cell>
          <cell r="G145" t="str">
            <v>8.2</v>
          </cell>
          <cell r="H145" t="str">
            <v>9.0</v>
          </cell>
          <cell r="I145" t="str">
            <v>8.9</v>
          </cell>
          <cell r="J145" t="str">
            <v>9.4</v>
          </cell>
          <cell r="K145" t="str">
            <v>8.5</v>
          </cell>
          <cell r="L145" t="str">
            <v>7.2</v>
          </cell>
          <cell r="M145" t="str">
            <v>7.4</v>
          </cell>
          <cell r="N145" t="str">
            <v>7.5</v>
          </cell>
          <cell r="O145" t="str">
            <v>4.4</v>
          </cell>
          <cell r="P145" t="str">
            <v>9.1</v>
          </cell>
          <cell r="Q145" t="str">
            <v>9.0</v>
          </cell>
          <cell r="R145" t="str">
            <v>Đ</v>
          </cell>
          <cell r="S145" t="str">
            <v>7.0</v>
          </cell>
          <cell r="T145" t="str">
            <v>8.0</v>
          </cell>
          <cell r="U145" t="str">
            <v>K</v>
          </cell>
          <cell r="V145" t="str">
            <v>T</v>
          </cell>
          <cell r="W145" t="str">
            <v>HSTT</v>
          </cell>
          <cell r="X145" t="str">
            <v>21</v>
          </cell>
          <cell r="Y145" t="str">
            <v>3</v>
          </cell>
          <cell r="Z145" t="str">
            <v>12A4</v>
          </cell>
        </row>
        <row r="146">
          <cell r="C146" t="str">
            <v>Nguyễn Hoàng Minh Châu12A4</v>
          </cell>
          <cell r="D146" t="str">
            <v>07/02/2005</v>
          </cell>
          <cell r="E146" t="str">
            <v>Nữ</v>
          </cell>
          <cell r="F146" t="str">
            <v>Kinh</v>
          </cell>
          <cell r="G146" t="str">
            <v>6.7</v>
          </cell>
          <cell r="H146" t="str">
            <v>7.1</v>
          </cell>
          <cell r="I146" t="str">
            <v>6.6</v>
          </cell>
          <cell r="J146" t="str">
            <v>9.8</v>
          </cell>
          <cell r="K146" t="str">
            <v>8.5</v>
          </cell>
          <cell r="L146" t="str">
            <v>8.2</v>
          </cell>
          <cell r="M146" t="str">
            <v>8.7</v>
          </cell>
          <cell r="N146" t="str">
            <v>8.6</v>
          </cell>
          <cell r="O146" t="str">
            <v>6.7</v>
          </cell>
          <cell r="P146" t="str">
            <v>9.6</v>
          </cell>
          <cell r="Q146" t="str">
            <v>8.9</v>
          </cell>
          <cell r="R146" t="str">
            <v>Đ</v>
          </cell>
          <cell r="S146" t="str">
            <v>7.2</v>
          </cell>
          <cell r="T146" t="str">
            <v>8.1</v>
          </cell>
          <cell r="U146" t="str">
            <v>G</v>
          </cell>
          <cell r="V146" t="str">
            <v>T</v>
          </cell>
          <cell r="W146" t="str">
            <v>HSG</v>
          </cell>
          <cell r="X146" t="str">
            <v>11</v>
          </cell>
          <cell r="Y146" t="str">
            <v>0</v>
          </cell>
          <cell r="Z146" t="str">
            <v>12A4</v>
          </cell>
        </row>
        <row r="147">
          <cell r="C147" t="str">
            <v>Nguyễn Huệ Chi12A4</v>
          </cell>
          <cell r="D147" t="str">
            <v>28/08/2005</v>
          </cell>
          <cell r="E147" t="str">
            <v>Nữ</v>
          </cell>
          <cell r="F147" t="str">
            <v>Kinh</v>
          </cell>
          <cell r="G147" t="str">
            <v>7.0</v>
          </cell>
          <cell r="H147" t="str">
            <v>6.7</v>
          </cell>
          <cell r="I147" t="str">
            <v>6.6</v>
          </cell>
          <cell r="J147" t="str">
            <v>9.5</v>
          </cell>
          <cell r="K147" t="str">
            <v>8.5</v>
          </cell>
          <cell r="L147" t="str">
            <v>8.1</v>
          </cell>
          <cell r="M147" t="str">
            <v>9.1</v>
          </cell>
          <cell r="N147" t="str">
            <v>9.4</v>
          </cell>
          <cell r="O147" t="str">
            <v>8.2</v>
          </cell>
          <cell r="P147" t="str">
            <v>9.6</v>
          </cell>
          <cell r="Q147" t="str">
            <v>8.9</v>
          </cell>
          <cell r="R147" t="str">
            <v>Đ</v>
          </cell>
          <cell r="S147" t="str">
            <v>8.5</v>
          </cell>
          <cell r="T147" t="str">
            <v>8.3</v>
          </cell>
          <cell r="U147" t="str">
            <v>G</v>
          </cell>
          <cell r="V147" t="str">
            <v>T</v>
          </cell>
          <cell r="W147" t="str">
            <v>HSG</v>
          </cell>
          <cell r="X147" t="str">
            <v>9</v>
          </cell>
          <cell r="Y147" t="str">
            <v>6</v>
          </cell>
          <cell r="Z147" t="str">
            <v>12A4</v>
          </cell>
        </row>
        <row r="148">
          <cell r="C148" t="str">
            <v>Đinh Vũ Cường12A4</v>
          </cell>
          <cell r="D148" t="str">
            <v>03/01/2005</v>
          </cell>
          <cell r="E148" t="str">
            <v>Nam</v>
          </cell>
          <cell r="F148" t="str">
            <v>Kinh</v>
          </cell>
          <cell r="G148" t="str">
            <v>6.6</v>
          </cell>
          <cell r="H148" t="str">
            <v>7.2</v>
          </cell>
          <cell r="I148" t="str">
            <v>5.1</v>
          </cell>
          <cell r="J148" t="str">
            <v>8.4</v>
          </cell>
          <cell r="K148" t="str">
            <v>9.2</v>
          </cell>
          <cell r="L148" t="str">
            <v>8.6</v>
          </cell>
          <cell r="M148" t="str">
            <v>8.6</v>
          </cell>
          <cell r="N148" t="str">
            <v>9.3</v>
          </cell>
          <cell r="O148" t="str">
            <v>6.6</v>
          </cell>
          <cell r="P148" t="str">
            <v>9.3</v>
          </cell>
          <cell r="Q148" t="str">
            <v>9.6</v>
          </cell>
          <cell r="R148" t="str">
            <v>Đ</v>
          </cell>
          <cell r="S148" t="str">
            <v>8.6</v>
          </cell>
          <cell r="T148" t="str">
            <v>8.1</v>
          </cell>
          <cell r="U148" t="str">
            <v>K</v>
          </cell>
          <cell r="V148" t="str">
            <v>T</v>
          </cell>
          <cell r="W148" t="str">
            <v>HSTT</v>
          </cell>
          <cell r="X148" t="str">
            <v>15</v>
          </cell>
          <cell r="Y148" t="str">
            <v>7</v>
          </cell>
          <cell r="Z148" t="str">
            <v>12A4</v>
          </cell>
        </row>
        <row r="149">
          <cell r="C149" t="str">
            <v>Nguyễn Trí Dũng12A4</v>
          </cell>
          <cell r="D149" t="str">
            <v>19/07/2005</v>
          </cell>
          <cell r="E149" t="str">
            <v>Nam</v>
          </cell>
          <cell r="F149" t="str">
            <v>Kinh</v>
          </cell>
          <cell r="G149" t="str">
            <v>8.9</v>
          </cell>
          <cell r="H149" t="str">
            <v>8.0</v>
          </cell>
          <cell r="I149" t="str">
            <v>5.3</v>
          </cell>
          <cell r="J149" t="str">
            <v>9.0</v>
          </cell>
          <cell r="K149" t="str">
            <v>8.8</v>
          </cell>
          <cell r="L149" t="str">
            <v>6.8</v>
          </cell>
          <cell r="M149" t="str">
            <v>8.8</v>
          </cell>
          <cell r="N149" t="str">
            <v>9.0</v>
          </cell>
          <cell r="O149" t="str">
            <v>5.7</v>
          </cell>
          <cell r="P149" t="str">
            <v>8.7</v>
          </cell>
          <cell r="Q149" t="str">
            <v>8.9</v>
          </cell>
          <cell r="R149" t="str">
            <v>Đ</v>
          </cell>
          <cell r="S149" t="str">
            <v>8.4</v>
          </cell>
          <cell r="T149" t="str">
            <v>8.0</v>
          </cell>
          <cell r="U149" t="str">
            <v>K</v>
          </cell>
          <cell r="V149" t="str">
            <v>T</v>
          </cell>
          <cell r="W149" t="str">
            <v>HSTT</v>
          </cell>
          <cell r="X149" t="str">
            <v>21</v>
          </cell>
          <cell r="Y149" t="str">
            <v>2</v>
          </cell>
          <cell r="Z149" t="str">
            <v>12A4</v>
          </cell>
        </row>
        <row r="150">
          <cell r="C150" t="str">
            <v>Nguyễn Thùy Dương12A4</v>
          </cell>
          <cell r="D150" t="str">
            <v>25/02/2005</v>
          </cell>
          <cell r="E150" t="str">
            <v>Nữ</v>
          </cell>
          <cell r="F150" t="str">
            <v>Kinh</v>
          </cell>
          <cell r="G150" t="str">
            <v>5.7</v>
          </cell>
          <cell r="H150" t="str">
            <v>8.0</v>
          </cell>
          <cell r="I150" t="str">
            <v>5.2</v>
          </cell>
          <cell r="J150" t="str">
            <v>9.3</v>
          </cell>
          <cell r="K150" t="str">
            <v>8.5</v>
          </cell>
          <cell r="L150" t="str">
            <v>7.8</v>
          </cell>
          <cell r="M150" t="str">
            <v>7.6</v>
          </cell>
          <cell r="N150" t="str">
            <v>7.8</v>
          </cell>
          <cell r="O150" t="str">
            <v>5.4</v>
          </cell>
          <cell r="P150" t="str">
            <v>9.0</v>
          </cell>
          <cell r="Q150" t="str">
            <v>8.9</v>
          </cell>
          <cell r="R150" t="str">
            <v>Đ</v>
          </cell>
          <cell r="S150" t="str">
            <v>8.5</v>
          </cell>
          <cell r="T150" t="str">
            <v>7.6</v>
          </cell>
          <cell r="U150" t="str">
            <v>K</v>
          </cell>
          <cell r="V150" t="str">
            <v>T</v>
          </cell>
          <cell r="W150" t="str">
            <v>HSTT</v>
          </cell>
          <cell r="X150" t="str">
            <v>31</v>
          </cell>
          <cell r="Y150" t="str">
            <v>0</v>
          </cell>
          <cell r="Z150" t="str">
            <v>12A4</v>
          </cell>
        </row>
        <row r="151">
          <cell r="C151" t="str">
            <v>Phạm Quý Dương12A4</v>
          </cell>
          <cell r="D151" t="str">
            <v>20/04/2005</v>
          </cell>
          <cell r="E151" t="str">
            <v>Nam</v>
          </cell>
          <cell r="F151" t="str">
            <v>Kinh</v>
          </cell>
          <cell r="G151" t="str">
            <v>8.8</v>
          </cell>
          <cell r="H151" t="str">
            <v>8.2</v>
          </cell>
          <cell r="I151" t="str">
            <v>4.4</v>
          </cell>
          <cell r="J151" t="str">
            <v>9.1</v>
          </cell>
          <cell r="K151" t="str">
            <v>8.4</v>
          </cell>
          <cell r="L151" t="str">
            <v>6.6</v>
          </cell>
          <cell r="M151" t="str">
            <v>8.4</v>
          </cell>
          <cell r="N151" t="str">
            <v>9.1</v>
          </cell>
          <cell r="O151" t="str">
            <v>6.0</v>
          </cell>
          <cell r="P151" t="str">
            <v>8.3</v>
          </cell>
          <cell r="Q151" t="str">
            <v>9.0</v>
          </cell>
          <cell r="R151" t="str">
            <v>Đ</v>
          </cell>
          <cell r="S151" t="str">
            <v>7.7</v>
          </cell>
          <cell r="T151" t="str">
            <v>7.8</v>
          </cell>
          <cell r="U151" t="str">
            <v>TB</v>
          </cell>
          <cell r="V151" t="str">
            <v>T</v>
          </cell>
          <cell r="X151" t="str">
            <v>36</v>
          </cell>
          <cell r="Y151" t="str">
            <v>3</v>
          </cell>
          <cell r="Z151" t="str">
            <v>12A4</v>
          </cell>
        </row>
        <row r="152">
          <cell r="C152" t="str">
            <v>Nguyễn Minh Đức12A4</v>
          </cell>
          <cell r="D152" t="str">
            <v>15/03/2005</v>
          </cell>
          <cell r="E152" t="str">
            <v>Nam</v>
          </cell>
          <cell r="F152" t="str">
            <v>Kinh</v>
          </cell>
          <cell r="G152" t="str">
            <v>8.5</v>
          </cell>
          <cell r="H152" t="str">
            <v>8.9</v>
          </cell>
          <cell r="I152" t="str">
            <v>7.0</v>
          </cell>
          <cell r="J152" t="str">
            <v>9.0</v>
          </cell>
          <cell r="K152" t="str">
            <v>9.3</v>
          </cell>
          <cell r="L152" t="str">
            <v>8.0</v>
          </cell>
          <cell r="M152" t="str">
            <v>8.6</v>
          </cell>
          <cell r="N152" t="str">
            <v>9.2</v>
          </cell>
          <cell r="O152" t="str">
            <v>8.4</v>
          </cell>
          <cell r="P152" t="str">
            <v>8.6</v>
          </cell>
          <cell r="Q152" t="str">
            <v>8.9</v>
          </cell>
          <cell r="R152" t="str">
            <v>Đ</v>
          </cell>
          <cell r="S152" t="str">
            <v>8.9</v>
          </cell>
          <cell r="T152" t="str">
            <v>8.6</v>
          </cell>
          <cell r="U152" t="str">
            <v>G</v>
          </cell>
          <cell r="V152" t="str">
            <v>T</v>
          </cell>
          <cell r="W152" t="str">
            <v>HSG</v>
          </cell>
          <cell r="X152" t="str">
            <v>5</v>
          </cell>
          <cell r="Y152" t="str">
            <v>1</v>
          </cell>
          <cell r="Z152" t="str">
            <v>12A4</v>
          </cell>
        </row>
        <row r="153">
          <cell r="C153" t="str">
            <v>Phạm Gia Đức12A4</v>
          </cell>
          <cell r="D153" t="str">
            <v>09/10/2005</v>
          </cell>
          <cell r="E153" t="str">
            <v>Nam</v>
          </cell>
          <cell r="F153" t="str">
            <v>Kinh</v>
          </cell>
          <cell r="G153" t="str">
            <v>7.1</v>
          </cell>
          <cell r="H153" t="str">
            <v>6.7</v>
          </cell>
          <cell r="I153" t="str">
            <v>5.3</v>
          </cell>
          <cell r="J153" t="str">
            <v>8.6</v>
          </cell>
          <cell r="K153" t="str">
            <v>9.3</v>
          </cell>
          <cell r="L153" t="str">
            <v>6.7</v>
          </cell>
          <cell r="M153" t="str">
            <v>8.1</v>
          </cell>
          <cell r="N153" t="str">
            <v>7.6</v>
          </cell>
          <cell r="O153" t="str">
            <v>8.0</v>
          </cell>
          <cell r="P153" t="str">
            <v>8.3</v>
          </cell>
          <cell r="Q153" t="str">
            <v>8.9</v>
          </cell>
          <cell r="R153" t="str">
            <v>Đ</v>
          </cell>
          <cell r="S153" t="str">
            <v>8.9</v>
          </cell>
          <cell r="T153" t="str">
            <v>7.8</v>
          </cell>
          <cell r="U153" t="str">
            <v>K</v>
          </cell>
          <cell r="V153" t="str">
            <v>T</v>
          </cell>
          <cell r="W153" t="str">
            <v>HSTT</v>
          </cell>
          <cell r="X153" t="str">
            <v>27</v>
          </cell>
          <cell r="Y153" t="str">
            <v>1</v>
          </cell>
          <cell r="Z153" t="str">
            <v>12A4</v>
          </cell>
        </row>
        <row r="154">
          <cell r="C154" t="str">
            <v>Bùi Trường Giang12A4</v>
          </cell>
          <cell r="D154" t="str">
            <v>31/03/2005</v>
          </cell>
          <cell r="E154" t="str">
            <v>Nam</v>
          </cell>
          <cell r="F154" t="str">
            <v>Kinh</v>
          </cell>
          <cell r="G154" t="str">
            <v>9.2</v>
          </cell>
          <cell r="H154" t="str">
            <v>9.6</v>
          </cell>
          <cell r="I154" t="str">
            <v>9.0</v>
          </cell>
          <cell r="J154" t="str">
            <v>9.6</v>
          </cell>
          <cell r="K154" t="str">
            <v>8.6</v>
          </cell>
          <cell r="L154" t="str">
            <v>8.1</v>
          </cell>
          <cell r="M154" t="str">
            <v>8.2</v>
          </cell>
          <cell r="N154" t="str">
            <v>8.1</v>
          </cell>
          <cell r="O154" t="str">
            <v>6.7</v>
          </cell>
          <cell r="P154" t="str">
            <v>9.7</v>
          </cell>
          <cell r="Q154" t="str">
            <v>9.9</v>
          </cell>
          <cell r="R154" t="str">
            <v>Đ</v>
          </cell>
          <cell r="S154" t="str">
            <v>8.4</v>
          </cell>
          <cell r="T154" t="str">
            <v>8.8</v>
          </cell>
          <cell r="U154" t="str">
            <v>G</v>
          </cell>
          <cell r="V154" t="str">
            <v>T</v>
          </cell>
          <cell r="W154" t="str">
            <v>HSG</v>
          </cell>
          <cell r="X154" t="str">
            <v>3</v>
          </cell>
          <cell r="Y154" t="str">
            <v>0</v>
          </cell>
          <cell r="Z154" t="str">
            <v>12A4</v>
          </cell>
        </row>
        <row r="155">
          <cell r="C155" t="str">
            <v>Tạ Thị Hồng Hạnh12A4</v>
          </cell>
          <cell r="D155" t="str">
            <v>28/04/2005</v>
          </cell>
          <cell r="E155" t="str">
            <v>Nữ</v>
          </cell>
          <cell r="F155" t="str">
            <v>Kinh</v>
          </cell>
          <cell r="G155" t="str">
            <v>6.5</v>
          </cell>
          <cell r="H155" t="str">
            <v>8.2</v>
          </cell>
          <cell r="I155" t="str">
            <v>6.7</v>
          </cell>
          <cell r="J155" t="str">
            <v>9.8</v>
          </cell>
          <cell r="K155" t="str">
            <v>8.1</v>
          </cell>
          <cell r="L155" t="str">
            <v>8.4</v>
          </cell>
          <cell r="M155" t="str">
            <v>7.9</v>
          </cell>
          <cell r="N155" t="str">
            <v>8.3</v>
          </cell>
          <cell r="O155" t="str">
            <v>6.6</v>
          </cell>
          <cell r="P155" t="str">
            <v>9.3</v>
          </cell>
          <cell r="Q155" t="str">
            <v>8.9</v>
          </cell>
          <cell r="R155" t="str">
            <v>Đ</v>
          </cell>
          <cell r="S155" t="str">
            <v>8.5</v>
          </cell>
          <cell r="T155" t="str">
            <v>8.1</v>
          </cell>
          <cell r="U155" t="str">
            <v>G</v>
          </cell>
          <cell r="V155" t="str">
            <v>T</v>
          </cell>
          <cell r="W155" t="str">
            <v>HSG</v>
          </cell>
          <cell r="X155" t="str">
            <v>11</v>
          </cell>
          <cell r="Y155" t="str">
            <v>0</v>
          </cell>
          <cell r="Z155" t="str">
            <v>12A4</v>
          </cell>
        </row>
        <row r="156">
          <cell r="C156" t="str">
            <v>Trần Đinh Minh Hiển12A4</v>
          </cell>
          <cell r="D156" t="str">
            <v>06/03/2005</v>
          </cell>
          <cell r="E156" t="str">
            <v>Nam</v>
          </cell>
          <cell r="F156" t="str">
            <v>Kinh</v>
          </cell>
          <cell r="G156" t="str">
            <v>7.3</v>
          </cell>
          <cell r="H156" t="str">
            <v>7.9</v>
          </cell>
          <cell r="I156" t="str">
            <v>6.0</v>
          </cell>
          <cell r="J156" t="str">
            <v>9.5</v>
          </cell>
          <cell r="K156" t="str">
            <v>8.6</v>
          </cell>
          <cell r="L156" t="str">
            <v>7.7</v>
          </cell>
          <cell r="M156" t="str">
            <v>8.5</v>
          </cell>
          <cell r="N156" t="str">
            <v>8.9</v>
          </cell>
          <cell r="O156" t="str">
            <v>5.8</v>
          </cell>
          <cell r="P156" t="str">
            <v>8.4</v>
          </cell>
          <cell r="Q156" t="str">
            <v>8.9</v>
          </cell>
          <cell r="R156" t="str">
            <v>Đ</v>
          </cell>
          <cell r="S156" t="str">
            <v>8.2</v>
          </cell>
          <cell r="T156" t="str">
            <v>8.0</v>
          </cell>
          <cell r="U156" t="str">
            <v>K</v>
          </cell>
          <cell r="V156" t="str">
            <v>T</v>
          </cell>
          <cell r="W156" t="str">
            <v>HSTT</v>
          </cell>
          <cell r="X156" t="str">
            <v>21</v>
          </cell>
          <cell r="Y156" t="str">
            <v>0</v>
          </cell>
          <cell r="Z156" t="str">
            <v>12A4</v>
          </cell>
        </row>
        <row r="157">
          <cell r="C157" t="str">
            <v>Nguyễn Ngọc Hiếu12A4</v>
          </cell>
          <cell r="D157" t="str">
            <v>10/10/2005</v>
          </cell>
          <cell r="E157" t="str">
            <v>Nam</v>
          </cell>
          <cell r="F157" t="str">
            <v>Kinh</v>
          </cell>
          <cell r="G157" t="str">
            <v>7.0</v>
          </cell>
          <cell r="H157" t="str">
            <v>8.7</v>
          </cell>
          <cell r="I157" t="str">
            <v>7.3</v>
          </cell>
          <cell r="J157" t="str">
            <v>8.5</v>
          </cell>
          <cell r="K157" t="str">
            <v>8.6</v>
          </cell>
          <cell r="L157" t="str">
            <v>7.0</v>
          </cell>
          <cell r="M157" t="str">
            <v>8.3</v>
          </cell>
          <cell r="N157" t="str">
            <v>8.4</v>
          </cell>
          <cell r="O157" t="str">
            <v>5.2</v>
          </cell>
          <cell r="P157" t="str">
            <v>8.7</v>
          </cell>
          <cell r="Q157" t="str">
            <v>9.4</v>
          </cell>
          <cell r="R157" t="str">
            <v>Đ</v>
          </cell>
          <cell r="S157" t="str">
            <v>8.4</v>
          </cell>
          <cell r="T157" t="str">
            <v>8.0</v>
          </cell>
          <cell r="U157" t="str">
            <v>K</v>
          </cell>
          <cell r="V157" t="str">
            <v>T</v>
          </cell>
          <cell r="W157" t="str">
            <v>HSTT</v>
          </cell>
          <cell r="X157" t="str">
            <v>21</v>
          </cell>
          <cell r="Y157" t="str">
            <v>0</v>
          </cell>
          <cell r="Z157" t="str">
            <v>12A4</v>
          </cell>
        </row>
        <row r="158">
          <cell r="C158" t="str">
            <v>Ngô Trần Hoàn12A4</v>
          </cell>
          <cell r="D158" t="str">
            <v>18/12/2005</v>
          </cell>
          <cell r="E158" t="str">
            <v>Nam</v>
          </cell>
          <cell r="F158" t="str">
            <v>Kinh</v>
          </cell>
          <cell r="G158" t="str">
            <v>5.8</v>
          </cell>
          <cell r="H158" t="str">
            <v>6.2</v>
          </cell>
          <cell r="I158" t="str">
            <v>7.6</v>
          </cell>
          <cell r="J158" t="str">
            <v>8.3</v>
          </cell>
          <cell r="K158" t="str">
            <v>8.5</v>
          </cell>
          <cell r="L158" t="str">
            <v>7.0</v>
          </cell>
          <cell r="M158" t="str">
            <v>8.0</v>
          </cell>
          <cell r="N158" t="str">
            <v>8.5</v>
          </cell>
          <cell r="O158" t="str">
            <v>6.1</v>
          </cell>
          <cell r="P158" t="str">
            <v>8.0</v>
          </cell>
          <cell r="Q158" t="str">
            <v>8.9</v>
          </cell>
          <cell r="R158" t="str">
            <v>Đ</v>
          </cell>
          <cell r="S158" t="str">
            <v>5.3</v>
          </cell>
          <cell r="T158" t="str">
            <v>7.4</v>
          </cell>
          <cell r="U158" t="str">
            <v>K</v>
          </cell>
          <cell r="V158" t="str">
            <v>TB</v>
          </cell>
          <cell r="X158" t="str">
            <v>35</v>
          </cell>
          <cell r="Y158" t="str">
            <v>4</v>
          </cell>
          <cell r="Z158" t="str">
            <v>12A4</v>
          </cell>
        </row>
        <row r="159">
          <cell r="C159" t="str">
            <v>Trịnh Việt Hoàng12A4</v>
          </cell>
          <cell r="D159" t="str">
            <v>11/04/2005</v>
          </cell>
          <cell r="E159" t="str">
            <v>Nam</v>
          </cell>
          <cell r="F159" t="str">
            <v>Kinh</v>
          </cell>
          <cell r="G159" t="str">
            <v>9.0</v>
          </cell>
          <cell r="H159" t="str">
            <v>8.7</v>
          </cell>
          <cell r="I159" t="str">
            <v>6.2</v>
          </cell>
          <cell r="J159" t="str">
            <v>8.4</v>
          </cell>
          <cell r="K159" t="str">
            <v>8.4</v>
          </cell>
          <cell r="L159" t="str">
            <v>7.0</v>
          </cell>
          <cell r="M159" t="str">
            <v>7.8</v>
          </cell>
          <cell r="N159" t="str">
            <v>8.8</v>
          </cell>
          <cell r="O159" t="str">
            <v>6.1</v>
          </cell>
          <cell r="P159" t="str">
            <v>8.6</v>
          </cell>
          <cell r="Q159" t="str">
            <v>8.9</v>
          </cell>
          <cell r="R159" t="str">
            <v>Đ</v>
          </cell>
          <cell r="S159" t="str">
            <v>7.8</v>
          </cell>
          <cell r="T159" t="str">
            <v>8.0</v>
          </cell>
          <cell r="U159" t="str">
            <v>K</v>
          </cell>
          <cell r="V159" t="str">
            <v>T</v>
          </cell>
          <cell r="W159" t="str">
            <v>HSTT</v>
          </cell>
          <cell r="X159" t="str">
            <v>21</v>
          </cell>
          <cell r="Y159" t="str">
            <v>1</v>
          </cell>
          <cell r="Z159" t="str">
            <v>12A4</v>
          </cell>
        </row>
        <row r="160">
          <cell r="C160" t="str">
            <v>Đinh Gia Huy12A4</v>
          </cell>
          <cell r="D160" t="str">
            <v>01/04/2005</v>
          </cell>
          <cell r="E160" t="str">
            <v>Nam</v>
          </cell>
          <cell r="F160" t="str">
            <v>Kinh</v>
          </cell>
          <cell r="G160" t="str">
            <v>5.1</v>
          </cell>
          <cell r="H160" t="str">
            <v>6.3</v>
          </cell>
          <cell r="I160" t="str">
            <v>4.6</v>
          </cell>
          <cell r="J160" t="str">
            <v>9.6</v>
          </cell>
          <cell r="K160" t="str">
            <v>8.8</v>
          </cell>
          <cell r="L160" t="str">
            <v>7.8</v>
          </cell>
          <cell r="M160" t="str">
            <v>8.3</v>
          </cell>
          <cell r="N160" t="str">
            <v>8.1</v>
          </cell>
          <cell r="O160" t="str">
            <v>7.2</v>
          </cell>
          <cell r="P160" t="str">
            <v>8.6</v>
          </cell>
          <cell r="Q160" t="str">
            <v>8.9</v>
          </cell>
          <cell r="R160" t="str">
            <v>Đ</v>
          </cell>
          <cell r="S160" t="str">
            <v>6.6</v>
          </cell>
          <cell r="T160" t="str">
            <v>7.5</v>
          </cell>
          <cell r="U160" t="str">
            <v>TB</v>
          </cell>
          <cell r="V160" t="str">
            <v>TB</v>
          </cell>
          <cell r="X160" t="str">
            <v>41</v>
          </cell>
          <cell r="Y160" t="str">
            <v>8</v>
          </cell>
          <cell r="Z160" t="str">
            <v>12A4</v>
          </cell>
        </row>
        <row r="161">
          <cell r="C161" t="str">
            <v>Vũ Khánh Huyền12A4</v>
          </cell>
          <cell r="D161" t="str">
            <v>02/09/2005</v>
          </cell>
          <cell r="E161" t="str">
            <v>Nữ</v>
          </cell>
          <cell r="F161" t="str">
            <v>Kinh</v>
          </cell>
          <cell r="G161" t="str">
            <v>7.2</v>
          </cell>
          <cell r="H161" t="str">
            <v>6.2</v>
          </cell>
          <cell r="I161" t="str">
            <v>6.4</v>
          </cell>
          <cell r="J161" t="str">
            <v>9.9</v>
          </cell>
          <cell r="K161" t="str">
            <v>8.5</v>
          </cell>
          <cell r="L161" t="str">
            <v>8.0</v>
          </cell>
          <cell r="M161" t="str">
            <v>9.1</v>
          </cell>
          <cell r="N161" t="str">
            <v>9.3</v>
          </cell>
          <cell r="O161" t="str">
            <v>7.1</v>
          </cell>
          <cell r="P161" t="str">
            <v>9.6</v>
          </cell>
          <cell r="Q161" t="str">
            <v>9.3</v>
          </cell>
          <cell r="R161" t="str">
            <v>Đ</v>
          </cell>
          <cell r="S161" t="str">
            <v>8.9</v>
          </cell>
          <cell r="T161" t="str">
            <v>8.3</v>
          </cell>
          <cell r="U161" t="str">
            <v>K</v>
          </cell>
          <cell r="V161" t="str">
            <v>T</v>
          </cell>
          <cell r="W161" t="str">
            <v>HSTT</v>
          </cell>
          <cell r="X161" t="str">
            <v>14</v>
          </cell>
          <cell r="Y161" t="str">
            <v>0</v>
          </cell>
          <cell r="Z161" t="str">
            <v>12A4</v>
          </cell>
        </row>
        <row r="162">
          <cell r="C162" t="str">
            <v>Bùi Gia Khánh12A4</v>
          </cell>
          <cell r="D162" t="str">
            <v>16/04/2005</v>
          </cell>
          <cell r="E162" t="str">
            <v>Nam</v>
          </cell>
          <cell r="F162" t="str">
            <v>Kinh</v>
          </cell>
          <cell r="G162" t="str">
            <v>5.5</v>
          </cell>
          <cell r="H162" t="str">
            <v>5.7</v>
          </cell>
          <cell r="I162" t="str">
            <v>5.0</v>
          </cell>
          <cell r="J162" t="str">
            <v>9.3</v>
          </cell>
          <cell r="K162" t="str">
            <v>8.9</v>
          </cell>
          <cell r="L162" t="str">
            <v>7.0</v>
          </cell>
          <cell r="M162" t="str">
            <v>9.1</v>
          </cell>
          <cell r="N162" t="str">
            <v>9.2</v>
          </cell>
          <cell r="O162" t="str">
            <v>6.0</v>
          </cell>
          <cell r="P162" t="str">
            <v>8.9</v>
          </cell>
          <cell r="Q162" t="str">
            <v>9.3</v>
          </cell>
          <cell r="R162" t="str">
            <v>Đ</v>
          </cell>
          <cell r="S162" t="str">
            <v>8.9</v>
          </cell>
          <cell r="T162" t="str">
            <v>7.7</v>
          </cell>
          <cell r="U162" t="str">
            <v>K</v>
          </cell>
          <cell r="V162" t="str">
            <v>K</v>
          </cell>
          <cell r="W162" t="str">
            <v>HSTT</v>
          </cell>
          <cell r="X162" t="str">
            <v>33</v>
          </cell>
          <cell r="Y162" t="str">
            <v>8</v>
          </cell>
          <cell r="Z162" t="str">
            <v>12A4</v>
          </cell>
        </row>
        <row r="163">
          <cell r="C163" t="str">
            <v>Phạm Sao Khuê12A4</v>
          </cell>
          <cell r="D163" t="str">
            <v>26/02/2005</v>
          </cell>
          <cell r="E163" t="str">
            <v>Nữ</v>
          </cell>
          <cell r="F163" t="str">
            <v>Kinh</v>
          </cell>
          <cell r="G163" t="str">
            <v>6.5</v>
          </cell>
          <cell r="H163" t="str">
            <v>6.9</v>
          </cell>
          <cell r="I163" t="str">
            <v>6.6</v>
          </cell>
          <cell r="J163" t="str">
            <v>9.9</v>
          </cell>
          <cell r="K163" t="str">
            <v>8.6</v>
          </cell>
          <cell r="L163" t="str">
            <v>8.6</v>
          </cell>
          <cell r="M163" t="str">
            <v>8.6</v>
          </cell>
          <cell r="N163" t="str">
            <v>8.4</v>
          </cell>
          <cell r="O163" t="str">
            <v>6.7</v>
          </cell>
          <cell r="P163" t="str">
            <v>9.6</v>
          </cell>
          <cell r="Q163" t="str">
            <v>9.4</v>
          </cell>
          <cell r="R163" t="str">
            <v>Đ</v>
          </cell>
          <cell r="S163" t="str">
            <v>8.6</v>
          </cell>
          <cell r="T163" t="str">
            <v>8.2</v>
          </cell>
          <cell r="U163" t="str">
            <v>G</v>
          </cell>
          <cell r="V163" t="str">
            <v>T</v>
          </cell>
          <cell r="W163" t="str">
            <v>HSG</v>
          </cell>
          <cell r="X163" t="str">
            <v>10</v>
          </cell>
          <cell r="Y163" t="str">
            <v>0</v>
          </cell>
          <cell r="Z163" t="str">
            <v>12A4</v>
          </cell>
        </row>
        <row r="164">
          <cell r="C164" t="str">
            <v>Trần Hà Linh12A4</v>
          </cell>
          <cell r="D164" t="str">
            <v>05/10/2005</v>
          </cell>
          <cell r="E164" t="str">
            <v>Nữ</v>
          </cell>
          <cell r="F164" t="str">
            <v>Kinh</v>
          </cell>
          <cell r="G164" t="str">
            <v>7.1</v>
          </cell>
          <cell r="H164" t="str">
            <v>8.8</v>
          </cell>
          <cell r="I164" t="str">
            <v>7.1</v>
          </cell>
          <cell r="J164" t="str">
            <v>9.3</v>
          </cell>
          <cell r="K164" t="str">
            <v>8.9</v>
          </cell>
          <cell r="L164" t="str">
            <v>7.6</v>
          </cell>
          <cell r="M164" t="str">
            <v>8.4</v>
          </cell>
          <cell r="N164" t="str">
            <v>8.5</v>
          </cell>
          <cell r="O164" t="str">
            <v>5.3</v>
          </cell>
          <cell r="P164" t="str">
            <v>9.1</v>
          </cell>
          <cell r="Q164" t="str">
            <v>8.9</v>
          </cell>
          <cell r="R164" t="str">
            <v>Đ</v>
          </cell>
          <cell r="S164" t="str">
            <v>8.7</v>
          </cell>
          <cell r="T164" t="str">
            <v>8.1</v>
          </cell>
          <cell r="U164" t="str">
            <v>K</v>
          </cell>
          <cell r="V164" t="str">
            <v>T</v>
          </cell>
          <cell r="W164" t="str">
            <v>HSTT</v>
          </cell>
          <cell r="X164" t="str">
            <v>15</v>
          </cell>
          <cell r="Y164" t="str">
            <v>0</v>
          </cell>
          <cell r="Z164" t="str">
            <v>12A4</v>
          </cell>
        </row>
        <row r="165">
          <cell r="C165" t="str">
            <v>Lê Ngọc Mai12A4</v>
          </cell>
          <cell r="D165" t="str">
            <v>22/10/2005</v>
          </cell>
          <cell r="E165" t="str">
            <v>Nữ</v>
          </cell>
          <cell r="F165" t="str">
            <v>Kinh</v>
          </cell>
          <cell r="G165" t="str">
            <v>7.9</v>
          </cell>
          <cell r="H165" t="str">
            <v>8.7</v>
          </cell>
          <cell r="I165" t="str">
            <v>6.5</v>
          </cell>
          <cell r="J165" t="str">
            <v>8.3</v>
          </cell>
          <cell r="K165" t="str">
            <v>9.4</v>
          </cell>
          <cell r="L165" t="str">
            <v>7.0</v>
          </cell>
          <cell r="M165" t="str">
            <v>8.3</v>
          </cell>
          <cell r="N165" t="str">
            <v>7.6</v>
          </cell>
          <cell r="O165" t="str">
            <v>8.1</v>
          </cell>
          <cell r="P165" t="str">
            <v>9.7</v>
          </cell>
          <cell r="Q165" t="str">
            <v>8.9</v>
          </cell>
          <cell r="R165" t="str">
            <v>Đ</v>
          </cell>
          <cell r="S165" t="str">
            <v>7.2</v>
          </cell>
          <cell r="T165" t="str">
            <v>8.1</v>
          </cell>
          <cell r="U165" t="str">
            <v>G</v>
          </cell>
          <cell r="V165" t="str">
            <v>K</v>
          </cell>
          <cell r="W165" t="str">
            <v>HSTT</v>
          </cell>
          <cell r="X165" t="str">
            <v>13</v>
          </cell>
          <cell r="Y165" t="str">
            <v>21</v>
          </cell>
          <cell r="Z165" t="str">
            <v>12A4</v>
          </cell>
        </row>
        <row r="166">
          <cell r="C166" t="str">
            <v>Bùi Đức Mạnh12A4</v>
          </cell>
          <cell r="D166" t="str">
            <v>10/11/2005</v>
          </cell>
          <cell r="E166" t="str">
            <v>Nam</v>
          </cell>
          <cell r="F166" t="str">
            <v>Kinh</v>
          </cell>
          <cell r="G166" t="str">
            <v>7.1</v>
          </cell>
          <cell r="H166" t="str">
            <v>8.1</v>
          </cell>
          <cell r="I166" t="str">
            <v>7.6</v>
          </cell>
          <cell r="J166" t="str">
            <v>8.6</v>
          </cell>
          <cell r="K166" t="str">
            <v>8.7</v>
          </cell>
          <cell r="L166" t="str">
            <v>7.2</v>
          </cell>
          <cell r="M166" t="str">
            <v>8.0</v>
          </cell>
          <cell r="N166" t="str">
            <v>8.6</v>
          </cell>
          <cell r="O166" t="str">
            <v>7.1</v>
          </cell>
          <cell r="P166" t="str">
            <v>8.0</v>
          </cell>
          <cell r="Q166" t="str">
            <v>9.0</v>
          </cell>
          <cell r="R166" t="str">
            <v>Đ</v>
          </cell>
          <cell r="S166" t="str">
            <v>8.8</v>
          </cell>
          <cell r="T166" t="str">
            <v>8.1</v>
          </cell>
          <cell r="U166" t="str">
            <v>K</v>
          </cell>
          <cell r="V166" t="str">
            <v>T</v>
          </cell>
          <cell r="W166" t="str">
            <v>HSTT</v>
          </cell>
          <cell r="X166" t="str">
            <v>15</v>
          </cell>
          <cell r="Y166" t="str">
            <v>4</v>
          </cell>
          <cell r="Z166" t="str">
            <v>12A4</v>
          </cell>
        </row>
        <row r="167">
          <cell r="C167" t="str">
            <v>Nguyễn Đức Nam12A4</v>
          </cell>
          <cell r="D167" t="str">
            <v>26/04/2005</v>
          </cell>
          <cell r="E167" t="str">
            <v>Nam</v>
          </cell>
          <cell r="F167" t="str">
            <v>Kinh</v>
          </cell>
          <cell r="G167" t="str">
            <v>6.1</v>
          </cell>
          <cell r="H167" t="str">
            <v>6.6</v>
          </cell>
          <cell r="I167" t="str">
            <v>5.7</v>
          </cell>
          <cell r="J167" t="str">
            <v>9.9</v>
          </cell>
          <cell r="K167" t="str">
            <v>8.5</v>
          </cell>
          <cell r="L167" t="str">
            <v>6.8</v>
          </cell>
          <cell r="M167" t="str">
            <v>8.1</v>
          </cell>
          <cell r="N167" t="str">
            <v>7.8</v>
          </cell>
          <cell r="O167" t="str">
            <v>3.8</v>
          </cell>
          <cell r="P167" t="str">
            <v>8.1</v>
          </cell>
          <cell r="Q167" t="str">
            <v>9.0</v>
          </cell>
          <cell r="R167" t="str">
            <v>Đ</v>
          </cell>
          <cell r="S167" t="str">
            <v>5.0</v>
          </cell>
          <cell r="T167" t="str">
            <v>7.1</v>
          </cell>
          <cell r="U167" t="str">
            <v>TB</v>
          </cell>
          <cell r="V167" t="str">
            <v>K</v>
          </cell>
          <cell r="X167" t="str">
            <v>40</v>
          </cell>
          <cell r="Y167" t="str">
            <v>0</v>
          </cell>
          <cell r="Z167" t="str">
            <v>12A4</v>
          </cell>
        </row>
        <row r="168">
          <cell r="C168" t="str">
            <v>Hoàng Yến Nhi12A4</v>
          </cell>
          <cell r="D168" t="str">
            <v>03/09/2005</v>
          </cell>
          <cell r="E168" t="str">
            <v>Nữ</v>
          </cell>
          <cell r="F168" t="str">
            <v>Kinh</v>
          </cell>
          <cell r="G168" t="str">
            <v>7.5</v>
          </cell>
          <cell r="H168" t="str">
            <v>8.1</v>
          </cell>
          <cell r="I168" t="str">
            <v>5.9</v>
          </cell>
          <cell r="J168" t="str">
            <v>9.0</v>
          </cell>
          <cell r="K168" t="str">
            <v>8.6</v>
          </cell>
          <cell r="L168" t="str">
            <v>7.1</v>
          </cell>
          <cell r="M168" t="str">
            <v>8.5</v>
          </cell>
          <cell r="N168" t="str">
            <v>7.9</v>
          </cell>
          <cell r="O168" t="str">
            <v>6.0</v>
          </cell>
          <cell r="P168" t="str">
            <v>9.0</v>
          </cell>
          <cell r="Q168" t="str">
            <v>8.9</v>
          </cell>
          <cell r="R168" t="str">
            <v>Đ</v>
          </cell>
          <cell r="S168" t="str">
            <v>7.3</v>
          </cell>
          <cell r="T168" t="str">
            <v>7.8</v>
          </cell>
          <cell r="U168" t="str">
            <v>K</v>
          </cell>
          <cell r="V168" t="str">
            <v>T</v>
          </cell>
          <cell r="W168" t="str">
            <v>HSTT</v>
          </cell>
          <cell r="X168" t="str">
            <v>27</v>
          </cell>
          <cell r="Y168" t="str">
            <v>0</v>
          </cell>
          <cell r="Z168" t="str">
            <v>12A4</v>
          </cell>
        </row>
        <row r="169">
          <cell r="C169" t="str">
            <v>Trần Minh Quang12A4</v>
          </cell>
          <cell r="D169" t="str">
            <v>29/01/2005</v>
          </cell>
          <cell r="E169" t="str">
            <v>Nam</v>
          </cell>
          <cell r="F169" t="str">
            <v>Kinh</v>
          </cell>
          <cell r="G169" t="str">
            <v>8.1</v>
          </cell>
          <cell r="H169" t="str">
            <v>9.1</v>
          </cell>
          <cell r="I169" t="str">
            <v>7.0</v>
          </cell>
          <cell r="J169" t="str">
            <v>8.5</v>
          </cell>
          <cell r="K169" t="str">
            <v>7.8</v>
          </cell>
          <cell r="L169" t="str">
            <v>7.3</v>
          </cell>
          <cell r="M169" t="str">
            <v>7.4</v>
          </cell>
          <cell r="N169" t="str">
            <v>7.6</v>
          </cell>
          <cell r="O169" t="str">
            <v>5.2</v>
          </cell>
          <cell r="P169" t="str">
            <v>9.1</v>
          </cell>
          <cell r="Q169" t="str">
            <v>9.0</v>
          </cell>
          <cell r="R169" t="str">
            <v>Đ</v>
          </cell>
          <cell r="S169" t="str">
            <v>8.7</v>
          </cell>
          <cell r="T169" t="str">
            <v>7.9</v>
          </cell>
          <cell r="U169" t="str">
            <v>K</v>
          </cell>
          <cell r="V169" t="str">
            <v>T</v>
          </cell>
          <cell r="W169" t="str">
            <v>HSTT</v>
          </cell>
          <cell r="X169" t="str">
            <v>26</v>
          </cell>
          <cell r="Y169" t="str">
            <v>1</v>
          </cell>
          <cell r="Z169" t="str">
            <v>12A4</v>
          </cell>
        </row>
        <row r="170">
          <cell r="C170" t="str">
            <v>Kiều Thái Sơn12A4</v>
          </cell>
          <cell r="D170" t="str">
            <v>11/01/2005</v>
          </cell>
          <cell r="E170" t="str">
            <v>Nam</v>
          </cell>
          <cell r="F170" t="str">
            <v>Kinh</v>
          </cell>
          <cell r="G170" t="str">
            <v>7.5</v>
          </cell>
          <cell r="H170" t="str">
            <v>6.4</v>
          </cell>
          <cell r="I170" t="str">
            <v>6.0</v>
          </cell>
          <cell r="J170" t="str">
            <v>8.4</v>
          </cell>
          <cell r="K170" t="str">
            <v>8.6</v>
          </cell>
          <cell r="L170" t="str">
            <v>7.0</v>
          </cell>
          <cell r="M170" t="str">
            <v>8.6</v>
          </cell>
          <cell r="N170" t="str">
            <v>7.4</v>
          </cell>
          <cell r="O170" t="str">
            <v>6.8</v>
          </cell>
          <cell r="P170" t="str">
            <v>8.0</v>
          </cell>
          <cell r="Q170" t="str">
            <v>9.3</v>
          </cell>
          <cell r="R170" t="str">
            <v>Đ</v>
          </cell>
          <cell r="S170" t="str">
            <v>6.5</v>
          </cell>
          <cell r="T170" t="str">
            <v>7.5</v>
          </cell>
          <cell r="U170" t="str">
            <v>K</v>
          </cell>
          <cell r="V170" t="str">
            <v>T</v>
          </cell>
          <cell r="W170" t="str">
            <v>HSTT</v>
          </cell>
          <cell r="X170" t="str">
            <v>32</v>
          </cell>
          <cell r="Y170" t="str">
            <v>0</v>
          </cell>
          <cell r="Z170" t="str">
            <v>12A4</v>
          </cell>
        </row>
        <row r="171">
          <cell r="C171" t="str">
            <v>Nguyễn Thị Phương Thảo12A4</v>
          </cell>
          <cell r="D171" t="str">
            <v>27/01/2005</v>
          </cell>
          <cell r="E171" t="str">
            <v>Nữ</v>
          </cell>
          <cell r="F171" t="str">
            <v>Kinh</v>
          </cell>
          <cell r="G171" t="str">
            <v>7.8</v>
          </cell>
          <cell r="H171" t="str">
            <v>7.9</v>
          </cell>
          <cell r="I171" t="str">
            <v>6.6</v>
          </cell>
          <cell r="J171" t="str">
            <v>10</v>
          </cell>
          <cell r="K171" t="str">
            <v>8.8</v>
          </cell>
          <cell r="L171" t="str">
            <v>8.4</v>
          </cell>
          <cell r="M171" t="str">
            <v>8.9</v>
          </cell>
          <cell r="N171" t="str">
            <v>8.8</v>
          </cell>
          <cell r="O171" t="str">
            <v>6.7</v>
          </cell>
          <cell r="P171" t="str">
            <v>9.3</v>
          </cell>
          <cell r="Q171" t="str">
            <v>9.3</v>
          </cell>
          <cell r="R171" t="str">
            <v>Đ</v>
          </cell>
          <cell r="S171" t="str">
            <v>9.0</v>
          </cell>
          <cell r="T171" t="str">
            <v>8.5</v>
          </cell>
          <cell r="U171" t="str">
            <v>G</v>
          </cell>
          <cell r="V171" t="str">
            <v>T</v>
          </cell>
          <cell r="W171" t="str">
            <v>HSG</v>
          </cell>
          <cell r="X171" t="str">
            <v>8</v>
          </cell>
          <cell r="Y171" t="str">
            <v>1</v>
          </cell>
          <cell r="Z171" t="str">
            <v>12A4</v>
          </cell>
        </row>
        <row r="172">
          <cell r="C172" t="str">
            <v>Trịnh Nguyễn Quốc Thịnh12A4</v>
          </cell>
          <cell r="D172" t="str">
            <v>21/08/2005</v>
          </cell>
          <cell r="E172" t="str">
            <v>Nam</v>
          </cell>
          <cell r="F172" t="str">
            <v>Kinh</v>
          </cell>
          <cell r="G172" t="str">
            <v>7.1</v>
          </cell>
          <cell r="H172" t="str">
            <v>8.9</v>
          </cell>
          <cell r="I172" t="str">
            <v>7.7</v>
          </cell>
          <cell r="J172" t="str">
            <v>8.9</v>
          </cell>
          <cell r="K172" t="str">
            <v>8.6</v>
          </cell>
          <cell r="L172" t="str">
            <v>8.0</v>
          </cell>
          <cell r="M172" t="str">
            <v>8.2</v>
          </cell>
          <cell r="N172" t="str">
            <v>8.3</v>
          </cell>
          <cell r="O172" t="str">
            <v>6.2</v>
          </cell>
          <cell r="P172" t="str">
            <v>8.9</v>
          </cell>
          <cell r="Q172" t="str">
            <v>9.0</v>
          </cell>
          <cell r="R172" t="str">
            <v>Đ</v>
          </cell>
          <cell r="S172" t="str">
            <v>7.6</v>
          </cell>
          <cell r="T172" t="str">
            <v>8.1</v>
          </cell>
          <cell r="U172" t="str">
            <v>K</v>
          </cell>
          <cell r="V172" t="str">
            <v>T</v>
          </cell>
          <cell r="W172" t="str">
            <v>HSTT</v>
          </cell>
          <cell r="X172" t="str">
            <v>15</v>
          </cell>
          <cell r="Y172" t="str">
            <v>1</v>
          </cell>
          <cell r="Z172" t="str">
            <v>12A4</v>
          </cell>
        </row>
        <row r="173">
          <cell r="C173" t="str">
            <v>Nguyễn Thành Trung12A4</v>
          </cell>
          <cell r="D173" t="str">
            <v>06/09/2005</v>
          </cell>
          <cell r="E173" t="str">
            <v>Nam</v>
          </cell>
          <cell r="F173" t="str">
            <v>Kinh</v>
          </cell>
          <cell r="G173" t="str">
            <v>7.1</v>
          </cell>
          <cell r="H173" t="str">
            <v>8.7</v>
          </cell>
          <cell r="I173" t="str">
            <v>6.7</v>
          </cell>
          <cell r="J173" t="str">
            <v>8.9</v>
          </cell>
          <cell r="K173" t="str">
            <v>8.8</v>
          </cell>
          <cell r="L173" t="str">
            <v>7.1</v>
          </cell>
          <cell r="M173" t="str">
            <v>8.9</v>
          </cell>
          <cell r="N173" t="str">
            <v>9.0</v>
          </cell>
          <cell r="O173" t="str">
            <v>6.6</v>
          </cell>
          <cell r="P173" t="str">
            <v>8.6</v>
          </cell>
          <cell r="Q173" t="str">
            <v>8.9</v>
          </cell>
          <cell r="R173" t="str">
            <v>Đ</v>
          </cell>
          <cell r="S173" t="str">
            <v>7.4</v>
          </cell>
          <cell r="T173" t="str">
            <v>8.1</v>
          </cell>
          <cell r="U173" t="str">
            <v>K</v>
          </cell>
          <cell r="V173" t="str">
            <v>T</v>
          </cell>
          <cell r="W173" t="str">
            <v>HSTT</v>
          </cell>
          <cell r="X173" t="str">
            <v>15</v>
          </cell>
          <cell r="Y173" t="str">
            <v>2</v>
          </cell>
          <cell r="Z173" t="str">
            <v>12A4</v>
          </cell>
        </row>
        <row r="174">
          <cell r="C174" t="str">
            <v>Nguyễn Doãn Trường12A4</v>
          </cell>
          <cell r="D174" t="str">
            <v>21/12/2005</v>
          </cell>
          <cell r="E174" t="str">
            <v>Nam</v>
          </cell>
          <cell r="F174" t="str">
            <v>Kinh</v>
          </cell>
          <cell r="G174" t="str">
            <v>9.4</v>
          </cell>
          <cell r="H174" t="str">
            <v>8.4</v>
          </cell>
          <cell r="I174" t="str">
            <v>9.8</v>
          </cell>
          <cell r="J174" t="str">
            <v>9.1</v>
          </cell>
          <cell r="K174" t="str">
            <v>9.6</v>
          </cell>
          <cell r="L174" t="str">
            <v>9.1</v>
          </cell>
          <cell r="M174" t="str">
            <v>9.3</v>
          </cell>
          <cell r="N174" t="str">
            <v>9.7</v>
          </cell>
          <cell r="O174" t="str">
            <v>8.6</v>
          </cell>
          <cell r="P174" t="str">
            <v>9.7</v>
          </cell>
          <cell r="Q174" t="str">
            <v>9.6</v>
          </cell>
          <cell r="R174" t="str">
            <v>Đ</v>
          </cell>
          <cell r="S174" t="str">
            <v>9.9</v>
          </cell>
          <cell r="T174" t="str">
            <v>9.4</v>
          </cell>
          <cell r="U174" t="str">
            <v>G</v>
          </cell>
          <cell r="V174" t="str">
            <v>T</v>
          </cell>
          <cell r="W174" t="str">
            <v>HSG</v>
          </cell>
          <cell r="X174" t="str">
            <v>1</v>
          </cell>
          <cell r="Y174" t="str">
            <v>2</v>
          </cell>
          <cell r="Z174" t="str">
            <v>12A4</v>
          </cell>
        </row>
        <row r="175">
          <cell r="C175" t="str">
            <v>Phan Quốc Trường12A4</v>
          </cell>
          <cell r="D175" t="str">
            <v>11/05/2005</v>
          </cell>
          <cell r="E175" t="str">
            <v>Nam</v>
          </cell>
          <cell r="F175" t="str">
            <v>Kinh</v>
          </cell>
          <cell r="G175" t="str">
            <v>7.4</v>
          </cell>
          <cell r="H175" t="str">
            <v>7.7</v>
          </cell>
          <cell r="I175" t="str">
            <v>6.7</v>
          </cell>
          <cell r="J175" t="str">
            <v>9.0</v>
          </cell>
          <cell r="K175" t="str">
            <v>8.6</v>
          </cell>
          <cell r="L175" t="str">
            <v>7.3</v>
          </cell>
          <cell r="M175" t="str">
            <v>7.9</v>
          </cell>
          <cell r="N175" t="str">
            <v>8.1</v>
          </cell>
          <cell r="O175" t="str">
            <v>5.6</v>
          </cell>
          <cell r="P175" t="str">
            <v>8.9</v>
          </cell>
          <cell r="Q175" t="str">
            <v>9.0</v>
          </cell>
          <cell r="R175" t="str">
            <v>Đ</v>
          </cell>
          <cell r="S175" t="str">
            <v>7.6</v>
          </cell>
          <cell r="T175" t="str">
            <v>7.8</v>
          </cell>
          <cell r="U175" t="str">
            <v>K</v>
          </cell>
          <cell r="V175" t="str">
            <v>T</v>
          </cell>
          <cell r="W175" t="str">
            <v>HSTT</v>
          </cell>
          <cell r="X175" t="str">
            <v>27</v>
          </cell>
          <cell r="Y175" t="str">
            <v>9</v>
          </cell>
          <cell r="Z175" t="str">
            <v>12A4</v>
          </cell>
        </row>
        <row r="176">
          <cell r="C176" t="str">
            <v>Nguyễn Đức Tùng12A4</v>
          </cell>
          <cell r="D176" t="str">
            <v>25/11/2005</v>
          </cell>
          <cell r="E176" t="str">
            <v>Nam</v>
          </cell>
          <cell r="F176" t="str">
            <v>Kinh</v>
          </cell>
          <cell r="G176" t="str">
            <v>7.4</v>
          </cell>
          <cell r="H176" t="str">
            <v>6.4</v>
          </cell>
          <cell r="I176" t="str">
            <v>6.0</v>
          </cell>
          <cell r="J176" t="str">
            <v>9.1</v>
          </cell>
          <cell r="K176" t="str">
            <v>8.6</v>
          </cell>
          <cell r="L176" t="str">
            <v>7.1</v>
          </cell>
          <cell r="M176" t="str">
            <v>8.6</v>
          </cell>
          <cell r="N176" t="str">
            <v>8.8</v>
          </cell>
          <cell r="O176" t="str">
            <v>5.8</v>
          </cell>
          <cell r="P176" t="str">
            <v>9.0</v>
          </cell>
          <cell r="Q176" t="str">
            <v>8.9</v>
          </cell>
          <cell r="R176" t="str">
            <v>Đ</v>
          </cell>
          <cell r="S176" t="str">
            <v>7.6</v>
          </cell>
          <cell r="T176" t="str">
            <v>7.8</v>
          </cell>
          <cell r="U176" t="str">
            <v>K</v>
          </cell>
          <cell r="V176" t="str">
            <v>T</v>
          </cell>
          <cell r="W176" t="str">
            <v>HSTT</v>
          </cell>
          <cell r="X176" t="str">
            <v>27</v>
          </cell>
          <cell r="Y176" t="str">
            <v>0</v>
          </cell>
          <cell r="Z176" t="str">
            <v>12A4</v>
          </cell>
        </row>
        <row r="177">
          <cell r="C177" t="str">
            <v>Nguyễn Tuấn Vinh12A4</v>
          </cell>
          <cell r="D177" t="str">
            <v>24/07/2005</v>
          </cell>
          <cell r="E177" t="str">
            <v>Nam</v>
          </cell>
          <cell r="F177" t="str">
            <v>Kinh</v>
          </cell>
          <cell r="G177" t="str">
            <v>6.1</v>
          </cell>
          <cell r="H177" t="str">
            <v>6.6</v>
          </cell>
          <cell r="I177" t="str">
            <v>5.9</v>
          </cell>
          <cell r="J177" t="str">
            <v>9.4</v>
          </cell>
          <cell r="K177" t="str">
            <v>8.3</v>
          </cell>
          <cell r="L177" t="str">
            <v>7.0</v>
          </cell>
          <cell r="M177" t="str">
            <v>8.7</v>
          </cell>
          <cell r="N177" t="str">
            <v>7.8</v>
          </cell>
          <cell r="O177" t="str">
            <v>4.9</v>
          </cell>
          <cell r="P177" t="str">
            <v>9.6</v>
          </cell>
          <cell r="Q177" t="str">
            <v>8.9</v>
          </cell>
          <cell r="R177" t="str">
            <v>Đ</v>
          </cell>
          <cell r="S177" t="str">
            <v>7.4</v>
          </cell>
          <cell r="T177" t="str">
            <v>7.6</v>
          </cell>
          <cell r="U177" t="str">
            <v>TB</v>
          </cell>
          <cell r="V177" t="str">
            <v>T</v>
          </cell>
          <cell r="X177" t="str">
            <v>38</v>
          </cell>
          <cell r="Y177" t="str">
            <v>4</v>
          </cell>
          <cell r="Z177" t="str">
            <v>12A4</v>
          </cell>
        </row>
        <row r="178">
          <cell r="C178" t="str">
            <v>Bùi Huy Vũ12A4</v>
          </cell>
          <cell r="D178" t="str">
            <v>24/11/2005</v>
          </cell>
          <cell r="E178" t="str">
            <v>Nam</v>
          </cell>
          <cell r="F178" t="str">
            <v>Kinh</v>
          </cell>
          <cell r="G178" t="str">
            <v>9.1</v>
          </cell>
          <cell r="H178" t="str">
            <v>8.7</v>
          </cell>
          <cell r="I178" t="str">
            <v>9.0</v>
          </cell>
          <cell r="J178" t="str">
            <v>9.1</v>
          </cell>
          <cell r="K178" t="str">
            <v>9.1</v>
          </cell>
          <cell r="L178" t="str">
            <v>7.8</v>
          </cell>
          <cell r="M178" t="str">
            <v>8.6</v>
          </cell>
          <cell r="N178" t="str">
            <v>9.0</v>
          </cell>
          <cell r="O178" t="str">
            <v>7.7</v>
          </cell>
          <cell r="P178" t="str">
            <v>9.1</v>
          </cell>
          <cell r="Q178" t="str">
            <v>9.7</v>
          </cell>
          <cell r="R178" t="str">
            <v>Đ</v>
          </cell>
          <cell r="S178" t="str">
            <v>8.3</v>
          </cell>
          <cell r="T178" t="str">
            <v>8.8</v>
          </cell>
          <cell r="U178" t="str">
            <v>G</v>
          </cell>
          <cell r="V178" t="str">
            <v>T</v>
          </cell>
          <cell r="W178" t="str">
            <v>HSG</v>
          </cell>
          <cell r="X178" t="str">
            <v>3</v>
          </cell>
          <cell r="Y178" t="str">
            <v>2</v>
          </cell>
          <cell r="Z178" t="str">
            <v>12A4</v>
          </cell>
        </row>
        <row r="179">
          <cell r="C179" t="str">
            <v>Đào Lâm Vũ12A4</v>
          </cell>
          <cell r="D179" t="str">
            <v>11/10/2005</v>
          </cell>
          <cell r="E179" t="str">
            <v>Nam</v>
          </cell>
          <cell r="F179" t="str">
            <v>Kinh</v>
          </cell>
          <cell r="G179" t="str">
            <v>7.1</v>
          </cell>
          <cell r="H179" t="str">
            <v>6.6</v>
          </cell>
          <cell r="I179" t="str">
            <v>6.2</v>
          </cell>
          <cell r="J179" t="str">
            <v>9.5</v>
          </cell>
          <cell r="K179" t="str">
            <v>8.6</v>
          </cell>
          <cell r="L179" t="str">
            <v>7.7</v>
          </cell>
          <cell r="M179" t="str">
            <v>8.1</v>
          </cell>
          <cell r="N179" t="str">
            <v>8.1</v>
          </cell>
          <cell r="O179" t="str">
            <v>5.1</v>
          </cell>
          <cell r="P179" t="str">
            <v>8.0</v>
          </cell>
          <cell r="Q179" t="str">
            <v>8.9</v>
          </cell>
          <cell r="R179" t="str">
            <v>Đ</v>
          </cell>
          <cell r="S179" t="str">
            <v>7.9</v>
          </cell>
          <cell r="T179" t="str">
            <v>7.7</v>
          </cell>
          <cell r="U179" t="str">
            <v>K</v>
          </cell>
          <cell r="V179" t="str">
            <v>K</v>
          </cell>
          <cell r="W179" t="str">
            <v>HSTT</v>
          </cell>
          <cell r="X179" t="str">
            <v>33</v>
          </cell>
          <cell r="Y179" t="str">
            <v>3</v>
          </cell>
          <cell r="Z179" t="str">
            <v>12A4</v>
          </cell>
        </row>
        <row r="180">
          <cell r="C180" t="str">
            <v>Đặng Thái Minh Vũ12A4</v>
          </cell>
          <cell r="D180" t="str">
            <v>30/10/2005</v>
          </cell>
          <cell r="E180" t="str">
            <v>Nam</v>
          </cell>
          <cell r="F180" t="str">
            <v>Kinh</v>
          </cell>
          <cell r="G180" t="str">
            <v>8.6</v>
          </cell>
          <cell r="H180" t="str">
            <v>9.8</v>
          </cell>
          <cell r="I180" t="str">
            <v>8.3</v>
          </cell>
          <cell r="J180" t="str">
            <v>9.4</v>
          </cell>
          <cell r="K180" t="str">
            <v>9.1</v>
          </cell>
          <cell r="L180" t="str">
            <v>8.0</v>
          </cell>
          <cell r="M180" t="str">
            <v>8.6</v>
          </cell>
          <cell r="N180" t="str">
            <v>7.9</v>
          </cell>
          <cell r="O180" t="str">
            <v>6.8</v>
          </cell>
          <cell r="P180" t="str">
            <v>9.4</v>
          </cell>
          <cell r="Q180" t="str">
            <v>8.9</v>
          </cell>
          <cell r="R180" t="str">
            <v>Đ</v>
          </cell>
          <cell r="S180" t="str">
            <v>8.4</v>
          </cell>
          <cell r="T180" t="str">
            <v>8.6</v>
          </cell>
          <cell r="U180" t="str">
            <v>G</v>
          </cell>
          <cell r="V180" t="str">
            <v>T</v>
          </cell>
          <cell r="W180" t="str">
            <v>HSG</v>
          </cell>
          <cell r="X180" t="str">
            <v>5</v>
          </cell>
          <cell r="Y180" t="str">
            <v>2</v>
          </cell>
          <cell r="Z180" t="str">
            <v>12A4</v>
          </cell>
        </row>
        <row r="181">
          <cell r="C181" t="str">
            <v>Hoàng Cúc An12D1</v>
          </cell>
          <cell r="D181" t="str">
            <v>09/05/2005</v>
          </cell>
          <cell r="E181" t="str">
            <v>Nữ</v>
          </cell>
          <cell r="F181" t="str">
            <v>Kinh</v>
          </cell>
          <cell r="G181" t="str">
            <v>7.0</v>
          </cell>
          <cell r="H181" t="str">
            <v>7.4</v>
          </cell>
          <cell r="I181" t="str">
            <v>8.6</v>
          </cell>
          <cell r="J181" t="str">
            <v>8.8</v>
          </cell>
          <cell r="K181" t="str">
            <v>8.8</v>
          </cell>
          <cell r="L181" t="str">
            <v>8.0</v>
          </cell>
          <cell r="M181" t="str">
            <v>9.3</v>
          </cell>
          <cell r="N181" t="str">
            <v>8.9</v>
          </cell>
          <cell r="O181" t="str">
            <v>7.2</v>
          </cell>
          <cell r="P181" t="str">
            <v>8.6</v>
          </cell>
          <cell r="Q181" t="str">
            <v>8.6</v>
          </cell>
          <cell r="R181" t="str">
            <v>Đ</v>
          </cell>
          <cell r="S181" t="str">
            <v>8.4</v>
          </cell>
          <cell r="T181" t="str">
            <v>8.3</v>
          </cell>
          <cell r="U181" t="str">
            <v>G</v>
          </cell>
          <cell r="V181" t="str">
            <v>T</v>
          </cell>
          <cell r="W181" t="str">
            <v>HSG</v>
          </cell>
          <cell r="X181" t="str">
            <v>40</v>
          </cell>
          <cell r="Y181" t="str">
            <v>0</v>
          </cell>
          <cell r="Z181" t="str">
            <v>12D1</v>
          </cell>
        </row>
        <row r="182">
          <cell r="C182" t="str">
            <v>Thành Đỗ Thu An12D1</v>
          </cell>
          <cell r="D182" t="str">
            <v>08/08/2005</v>
          </cell>
          <cell r="E182" t="str">
            <v>Nữ</v>
          </cell>
          <cell r="F182" t="str">
            <v>Kinh</v>
          </cell>
          <cell r="G182" t="str">
            <v>8.4</v>
          </cell>
          <cell r="H182" t="str">
            <v>8.5</v>
          </cell>
          <cell r="I182" t="str">
            <v>8.8</v>
          </cell>
          <cell r="J182" t="str">
            <v>8.4</v>
          </cell>
          <cell r="K182" t="str">
            <v>9.3</v>
          </cell>
          <cell r="L182" t="str">
            <v>8.6</v>
          </cell>
          <cell r="M182" t="str">
            <v>9.1</v>
          </cell>
          <cell r="N182" t="str">
            <v>9.8</v>
          </cell>
          <cell r="O182" t="str">
            <v>8.1</v>
          </cell>
          <cell r="P182" t="str">
            <v>8.7</v>
          </cell>
          <cell r="Q182" t="str">
            <v>9.0</v>
          </cell>
          <cell r="R182" t="str">
            <v>Đ</v>
          </cell>
          <cell r="S182" t="str">
            <v>9.1</v>
          </cell>
          <cell r="T182" t="str">
            <v>8.8</v>
          </cell>
          <cell r="U182" t="str">
            <v>G</v>
          </cell>
          <cell r="V182" t="str">
            <v>T</v>
          </cell>
          <cell r="W182" t="str">
            <v>HSG</v>
          </cell>
          <cell r="X182" t="str">
            <v>17</v>
          </cell>
          <cell r="Y182" t="str">
            <v>0</v>
          </cell>
          <cell r="Z182" t="str">
            <v>12D1</v>
          </cell>
        </row>
        <row r="183">
          <cell r="C183" t="str">
            <v>Hà Hồng Anh12D1</v>
          </cell>
          <cell r="D183" t="str">
            <v>09/03/2005</v>
          </cell>
          <cell r="E183" t="str">
            <v>Nữ</v>
          </cell>
          <cell r="F183" t="str">
            <v>Kinh</v>
          </cell>
          <cell r="G183" t="str">
            <v>7.0</v>
          </cell>
          <cell r="H183" t="str">
            <v>7.6</v>
          </cell>
          <cell r="I183" t="str">
            <v>8.4</v>
          </cell>
          <cell r="J183" t="str">
            <v>8.5</v>
          </cell>
          <cell r="K183" t="str">
            <v>8.5</v>
          </cell>
          <cell r="L183" t="str">
            <v>8.0</v>
          </cell>
          <cell r="M183" t="str">
            <v>9.4</v>
          </cell>
          <cell r="N183" t="str">
            <v>8.6</v>
          </cell>
          <cell r="O183" t="str">
            <v>8.2</v>
          </cell>
          <cell r="P183" t="str">
            <v>8.9</v>
          </cell>
          <cell r="Q183" t="str">
            <v>9.0</v>
          </cell>
          <cell r="R183" t="str">
            <v>Đ</v>
          </cell>
          <cell r="S183" t="str">
            <v>8.9</v>
          </cell>
          <cell r="T183" t="str">
            <v>8.4</v>
          </cell>
          <cell r="U183" t="str">
            <v>G</v>
          </cell>
          <cell r="V183" t="str">
            <v>T</v>
          </cell>
          <cell r="W183" t="str">
            <v>HSG</v>
          </cell>
          <cell r="X183" t="str">
            <v>37</v>
          </cell>
          <cell r="Y183" t="str">
            <v>0</v>
          </cell>
          <cell r="Z183" t="str">
            <v>12D1</v>
          </cell>
        </row>
        <row r="184">
          <cell r="C184" t="str">
            <v>Trần Vy Anh12D1</v>
          </cell>
          <cell r="D184" t="str">
            <v>31/08/2005</v>
          </cell>
          <cell r="E184" t="str">
            <v>Nữ</v>
          </cell>
          <cell r="F184" t="str">
            <v>Kinh</v>
          </cell>
          <cell r="G184" t="str">
            <v>8.0</v>
          </cell>
          <cell r="H184" t="str">
            <v>7.1</v>
          </cell>
          <cell r="I184" t="str">
            <v>7.4</v>
          </cell>
          <cell r="J184" t="str">
            <v>8.8</v>
          </cell>
          <cell r="K184" t="str">
            <v>8.8</v>
          </cell>
          <cell r="L184" t="str">
            <v>8.1</v>
          </cell>
          <cell r="M184" t="str">
            <v>9.3</v>
          </cell>
          <cell r="N184" t="str">
            <v>8.7</v>
          </cell>
          <cell r="O184" t="str">
            <v>6.8</v>
          </cell>
          <cell r="P184" t="str">
            <v>9.0</v>
          </cell>
          <cell r="Q184" t="str">
            <v>8.7</v>
          </cell>
          <cell r="R184" t="str">
            <v>Đ</v>
          </cell>
          <cell r="S184" t="str">
            <v>7.4</v>
          </cell>
          <cell r="T184" t="str">
            <v>8.2</v>
          </cell>
          <cell r="U184" t="str">
            <v>G</v>
          </cell>
          <cell r="V184" t="str">
            <v>T</v>
          </cell>
          <cell r="W184" t="str">
            <v>HSG</v>
          </cell>
          <cell r="X184" t="str">
            <v>45</v>
          </cell>
          <cell r="Y184" t="str">
            <v>1</v>
          </cell>
          <cell r="Z184" t="str">
            <v>12D1</v>
          </cell>
        </row>
        <row r="185">
          <cell r="C185" t="str">
            <v>Vũ Ngọc Ánh12D1</v>
          </cell>
          <cell r="D185" t="str">
            <v>22/08/2005</v>
          </cell>
          <cell r="E185" t="str">
            <v>Nữ</v>
          </cell>
          <cell r="F185" t="str">
            <v>Kinh</v>
          </cell>
          <cell r="G185" t="str">
            <v>8.1</v>
          </cell>
          <cell r="H185" t="str">
            <v>7.4</v>
          </cell>
          <cell r="I185" t="str">
            <v>7.7</v>
          </cell>
          <cell r="J185" t="str">
            <v>8.4</v>
          </cell>
          <cell r="K185" t="str">
            <v>8.9</v>
          </cell>
          <cell r="L185" t="str">
            <v>8.4</v>
          </cell>
          <cell r="M185" t="str">
            <v>7.5</v>
          </cell>
          <cell r="N185" t="str">
            <v>9.0</v>
          </cell>
          <cell r="O185" t="str">
            <v>6.9</v>
          </cell>
          <cell r="P185" t="str">
            <v>9.1</v>
          </cell>
          <cell r="Q185" t="str">
            <v>9.0</v>
          </cell>
          <cell r="R185" t="str">
            <v>Đ</v>
          </cell>
          <cell r="S185" t="str">
            <v>9.2</v>
          </cell>
          <cell r="T185" t="str">
            <v>8.3</v>
          </cell>
          <cell r="U185" t="str">
            <v>G</v>
          </cell>
          <cell r="V185" t="str">
            <v>T</v>
          </cell>
          <cell r="W185" t="str">
            <v>HSG</v>
          </cell>
          <cell r="X185" t="str">
            <v>40</v>
          </cell>
          <cell r="Y185" t="str">
            <v>1</v>
          </cell>
          <cell r="Z185" t="str">
            <v>12D1</v>
          </cell>
        </row>
        <row r="186">
          <cell r="C186" t="str">
            <v>Đặng Yên Bình12D1</v>
          </cell>
          <cell r="D186" t="str">
            <v>19/07/2005</v>
          </cell>
          <cell r="E186" t="str">
            <v>Nữ</v>
          </cell>
          <cell r="F186" t="str">
            <v>Kinh</v>
          </cell>
          <cell r="G186" t="str">
            <v>8.0</v>
          </cell>
          <cell r="H186" t="str">
            <v>8.6</v>
          </cell>
          <cell r="I186" t="str">
            <v>9.0</v>
          </cell>
          <cell r="J186" t="str">
            <v>8.7</v>
          </cell>
          <cell r="K186" t="str">
            <v>9.1</v>
          </cell>
          <cell r="L186" t="str">
            <v>8.3</v>
          </cell>
          <cell r="M186" t="str">
            <v>9.5</v>
          </cell>
          <cell r="N186" t="str">
            <v>9.0</v>
          </cell>
          <cell r="O186" t="str">
            <v>7.7</v>
          </cell>
          <cell r="P186" t="str">
            <v>9.1</v>
          </cell>
          <cell r="Q186" t="str">
            <v>9.0</v>
          </cell>
          <cell r="R186" t="str">
            <v>Đ</v>
          </cell>
          <cell r="S186" t="str">
            <v>9.2</v>
          </cell>
          <cell r="T186" t="str">
            <v>8.8</v>
          </cell>
          <cell r="U186" t="str">
            <v>G</v>
          </cell>
          <cell r="V186" t="str">
            <v>T</v>
          </cell>
          <cell r="W186" t="str">
            <v>HSG</v>
          </cell>
          <cell r="X186" t="str">
            <v>17</v>
          </cell>
          <cell r="Y186" t="str">
            <v>1</v>
          </cell>
          <cell r="Z186" t="str">
            <v>12D1</v>
          </cell>
        </row>
        <row r="187">
          <cell r="C187" t="str">
            <v>Nguyễn Mai Chi12D1</v>
          </cell>
          <cell r="D187" t="str">
            <v>26/01/2005</v>
          </cell>
          <cell r="E187" t="str">
            <v>Nữ</v>
          </cell>
          <cell r="F187" t="str">
            <v>Kinh</v>
          </cell>
          <cell r="G187" t="str">
            <v>8.8</v>
          </cell>
          <cell r="H187" t="str">
            <v>8.5</v>
          </cell>
          <cell r="I187" t="str">
            <v>9.0</v>
          </cell>
          <cell r="J187" t="str">
            <v>8.6</v>
          </cell>
          <cell r="K187" t="str">
            <v>9.3</v>
          </cell>
          <cell r="L187" t="str">
            <v>8.3</v>
          </cell>
          <cell r="M187" t="str">
            <v>9.0</v>
          </cell>
          <cell r="N187" t="str">
            <v>9.3</v>
          </cell>
          <cell r="O187" t="str">
            <v>10</v>
          </cell>
          <cell r="P187" t="str">
            <v>9.0</v>
          </cell>
          <cell r="Q187" t="str">
            <v>9.0</v>
          </cell>
          <cell r="R187" t="str">
            <v>Đ</v>
          </cell>
          <cell r="S187" t="str">
            <v>9.5</v>
          </cell>
          <cell r="T187" t="str">
            <v>9.0</v>
          </cell>
          <cell r="U187" t="str">
            <v>G</v>
          </cell>
          <cell r="V187" t="str">
            <v>T</v>
          </cell>
          <cell r="W187" t="str">
            <v>HSG</v>
          </cell>
          <cell r="X187" t="str">
            <v>4</v>
          </cell>
          <cell r="Y187" t="str">
            <v>1</v>
          </cell>
          <cell r="Z187" t="str">
            <v>12D1</v>
          </cell>
        </row>
        <row r="188">
          <cell r="C188" t="str">
            <v>Nguyễn Thị Thùy Dương12D1</v>
          </cell>
          <cell r="D188" t="str">
            <v>20/01/2005</v>
          </cell>
          <cell r="E188" t="str">
            <v>Nữ</v>
          </cell>
          <cell r="F188" t="str">
            <v>Kinh</v>
          </cell>
          <cell r="G188" t="str">
            <v>8.7</v>
          </cell>
          <cell r="H188" t="str">
            <v>8.6</v>
          </cell>
          <cell r="I188" t="str">
            <v>8.3</v>
          </cell>
          <cell r="J188" t="str">
            <v>8.5</v>
          </cell>
          <cell r="K188" t="str">
            <v>9.1</v>
          </cell>
          <cell r="L188" t="str">
            <v>8.0</v>
          </cell>
          <cell r="M188" t="str">
            <v>9.3</v>
          </cell>
          <cell r="N188" t="str">
            <v>9.1</v>
          </cell>
          <cell r="O188" t="str">
            <v>7.2</v>
          </cell>
          <cell r="P188" t="str">
            <v>9.1</v>
          </cell>
          <cell r="Q188" t="str">
            <v>9.7</v>
          </cell>
          <cell r="R188" t="str">
            <v>Đ</v>
          </cell>
          <cell r="S188" t="str">
            <v>9.1</v>
          </cell>
          <cell r="T188" t="str">
            <v>8.7</v>
          </cell>
          <cell r="U188" t="str">
            <v>G</v>
          </cell>
          <cell r="V188" t="str">
            <v>T</v>
          </cell>
          <cell r="W188" t="str">
            <v>HSG</v>
          </cell>
          <cell r="X188" t="str">
            <v>22</v>
          </cell>
          <cell r="Y188" t="str">
            <v>0</v>
          </cell>
          <cell r="Z188" t="str">
            <v>12D1</v>
          </cell>
        </row>
        <row r="189">
          <cell r="C189" t="str">
            <v>Nguyễn Trần Đại Dương12D1</v>
          </cell>
          <cell r="D189" t="str">
            <v>29/04/2005</v>
          </cell>
          <cell r="E189" t="str">
            <v>Nam</v>
          </cell>
          <cell r="F189" t="str">
            <v>Kinh</v>
          </cell>
          <cell r="G189" t="str">
            <v>8.0</v>
          </cell>
          <cell r="H189" t="str">
            <v>7.4</v>
          </cell>
          <cell r="I189" t="str">
            <v>8.6</v>
          </cell>
          <cell r="J189" t="str">
            <v>8.5</v>
          </cell>
          <cell r="K189" t="str">
            <v>8.8</v>
          </cell>
          <cell r="L189" t="str">
            <v>7.6</v>
          </cell>
          <cell r="M189" t="str">
            <v>9.4</v>
          </cell>
          <cell r="N189" t="str">
            <v>8.6</v>
          </cell>
          <cell r="O189" t="str">
            <v>6.9</v>
          </cell>
          <cell r="P189" t="str">
            <v>9.1</v>
          </cell>
          <cell r="Q189" t="str">
            <v>9.0</v>
          </cell>
          <cell r="R189" t="str">
            <v>Đ</v>
          </cell>
          <cell r="S189" t="str">
            <v>8.4</v>
          </cell>
          <cell r="T189" t="str">
            <v>8.4</v>
          </cell>
          <cell r="U189" t="str">
            <v>G</v>
          </cell>
          <cell r="V189" t="str">
            <v>T</v>
          </cell>
          <cell r="W189" t="str">
            <v>HSG</v>
          </cell>
          <cell r="X189" t="str">
            <v>37</v>
          </cell>
          <cell r="Y189" t="str">
            <v>0</v>
          </cell>
          <cell r="Z189" t="str">
            <v>12D1</v>
          </cell>
        </row>
        <row r="190">
          <cell r="C190" t="str">
            <v>Nguyễn Thu Giang12D1</v>
          </cell>
          <cell r="D190" t="str">
            <v>27/10/2005</v>
          </cell>
          <cell r="E190" t="str">
            <v>Nữ</v>
          </cell>
          <cell r="F190" t="str">
            <v>Kinh</v>
          </cell>
          <cell r="G190" t="str">
            <v>8.7</v>
          </cell>
          <cell r="H190" t="str">
            <v>9.2</v>
          </cell>
          <cell r="I190" t="str">
            <v>8.9</v>
          </cell>
          <cell r="J190" t="str">
            <v>8.6</v>
          </cell>
          <cell r="K190" t="str">
            <v>8.8</v>
          </cell>
          <cell r="L190" t="str">
            <v>8.8</v>
          </cell>
          <cell r="M190" t="str">
            <v>10</v>
          </cell>
          <cell r="N190" t="str">
            <v>9.1</v>
          </cell>
          <cell r="O190" t="str">
            <v>9.1</v>
          </cell>
          <cell r="P190" t="str">
            <v>9.1</v>
          </cell>
          <cell r="Q190" t="str">
            <v>8.6</v>
          </cell>
          <cell r="R190" t="str">
            <v>Đ</v>
          </cell>
          <cell r="S190" t="str">
            <v>9.1</v>
          </cell>
          <cell r="T190" t="str">
            <v>9.0</v>
          </cell>
          <cell r="U190" t="str">
            <v>G</v>
          </cell>
          <cell r="V190" t="str">
            <v>T</v>
          </cell>
          <cell r="W190" t="str">
            <v>HSG</v>
          </cell>
          <cell r="X190" t="str">
            <v>4</v>
          </cell>
          <cell r="Y190" t="str">
            <v>0</v>
          </cell>
          <cell r="Z190" t="str">
            <v>12D1</v>
          </cell>
        </row>
        <row r="191">
          <cell r="C191" t="str">
            <v>Thân Minh Hằng12D1</v>
          </cell>
          <cell r="D191" t="str">
            <v>08/01/2005</v>
          </cell>
          <cell r="E191" t="str">
            <v>Nữ</v>
          </cell>
          <cell r="F191" t="str">
            <v>Kinh</v>
          </cell>
          <cell r="G191" t="str">
            <v>6.6</v>
          </cell>
          <cell r="H191" t="str">
            <v>7.5</v>
          </cell>
          <cell r="I191" t="str">
            <v>8.1</v>
          </cell>
          <cell r="J191" t="str">
            <v>7.6</v>
          </cell>
          <cell r="K191" t="str">
            <v>8.9</v>
          </cell>
          <cell r="L191" t="str">
            <v>8.0</v>
          </cell>
          <cell r="M191" t="str">
            <v>9.4</v>
          </cell>
          <cell r="N191" t="str">
            <v>9.1</v>
          </cell>
          <cell r="O191" t="str">
            <v>6.6</v>
          </cell>
          <cell r="P191" t="str">
            <v>9.6</v>
          </cell>
          <cell r="Q191" t="str">
            <v>8.7</v>
          </cell>
          <cell r="R191" t="str">
            <v>Đ</v>
          </cell>
          <cell r="S191" t="str">
            <v>9.0</v>
          </cell>
          <cell r="T191" t="str">
            <v>8.3</v>
          </cell>
          <cell r="U191" t="str">
            <v>G</v>
          </cell>
          <cell r="V191" t="str">
            <v>T</v>
          </cell>
          <cell r="W191" t="str">
            <v>HSG</v>
          </cell>
          <cell r="X191" t="str">
            <v>40</v>
          </cell>
          <cell r="Y191" t="str">
            <v>2</v>
          </cell>
          <cell r="Z191" t="str">
            <v>12D1</v>
          </cell>
        </row>
        <row r="192">
          <cell r="C192" t="str">
            <v>Nguyễn Thị Thu Hiền12D1</v>
          </cell>
          <cell r="D192" t="str">
            <v>23/02/2005</v>
          </cell>
          <cell r="E192" t="str">
            <v>Nữ</v>
          </cell>
          <cell r="F192" t="str">
            <v>Kinh</v>
          </cell>
          <cell r="G192" t="str">
            <v>8.1</v>
          </cell>
          <cell r="H192" t="str">
            <v>7.4</v>
          </cell>
          <cell r="I192" t="str">
            <v>8.8</v>
          </cell>
          <cell r="J192" t="str">
            <v>7.3</v>
          </cell>
          <cell r="K192" t="str">
            <v>9.0</v>
          </cell>
          <cell r="L192" t="str">
            <v>8.2</v>
          </cell>
          <cell r="M192" t="str">
            <v>9.1</v>
          </cell>
          <cell r="N192" t="str">
            <v>9.4</v>
          </cell>
          <cell r="O192" t="str">
            <v>6.6</v>
          </cell>
          <cell r="P192" t="str">
            <v>9.1</v>
          </cell>
          <cell r="Q192" t="str">
            <v>8.6</v>
          </cell>
          <cell r="R192" t="str">
            <v>Đ</v>
          </cell>
          <cell r="S192" t="str">
            <v>9.4</v>
          </cell>
          <cell r="T192" t="str">
            <v>8.4</v>
          </cell>
          <cell r="U192" t="str">
            <v>G</v>
          </cell>
          <cell r="V192" t="str">
            <v>T</v>
          </cell>
          <cell r="W192" t="str">
            <v>HSG</v>
          </cell>
          <cell r="X192" t="str">
            <v>37</v>
          </cell>
          <cell r="Y192" t="str">
            <v>0</v>
          </cell>
          <cell r="Z192" t="str">
            <v>12D1</v>
          </cell>
        </row>
        <row r="193">
          <cell r="C193" t="str">
            <v>Đỗ Hà Hoàng Hiệp12D1</v>
          </cell>
          <cell r="D193" t="str">
            <v>12/04/2005</v>
          </cell>
          <cell r="E193" t="str">
            <v>Nam</v>
          </cell>
          <cell r="F193" t="str">
            <v>Kinh</v>
          </cell>
          <cell r="G193" t="str">
            <v>8.1</v>
          </cell>
          <cell r="H193" t="str">
            <v>8.4</v>
          </cell>
          <cell r="I193" t="str">
            <v>8.8</v>
          </cell>
          <cell r="J193" t="str">
            <v>8.7</v>
          </cell>
          <cell r="K193" t="str">
            <v>9.4</v>
          </cell>
          <cell r="L193" t="str">
            <v>8.2</v>
          </cell>
          <cell r="M193" t="str">
            <v>9.4</v>
          </cell>
          <cell r="N193" t="str">
            <v>9.3</v>
          </cell>
          <cell r="O193" t="str">
            <v>7.8</v>
          </cell>
          <cell r="P193" t="str">
            <v>9.3</v>
          </cell>
          <cell r="Q193" t="str">
            <v>8.6</v>
          </cell>
          <cell r="R193" t="str">
            <v>Đ</v>
          </cell>
          <cell r="S193" t="str">
            <v>8.6</v>
          </cell>
          <cell r="T193" t="str">
            <v>8.7</v>
          </cell>
          <cell r="U193" t="str">
            <v>G</v>
          </cell>
          <cell r="V193" t="str">
            <v>T</v>
          </cell>
          <cell r="W193" t="str">
            <v>HSG</v>
          </cell>
          <cell r="X193" t="str">
            <v>22</v>
          </cell>
          <cell r="Y193" t="str">
            <v>0</v>
          </cell>
          <cell r="Z193" t="str">
            <v>12D1</v>
          </cell>
        </row>
        <row r="194">
          <cell r="C194" t="str">
            <v>Nguyễn Thị Minh Hòa12D1</v>
          </cell>
          <cell r="D194" t="str">
            <v>03/04/2005</v>
          </cell>
          <cell r="E194" t="str">
            <v>Nữ</v>
          </cell>
          <cell r="F194" t="str">
            <v>Kinh</v>
          </cell>
          <cell r="G194" t="str">
            <v>9.2</v>
          </cell>
          <cell r="H194" t="str">
            <v>7.1</v>
          </cell>
          <cell r="I194" t="str">
            <v>8.4</v>
          </cell>
          <cell r="J194" t="str">
            <v>8.8</v>
          </cell>
          <cell r="K194" t="str">
            <v>9.1</v>
          </cell>
          <cell r="L194" t="str">
            <v>9.8</v>
          </cell>
          <cell r="M194" t="str">
            <v>9.4</v>
          </cell>
          <cell r="N194" t="str">
            <v>9.3</v>
          </cell>
          <cell r="O194" t="str">
            <v>8.3</v>
          </cell>
          <cell r="P194" t="str">
            <v>9.3</v>
          </cell>
          <cell r="Q194" t="str">
            <v>8.6</v>
          </cell>
          <cell r="R194" t="str">
            <v>Đ</v>
          </cell>
          <cell r="S194" t="str">
            <v>9.1</v>
          </cell>
          <cell r="T194" t="str">
            <v>8.9</v>
          </cell>
          <cell r="U194" t="str">
            <v>G</v>
          </cell>
          <cell r="V194" t="str">
            <v>T</v>
          </cell>
          <cell r="W194" t="str">
            <v>HSG</v>
          </cell>
          <cell r="X194" t="str">
            <v>9</v>
          </cell>
          <cell r="Y194" t="str">
            <v>5</v>
          </cell>
          <cell r="Z194" t="str">
            <v>12D1</v>
          </cell>
        </row>
        <row r="195">
          <cell r="C195" t="str">
            <v>Vũ Công Hợp12D1</v>
          </cell>
          <cell r="D195" t="str">
            <v>22/07/2005</v>
          </cell>
          <cell r="E195" t="str">
            <v>Nam</v>
          </cell>
          <cell r="F195" t="str">
            <v>Kinh</v>
          </cell>
          <cell r="G195" t="str">
            <v>8.4</v>
          </cell>
          <cell r="H195" t="str">
            <v>7.8</v>
          </cell>
          <cell r="I195" t="str">
            <v>8.3</v>
          </cell>
          <cell r="J195" t="str">
            <v>8.6</v>
          </cell>
          <cell r="K195" t="str">
            <v>8.9</v>
          </cell>
          <cell r="L195" t="str">
            <v>8.2</v>
          </cell>
          <cell r="M195" t="str">
            <v>9.4</v>
          </cell>
          <cell r="N195" t="str">
            <v>9.1</v>
          </cell>
          <cell r="O195" t="str">
            <v>8.6</v>
          </cell>
          <cell r="P195" t="str">
            <v>9.3</v>
          </cell>
          <cell r="Q195" t="str">
            <v>9.1</v>
          </cell>
          <cell r="R195" t="str">
            <v>Đ</v>
          </cell>
          <cell r="S195" t="str">
            <v>7.9</v>
          </cell>
          <cell r="T195" t="str">
            <v>8.6</v>
          </cell>
          <cell r="U195" t="str">
            <v>G</v>
          </cell>
          <cell r="V195" t="str">
            <v>T</v>
          </cell>
          <cell r="W195" t="str">
            <v>HSG</v>
          </cell>
          <cell r="X195" t="str">
            <v>30</v>
          </cell>
          <cell r="Y195" t="str">
            <v>1</v>
          </cell>
          <cell r="Z195" t="str">
            <v>12D1</v>
          </cell>
        </row>
        <row r="196">
          <cell r="C196" t="str">
            <v>Dương Thu Huyền12D1</v>
          </cell>
          <cell r="D196" t="str">
            <v>21/06/2005</v>
          </cell>
          <cell r="E196" t="str">
            <v>Nữ</v>
          </cell>
          <cell r="F196" t="str">
            <v>Kinh</v>
          </cell>
          <cell r="G196" t="str">
            <v>8.0</v>
          </cell>
          <cell r="H196" t="str">
            <v>8.3</v>
          </cell>
          <cell r="I196" t="str">
            <v>8.9</v>
          </cell>
          <cell r="J196" t="str">
            <v>7.9</v>
          </cell>
          <cell r="K196" t="str">
            <v>9.1</v>
          </cell>
          <cell r="L196" t="str">
            <v>8.4</v>
          </cell>
          <cell r="M196" t="str">
            <v>9.4</v>
          </cell>
          <cell r="N196" t="str">
            <v>9.3</v>
          </cell>
          <cell r="O196" t="str">
            <v>7.7</v>
          </cell>
          <cell r="P196" t="str">
            <v>9.1</v>
          </cell>
          <cell r="Q196" t="str">
            <v>8.6</v>
          </cell>
          <cell r="R196" t="str">
            <v>Đ</v>
          </cell>
          <cell r="S196" t="str">
            <v>9.5</v>
          </cell>
          <cell r="T196" t="str">
            <v>8.7</v>
          </cell>
          <cell r="U196" t="str">
            <v>G</v>
          </cell>
          <cell r="V196" t="str">
            <v>T</v>
          </cell>
          <cell r="W196" t="str">
            <v>HSG</v>
          </cell>
          <cell r="X196" t="str">
            <v>22</v>
          </cell>
          <cell r="Y196" t="str">
            <v>4</v>
          </cell>
          <cell r="Z196" t="str">
            <v>12D1</v>
          </cell>
        </row>
        <row r="197">
          <cell r="C197" t="str">
            <v>Hoàng Gia Khánh12D1</v>
          </cell>
          <cell r="D197" t="str">
            <v>29/10/2005</v>
          </cell>
          <cell r="E197" t="str">
            <v>Nam</v>
          </cell>
          <cell r="F197" t="str">
            <v>Kinh</v>
          </cell>
          <cell r="G197" t="str">
            <v>8.1</v>
          </cell>
          <cell r="H197" t="str">
            <v>7.0</v>
          </cell>
          <cell r="I197" t="str">
            <v>7.5</v>
          </cell>
          <cell r="J197" t="str">
            <v>7.9</v>
          </cell>
          <cell r="K197" t="str">
            <v>8.9</v>
          </cell>
          <cell r="L197" t="str">
            <v>8.0</v>
          </cell>
          <cell r="M197" t="str">
            <v>9.8</v>
          </cell>
          <cell r="N197" t="str">
            <v>9.2</v>
          </cell>
          <cell r="O197" t="str">
            <v>8.2</v>
          </cell>
          <cell r="P197" t="str">
            <v>9.0</v>
          </cell>
          <cell r="Q197" t="str">
            <v>9.0</v>
          </cell>
          <cell r="R197" t="str">
            <v>Đ</v>
          </cell>
          <cell r="S197" t="str">
            <v>7.1</v>
          </cell>
          <cell r="T197" t="str">
            <v>8.3</v>
          </cell>
          <cell r="U197" t="str">
            <v>G</v>
          </cell>
          <cell r="V197" t="str">
            <v>T</v>
          </cell>
          <cell r="W197" t="str">
            <v>HSG</v>
          </cell>
          <cell r="X197" t="str">
            <v>40</v>
          </cell>
          <cell r="Y197" t="str">
            <v>0</v>
          </cell>
          <cell r="Z197" t="str">
            <v>12D1</v>
          </cell>
        </row>
        <row r="198">
          <cell r="C198" t="str">
            <v>Lê Thanh Bảo Khánh12D1</v>
          </cell>
          <cell r="D198" t="str">
            <v>02/02/2005</v>
          </cell>
          <cell r="E198" t="str">
            <v>Nữ</v>
          </cell>
          <cell r="F198" t="str">
            <v>Kinh</v>
          </cell>
          <cell r="G198" t="str">
            <v>8.3</v>
          </cell>
          <cell r="H198" t="str">
            <v>9.1</v>
          </cell>
          <cell r="I198" t="str">
            <v>8.9</v>
          </cell>
          <cell r="J198" t="str">
            <v>8.7</v>
          </cell>
          <cell r="K198" t="str">
            <v>9.0</v>
          </cell>
          <cell r="L198" t="str">
            <v>9.0</v>
          </cell>
          <cell r="M198" t="str">
            <v>9.6</v>
          </cell>
          <cell r="N198" t="str">
            <v>9.3</v>
          </cell>
          <cell r="O198" t="str">
            <v>7.7</v>
          </cell>
          <cell r="P198" t="str">
            <v>9.3</v>
          </cell>
          <cell r="Q198" t="str">
            <v>8.6</v>
          </cell>
          <cell r="R198" t="str">
            <v>Đ</v>
          </cell>
          <cell r="S198" t="str">
            <v>9.1</v>
          </cell>
          <cell r="T198" t="str">
            <v>8.9</v>
          </cell>
          <cell r="U198" t="str">
            <v>G</v>
          </cell>
          <cell r="V198" t="str">
            <v>T</v>
          </cell>
          <cell r="W198" t="str">
            <v>HSG</v>
          </cell>
          <cell r="X198" t="str">
            <v>9</v>
          </cell>
          <cell r="Y198" t="str">
            <v>1</v>
          </cell>
          <cell r="Z198" t="str">
            <v>12D1</v>
          </cell>
        </row>
        <row r="199">
          <cell r="C199" t="str">
            <v>Nguyễn Văn Đăng Khoa12D1</v>
          </cell>
          <cell r="D199" t="str">
            <v>01/05/2005</v>
          </cell>
          <cell r="E199" t="str">
            <v>Nam</v>
          </cell>
          <cell r="F199" t="str">
            <v>Kinh</v>
          </cell>
          <cell r="G199" t="str">
            <v>6.0</v>
          </cell>
          <cell r="H199" t="str">
            <v>7.1</v>
          </cell>
          <cell r="I199" t="str">
            <v>8.3</v>
          </cell>
          <cell r="J199" t="str">
            <v>7.4</v>
          </cell>
          <cell r="K199" t="str">
            <v>8.6</v>
          </cell>
          <cell r="L199" t="str">
            <v>7.8</v>
          </cell>
          <cell r="M199" t="str">
            <v>9.1</v>
          </cell>
          <cell r="N199" t="str">
            <v>8.6</v>
          </cell>
          <cell r="O199" t="str">
            <v>8.0</v>
          </cell>
          <cell r="P199" t="str">
            <v>8.7</v>
          </cell>
          <cell r="Q199" t="str">
            <v>8.4</v>
          </cell>
          <cell r="R199" t="str">
            <v>Đ</v>
          </cell>
          <cell r="S199" t="str">
            <v>6.8</v>
          </cell>
          <cell r="T199" t="str">
            <v>7.9</v>
          </cell>
          <cell r="U199" t="str">
            <v>K</v>
          </cell>
          <cell r="V199" t="str">
            <v>T</v>
          </cell>
          <cell r="W199" t="str">
            <v>HSTT</v>
          </cell>
          <cell r="X199" t="str">
            <v>46</v>
          </cell>
          <cell r="Y199" t="str">
            <v>0</v>
          </cell>
          <cell r="Z199" t="str">
            <v>12D1</v>
          </cell>
        </row>
        <row r="200">
          <cell r="C200" t="str">
            <v>Dương Thị Ngọc Khuê12D1</v>
          </cell>
          <cell r="D200" t="str">
            <v>10/01/2005</v>
          </cell>
          <cell r="E200" t="str">
            <v>Nữ</v>
          </cell>
          <cell r="F200" t="str">
            <v>Tày</v>
          </cell>
          <cell r="G200" t="str">
            <v>8.1</v>
          </cell>
          <cell r="H200" t="str">
            <v>8.1</v>
          </cell>
          <cell r="I200" t="str">
            <v>8.1</v>
          </cell>
          <cell r="J200" t="str">
            <v>8.2</v>
          </cell>
          <cell r="K200" t="str">
            <v>9.1</v>
          </cell>
          <cell r="L200" t="str">
            <v>8.2</v>
          </cell>
          <cell r="M200" t="str">
            <v>9.8</v>
          </cell>
          <cell r="N200" t="str">
            <v>9.0</v>
          </cell>
          <cell r="O200" t="str">
            <v>8.4</v>
          </cell>
          <cell r="P200" t="str">
            <v>8.7</v>
          </cell>
          <cell r="Q200" t="str">
            <v>9.3</v>
          </cell>
          <cell r="R200" t="str">
            <v>Đ</v>
          </cell>
          <cell r="S200" t="str">
            <v>8.5</v>
          </cell>
          <cell r="T200" t="str">
            <v>8.6</v>
          </cell>
          <cell r="U200" t="str">
            <v>G</v>
          </cell>
          <cell r="V200" t="str">
            <v>T</v>
          </cell>
          <cell r="W200" t="str">
            <v>HSG</v>
          </cell>
          <cell r="X200" t="str">
            <v>30</v>
          </cell>
          <cell r="Y200" t="str">
            <v>2</v>
          </cell>
          <cell r="Z200" t="str">
            <v>12D1</v>
          </cell>
        </row>
        <row r="201">
          <cell r="C201" t="str">
            <v>Phạm Thành Lâm12D1</v>
          </cell>
          <cell r="D201" t="str">
            <v>19/02/2005</v>
          </cell>
          <cell r="E201" t="str">
            <v>Nam</v>
          </cell>
          <cell r="F201" t="str">
            <v>Kinh</v>
          </cell>
          <cell r="G201" t="str">
            <v>8.1</v>
          </cell>
          <cell r="H201" t="str">
            <v>8.2</v>
          </cell>
          <cell r="I201" t="str">
            <v>8.4</v>
          </cell>
          <cell r="J201" t="str">
            <v>8.2</v>
          </cell>
          <cell r="K201" t="str">
            <v>9.3</v>
          </cell>
          <cell r="L201" t="str">
            <v>8.0</v>
          </cell>
          <cell r="M201" t="str">
            <v>8.4</v>
          </cell>
          <cell r="N201" t="str">
            <v>9.2</v>
          </cell>
          <cell r="O201" t="str">
            <v>8.7</v>
          </cell>
          <cell r="P201" t="str">
            <v>9.1</v>
          </cell>
          <cell r="Q201" t="str">
            <v>8.6</v>
          </cell>
          <cell r="R201" t="str">
            <v>Đ</v>
          </cell>
          <cell r="S201" t="str">
            <v>9.5</v>
          </cell>
          <cell r="T201" t="str">
            <v>8.6</v>
          </cell>
          <cell r="U201" t="str">
            <v>G</v>
          </cell>
          <cell r="V201" t="str">
            <v>T</v>
          </cell>
          <cell r="W201" t="str">
            <v>HSG</v>
          </cell>
          <cell r="X201" t="str">
            <v>30</v>
          </cell>
          <cell r="Y201" t="str">
            <v>0</v>
          </cell>
          <cell r="Z201" t="str">
            <v>12D1</v>
          </cell>
        </row>
        <row r="202">
          <cell r="C202" t="str">
            <v>Lê Ngọc Linh12D1</v>
          </cell>
          <cell r="D202" t="str">
            <v>20/02/2005</v>
          </cell>
          <cell r="E202" t="str">
            <v>Nữ</v>
          </cell>
          <cell r="F202" t="str">
            <v>Kinh</v>
          </cell>
          <cell r="G202" t="str">
            <v>8.1</v>
          </cell>
          <cell r="H202" t="str">
            <v>8.2</v>
          </cell>
          <cell r="I202" t="str">
            <v>8.6</v>
          </cell>
          <cell r="J202" t="str">
            <v>7.8</v>
          </cell>
          <cell r="K202" t="str">
            <v>9.2</v>
          </cell>
          <cell r="L202" t="str">
            <v>8.2</v>
          </cell>
          <cell r="M202" t="str">
            <v>9.3</v>
          </cell>
          <cell r="N202" t="str">
            <v>9.8</v>
          </cell>
          <cell r="O202" t="str">
            <v>7.4</v>
          </cell>
          <cell r="P202" t="str">
            <v>9.9</v>
          </cell>
          <cell r="Q202" t="str">
            <v>8.6</v>
          </cell>
          <cell r="R202" t="str">
            <v>Đ</v>
          </cell>
          <cell r="S202" t="str">
            <v>9.2</v>
          </cell>
          <cell r="T202" t="str">
            <v>8.7</v>
          </cell>
          <cell r="U202" t="str">
            <v>G</v>
          </cell>
          <cell r="V202" t="str">
            <v>T</v>
          </cell>
          <cell r="W202" t="str">
            <v>HSG</v>
          </cell>
          <cell r="X202" t="str">
            <v>22</v>
          </cell>
          <cell r="Y202" t="str">
            <v>0</v>
          </cell>
          <cell r="Z202" t="str">
            <v>12D1</v>
          </cell>
        </row>
        <row r="203">
          <cell r="C203" t="str">
            <v>Lưu Mai Linh12D1</v>
          </cell>
          <cell r="D203" t="str">
            <v>20/07/2005</v>
          </cell>
          <cell r="E203" t="str">
            <v>Nữ</v>
          </cell>
          <cell r="F203" t="str">
            <v>Kinh</v>
          </cell>
          <cell r="G203" t="str">
            <v>8.4</v>
          </cell>
          <cell r="H203" t="str">
            <v>8.5</v>
          </cell>
          <cell r="I203" t="str">
            <v>9.6</v>
          </cell>
          <cell r="J203" t="str">
            <v>8.8</v>
          </cell>
          <cell r="K203" t="str">
            <v>9.3</v>
          </cell>
          <cell r="L203" t="str">
            <v>7.6</v>
          </cell>
          <cell r="M203" t="str">
            <v>9.8</v>
          </cell>
          <cell r="N203" t="str">
            <v>9.4</v>
          </cell>
          <cell r="O203" t="str">
            <v>8.4</v>
          </cell>
          <cell r="P203" t="str">
            <v>9.3</v>
          </cell>
          <cell r="Q203" t="str">
            <v>8.6</v>
          </cell>
          <cell r="R203" t="str">
            <v>Đ</v>
          </cell>
          <cell r="S203" t="str">
            <v>9.2</v>
          </cell>
          <cell r="T203" t="str">
            <v>8.9</v>
          </cell>
          <cell r="U203" t="str">
            <v>G</v>
          </cell>
          <cell r="V203" t="str">
            <v>T</v>
          </cell>
          <cell r="W203" t="str">
            <v>HSG</v>
          </cell>
          <cell r="X203" t="str">
            <v>9</v>
          </cell>
          <cell r="Y203" t="str">
            <v>2</v>
          </cell>
          <cell r="Z203" t="str">
            <v>12D1</v>
          </cell>
        </row>
        <row r="204">
          <cell r="C204" t="str">
            <v>Nguyễn Khánh Linh12D1</v>
          </cell>
          <cell r="D204" t="str">
            <v>22/10/2005</v>
          </cell>
          <cell r="E204" t="str">
            <v>Nữ</v>
          </cell>
          <cell r="F204" t="str">
            <v>Kinh</v>
          </cell>
          <cell r="G204" t="str">
            <v>8.4</v>
          </cell>
          <cell r="H204" t="str">
            <v>8.8</v>
          </cell>
          <cell r="I204" t="str">
            <v>8.9</v>
          </cell>
          <cell r="J204" t="str">
            <v>8.6</v>
          </cell>
          <cell r="K204" t="str">
            <v>9.1</v>
          </cell>
          <cell r="L204" t="str">
            <v>8.1</v>
          </cell>
          <cell r="M204" t="str">
            <v>9.1</v>
          </cell>
          <cell r="N204" t="str">
            <v>9.6</v>
          </cell>
          <cell r="O204" t="str">
            <v>7.9</v>
          </cell>
          <cell r="P204" t="str">
            <v>9.1</v>
          </cell>
          <cell r="Q204" t="str">
            <v>8.6</v>
          </cell>
          <cell r="R204" t="str">
            <v>Đ</v>
          </cell>
          <cell r="S204" t="str">
            <v>9.3</v>
          </cell>
          <cell r="T204" t="str">
            <v>8.8</v>
          </cell>
          <cell r="U204" t="str">
            <v>G</v>
          </cell>
          <cell r="V204" t="str">
            <v>T</v>
          </cell>
          <cell r="W204" t="str">
            <v>HSG</v>
          </cell>
          <cell r="X204" t="str">
            <v>17</v>
          </cell>
          <cell r="Y204" t="str">
            <v>3</v>
          </cell>
          <cell r="Z204" t="str">
            <v>12D1</v>
          </cell>
        </row>
        <row r="205">
          <cell r="C205" t="str">
            <v>Nguyễn Phương Linh12D1</v>
          </cell>
          <cell r="D205" t="str">
            <v>30/06/2005</v>
          </cell>
          <cell r="E205" t="str">
            <v>Nữ</v>
          </cell>
          <cell r="F205" t="str">
            <v>Kinh</v>
          </cell>
          <cell r="G205" t="str">
            <v>8.1</v>
          </cell>
          <cell r="H205" t="str">
            <v>7.5</v>
          </cell>
          <cell r="I205" t="str">
            <v>7.8</v>
          </cell>
          <cell r="J205" t="str">
            <v>7.3</v>
          </cell>
          <cell r="K205" t="str">
            <v>8.9</v>
          </cell>
          <cell r="L205" t="str">
            <v>8.3</v>
          </cell>
          <cell r="M205" t="str">
            <v>9.5</v>
          </cell>
          <cell r="N205" t="str">
            <v>9.3</v>
          </cell>
          <cell r="O205" t="str">
            <v>7.7</v>
          </cell>
          <cell r="P205" t="str">
            <v>9.6</v>
          </cell>
          <cell r="Q205" t="str">
            <v>8.6</v>
          </cell>
          <cell r="R205" t="str">
            <v>Đ</v>
          </cell>
          <cell r="S205" t="str">
            <v>9.2</v>
          </cell>
          <cell r="T205" t="str">
            <v>8.5</v>
          </cell>
          <cell r="U205" t="str">
            <v>G</v>
          </cell>
          <cell r="V205" t="str">
            <v>T</v>
          </cell>
          <cell r="W205" t="str">
            <v>HSG</v>
          </cell>
          <cell r="X205" t="str">
            <v>34</v>
          </cell>
          <cell r="Y205" t="str">
            <v>0</v>
          </cell>
          <cell r="Z205" t="str">
            <v>12D1</v>
          </cell>
        </row>
        <row r="206">
          <cell r="C206" t="str">
            <v>Trịnh Thị Khánh Linh12D1</v>
          </cell>
          <cell r="D206" t="str">
            <v>08/06/2005</v>
          </cell>
          <cell r="E206" t="str">
            <v>Nữ</v>
          </cell>
          <cell r="F206" t="str">
            <v>Kinh</v>
          </cell>
          <cell r="G206" t="str">
            <v>8.6</v>
          </cell>
          <cell r="H206" t="str">
            <v>8.4</v>
          </cell>
          <cell r="I206" t="str">
            <v>8.9</v>
          </cell>
          <cell r="J206" t="str">
            <v>8.5</v>
          </cell>
          <cell r="K206" t="str">
            <v>9.0</v>
          </cell>
          <cell r="L206" t="str">
            <v>8.4</v>
          </cell>
          <cell r="M206" t="str">
            <v>10</v>
          </cell>
          <cell r="N206" t="str">
            <v>9.4</v>
          </cell>
          <cell r="O206" t="str">
            <v>7.9</v>
          </cell>
          <cell r="P206" t="str">
            <v>9.1</v>
          </cell>
          <cell r="Q206" t="str">
            <v>8.6</v>
          </cell>
          <cell r="R206" t="str">
            <v>Đ</v>
          </cell>
          <cell r="S206" t="str">
            <v>9.4</v>
          </cell>
          <cell r="T206" t="str">
            <v>8.9</v>
          </cell>
          <cell r="U206" t="str">
            <v>G</v>
          </cell>
          <cell r="V206" t="str">
            <v>T</v>
          </cell>
          <cell r="W206" t="str">
            <v>HSG</v>
          </cell>
          <cell r="X206" t="str">
            <v>9</v>
          </cell>
          <cell r="Y206" t="str">
            <v>3</v>
          </cell>
          <cell r="Z206" t="str">
            <v>12D1</v>
          </cell>
        </row>
        <row r="207">
          <cell r="C207" t="str">
            <v>Vũ Thùy Linh12D1</v>
          </cell>
          <cell r="D207" t="str">
            <v>29/06/2005</v>
          </cell>
          <cell r="E207" t="str">
            <v>Nữ</v>
          </cell>
          <cell r="F207" t="str">
            <v>Kinh</v>
          </cell>
          <cell r="G207" t="str">
            <v>9.0</v>
          </cell>
          <cell r="H207" t="str">
            <v>8.3</v>
          </cell>
          <cell r="I207" t="str">
            <v>8.8</v>
          </cell>
          <cell r="J207" t="str">
            <v>8.4</v>
          </cell>
          <cell r="K207" t="str">
            <v>9.3</v>
          </cell>
          <cell r="L207" t="str">
            <v>8.4</v>
          </cell>
          <cell r="M207" t="str">
            <v>9.6</v>
          </cell>
          <cell r="N207" t="str">
            <v>9.6</v>
          </cell>
          <cell r="O207" t="str">
            <v>8.2</v>
          </cell>
          <cell r="P207" t="str">
            <v>9.3</v>
          </cell>
          <cell r="Q207" t="str">
            <v>8.6</v>
          </cell>
          <cell r="R207" t="str">
            <v>Đ</v>
          </cell>
          <cell r="S207" t="str">
            <v>9.0</v>
          </cell>
          <cell r="T207" t="str">
            <v>8.9</v>
          </cell>
          <cell r="U207" t="str">
            <v>G</v>
          </cell>
          <cell r="V207" t="str">
            <v>T</v>
          </cell>
          <cell r="W207" t="str">
            <v>HSG</v>
          </cell>
          <cell r="X207" t="str">
            <v>9</v>
          </cell>
          <cell r="Y207" t="str">
            <v>0</v>
          </cell>
          <cell r="Z207" t="str">
            <v>12D1</v>
          </cell>
        </row>
        <row r="208">
          <cell r="C208" t="str">
            <v>Nguyễn Bảo Long12D1</v>
          </cell>
          <cell r="D208" t="str">
            <v>08/05/2005</v>
          </cell>
          <cell r="E208" t="str">
            <v>Nam</v>
          </cell>
          <cell r="F208" t="str">
            <v>Kinh</v>
          </cell>
          <cell r="G208" t="str">
            <v>9.1</v>
          </cell>
          <cell r="H208" t="str">
            <v>8.8</v>
          </cell>
          <cell r="I208" t="str">
            <v>9.0</v>
          </cell>
          <cell r="J208" t="str">
            <v>8.6</v>
          </cell>
          <cell r="K208" t="str">
            <v>9.7</v>
          </cell>
          <cell r="L208" t="str">
            <v>8.3</v>
          </cell>
          <cell r="M208" t="str">
            <v>9.0</v>
          </cell>
          <cell r="N208" t="str">
            <v>8.4</v>
          </cell>
          <cell r="O208" t="str">
            <v>10</v>
          </cell>
          <cell r="P208" t="str">
            <v>9.3</v>
          </cell>
          <cell r="Q208" t="str">
            <v>8.4</v>
          </cell>
          <cell r="R208" t="str">
            <v>Đ</v>
          </cell>
          <cell r="S208" t="str">
            <v>8.9</v>
          </cell>
          <cell r="T208" t="str">
            <v>9.0</v>
          </cell>
          <cell r="U208" t="str">
            <v>G</v>
          </cell>
          <cell r="V208" t="str">
            <v>T</v>
          </cell>
          <cell r="W208" t="str">
            <v>HSG</v>
          </cell>
          <cell r="X208" t="str">
            <v>4</v>
          </cell>
          <cell r="Y208" t="str">
            <v>2</v>
          </cell>
          <cell r="Z208" t="str">
            <v>12D1</v>
          </cell>
        </row>
        <row r="209">
          <cell r="C209" t="str">
            <v>Vũ Thảo Ly12D1</v>
          </cell>
          <cell r="D209" t="str">
            <v>06/11/2005</v>
          </cell>
          <cell r="E209" t="str">
            <v>Nữ</v>
          </cell>
          <cell r="F209" t="str">
            <v>Kinh</v>
          </cell>
          <cell r="G209" t="str">
            <v>9.1</v>
          </cell>
          <cell r="H209" t="str">
            <v>9.0</v>
          </cell>
          <cell r="I209" t="str">
            <v>9.1</v>
          </cell>
          <cell r="J209" t="str">
            <v>8.6</v>
          </cell>
          <cell r="K209" t="str">
            <v>9.6</v>
          </cell>
          <cell r="L209" t="str">
            <v>9.7</v>
          </cell>
          <cell r="M209" t="str">
            <v>10</v>
          </cell>
          <cell r="N209" t="str">
            <v>10</v>
          </cell>
          <cell r="O209" t="str">
            <v>9.6</v>
          </cell>
          <cell r="P209" t="str">
            <v>9.7</v>
          </cell>
          <cell r="Q209" t="str">
            <v>9.3</v>
          </cell>
          <cell r="R209" t="str">
            <v>Đ</v>
          </cell>
          <cell r="S209" t="str">
            <v>9.4</v>
          </cell>
          <cell r="T209" t="str">
            <v>9.4</v>
          </cell>
          <cell r="U209" t="str">
            <v>G</v>
          </cell>
          <cell r="V209" t="str">
            <v>T</v>
          </cell>
          <cell r="W209" t="str">
            <v>HSG</v>
          </cell>
          <cell r="X209" t="str">
            <v>1</v>
          </cell>
          <cell r="Y209" t="str">
            <v>2</v>
          </cell>
          <cell r="Z209" t="str">
            <v>12D1</v>
          </cell>
        </row>
        <row r="210">
          <cell r="C210" t="str">
            <v>Phạm Ngọc Mai12D1</v>
          </cell>
          <cell r="D210" t="str">
            <v>06/09/2005</v>
          </cell>
          <cell r="E210" t="str">
            <v>Nữ</v>
          </cell>
          <cell r="F210" t="str">
            <v>Kinh</v>
          </cell>
          <cell r="G210" t="str">
            <v>8.3</v>
          </cell>
          <cell r="H210" t="str">
            <v>8.3</v>
          </cell>
          <cell r="I210" t="str">
            <v>8.3</v>
          </cell>
          <cell r="J210" t="str">
            <v>8.3</v>
          </cell>
          <cell r="K210" t="str">
            <v>9.2</v>
          </cell>
          <cell r="L210" t="str">
            <v>8.7</v>
          </cell>
          <cell r="M210" t="str">
            <v>10</v>
          </cell>
          <cell r="N210" t="str">
            <v>9.4</v>
          </cell>
          <cell r="O210" t="str">
            <v>7.5</v>
          </cell>
          <cell r="P210" t="str">
            <v>9.6</v>
          </cell>
          <cell r="Q210" t="str">
            <v>8.9</v>
          </cell>
          <cell r="R210" t="str">
            <v>Đ</v>
          </cell>
          <cell r="S210" t="str">
            <v>9.3</v>
          </cell>
          <cell r="T210" t="str">
            <v>8.8</v>
          </cell>
          <cell r="U210" t="str">
            <v>G</v>
          </cell>
          <cell r="V210" t="str">
            <v>T</v>
          </cell>
          <cell r="W210" t="str">
            <v>HSG</v>
          </cell>
          <cell r="X210" t="str">
            <v>17</v>
          </cell>
          <cell r="Y210" t="str">
            <v>0</v>
          </cell>
          <cell r="Z210" t="str">
            <v>12D1</v>
          </cell>
        </row>
        <row r="211">
          <cell r="C211" t="str">
            <v>Triệu Thị Tuyết Mai12D1</v>
          </cell>
          <cell r="D211" t="str">
            <v>03/01/2005</v>
          </cell>
          <cell r="E211" t="str">
            <v>Nữ</v>
          </cell>
          <cell r="F211" t="str">
            <v>Kinh</v>
          </cell>
          <cell r="G211" t="str">
            <v>8.7</v>
          </cell>
          <cell r="H211" t="str">
            <v>8.9</v>
          </cell>
          <cell r="I211" t="str">
            <v>9.3</v>
          </cell>
          <cell r="J211" t="str">
            <v>8.8</v>
          </cell>
          <cell r="K211" t="str">
            <v>8.7</v>
          </cell>
          <cell r="L211" t="str">
            <v>7.7</v>
          </cell>
          <cell r="M211" t="str">
            <v>9.5</v>
          </cell>
          <cell r="N211" t="str">
            <v>9.3</v>
          </cell>
          <cell r="O211" t="str">
            <v>7.1</v>
          </cell>
          <cell r="P211" t="str">
            <v>9.1</v>
          </cell>
          <cell r="Q211" t="str">
            <v>8.3</v>
          </cell>
          <cell r="R211" t="str">
            <v>Đ</v>
          </cell>
          <cell r="S211" t="str">
            <v>9.2</v>
          </cell>
          <cell r="T211" t="str">
            <v>8.7</v>
          </cell>
          <cell r="U211" t="str">
            <v>G</v>
          </cell>
          <cell r="V211" t="str">
            <v>T</v>
          </cell>
          <cell r="W211" t="str">
            <v>HSG</v>
          </cell>
          <cell r="X211" t="str">
            <v>22</v>
          </cell>
          <cell r="Y211" t="str">
            <v>6</v>
          </cell>
          <cell r="Z211" t="str">
            <v>12D1</v>
          </cell>
        </row>
        <row r="212">
          <cell r="C212" t="str">
            <v>Nguyễn Ngọc Minh12D1</v>
          </cell>
          <cell r="D212" t="str">
            <v>16/04/2005</v>
          </cell>
          <cell r="E212" t="str">
            <v>Nữ</v>
          </cell>
          <cell r="F212" t="str">
            <v>Kinh</v>
          </cell>
          <cell r="G212" t="str">
            <v>8.5</v>
          </cell>
          <cell r="H212" t="str">
            <v>8.5</v>
          </cell>
          <cell r="I212" t="str">
            <v>8.7</v>
          </cell>
          <cell r="J212" t="str">
            <v>7.9</v>
          </cell>
          <cell r="K212" t="str">
            <v>9.1</v>
          </cell>
          <cell r="L212" t="str">
            <v>8.3</v>
          </cell>
          <cell r="M212" t="str">
            <v>9.1</v>
          </cell>
          <cell r="N212" t="str">
            <v>9.4</v>
          </cell>
          <cell r="O212" t="str">
            <v>8.2</v>
          </cell>
          <cell r="P212" t="str">
            <v>9.1</v>
          </cell>
          <cell r="Q212" t="str">
            <v>8.4</v>
          </cell>
          <cell r="R212" t="str">
            <v>Đ</v>
          </cell>
          <cell r="S212" t="str">
            <v>9.0</v>
          </cell>
          <cell r="T212" t="str">
            <v>8.7</v>
          </cell>
          <cell r="U212" t="str">
            <v>G</v>
          </cell>
          <cell r="V212" t="str">
            <v>T</v>
          </cell>
          <cell r="W212" t="str">
            <v>HSG</v>
          </cell>
          <cell r="X212" t="str">
            <v>22</v>
          </cell>
          <cell r="Y212" t="str">
            <v>2</v>
          </cell>
          <cell r="Z212" t="str">
            <v>12D1</v>
          </cell>
        </row>
        <row r="213">
          <cell r="C213" t="str">
            <v>Lê Hà My12D1</v>
          </cell>
          <cell r="D213" t="str">
            <v>07/10/2004</v>
          </cell>
          <cell r="E213" t="str">
            <v>Nữ</v>
          </cell>
          <cell r="F213" t="str">
            <v>Kinh</v>
          </cell>
          <cell r="G213" t="str">
            <v>8.1</v>
          </cell>
          <cell r="H213" t="str">
            <v>8.8</v>
          </cell>
          <cell r="I213" t="str">
            <v>9.7</v>
          </cell>
          <cell r="J213" t="str">
            <v>7.8</v>
          </cell>
          <cell r="K213" t="str">
            <v>9.3</v>
          </cell>
          <cell r="L213" t="str">
            <v>8.1</v>
          </cell>
          <cell r="M213" t="str">
            <v>9.9</v>
          </cell>
          <cell r="N213" t="str">
            <v>9.4</v>
          </cell>
          <cell r="O213" t="str">
            <v>8.4</v>
          </cell>
          <cell r="P213" t="str">
            <v>9.1</v>
          </cell>
          <cell r="Q213" t="str">
            <v>8.4</v>
          </cell>
          <cell r="R213" t="str">
            <v>Đ</v>
          </cell>
          <cell r="S213" t="str">
            <v>9.4</v>
          </cell>
          <cell r="T213" t="str">
            <v>8.9</v>
          </cell>
          <cell r="U213" t="str">
            <v>G</v>
          </cell>
          <cell r="V213" t="str">
            <v>T</v>
          </cell>
          <cell r="W213" t="str">
            <v>HSG</v>
          </cell>
          <cell r="X213" t="str">
            <v>9</v>
          </cell>
          <cell r="Y213" t="str">
            <v>2</v>
          </cell>
          <cell r="Z213" t="str">
            <v>12D1</v>
          </cell>
        </row>
        <row r="214">
          <cell r="C214" t="str">
            <v>Trần Anh Ngọc12D1</v>
          </cell>
          <cell r="D214" t="str">
            <v>03/01/2005</v>
          </cell>
          <cell r="E214" t="str">
            <v>Nữ</v>
          </cell>
          <cell r="F214" t="str">
            <v>Kinh</v>
          </cell>
          <cell r="G214" t="str">
            <v>8.1</v>
          </cell>
          <cell r="H214" t="str">
            <v>7.6</v>
          </cell>
          <cell r="I214" t="str">
            <v>8.9</v>
          </cell>
          <cell r="J214" t="str">
            <v>7.9</v>
          </cell>
          <cell r="K214" t="str">
            <v>9.4</v>
          </cell>
          <cell r="L214" t="str">
            <v>8.1</v>
          </cell>
          <cell r="M214" t="str">
            <v>9.3</v>
          </cell>
          <cell r="N214" t="str">
            <v>9.3</v>
          </cell>
          <cell r="O214" t="str">
            <v>8.3</v>
          </cell>
          <cell r="P214" t="str">
            <v>9.1</v>
          </cell>
          <cell r="Q214" t="str">
            <v>8.4</v>
          </cell>
          <cell r="R214" t="str">
            <v>Đ</v>
          </cell>
          <cell r="S214" t="str">
            <v>9.1</v>
          </cell>
          <cell r="T214" t="str">
            <v>8.6</v>
          </cell>
          <cell r="U214" t="str">
            <v>G</v>
          </cell>
          <cell r="V214" t="str">
            <v>T</v>
          </cell>
          <cell r="W214" t="str">
            <v>HSG</v>
          </cell>
          <cell r="X214" t="str">
            <v>30</v>
          </cell>
          <cell r="Y214" t="str">
            <v>0</v>
          </cell>
          <cell r="Z214" t="str">
            <v>12D1</v>
          </cell>
        </row>
        <row r="215">
          <cell r="C215" t="str">
            <v>Lê Ngọc Nhi12D1</v>
          </cell>
          <cell r="D215" t="str">
            <v>23/12/2005</v>
          </cell>
          <cell r="E215" t="str">
            <v>Nữ</v>
          </cell>
          <cell r="F215" t="str">
            <v>Kinh</v>
          </cell>
          <cell r="G215" t="str">
            <v>8.9</v>
          </cell>
          <cell r="H215" t="str">
            <v>8.9</v>
          </cell>
          <cell r="I215" t="str">
            <v>8.4</v>
          </cell>
          <cell r="J215" t="str">
            <v>8.4</v>
          </cell>
          <cell r="K215" t="str">
            <v>9.2</v>
          </cell>
          <cell r="L215" t="str">
            <v>8.6</v>
          </cell>
          <cell r="M215" t="str">
            <v>9.1</v>
          </cell>
          <cell r="N215" t="str">
            <v>9.4</v>
          </cell>
          <cell r="O215" t="str">
            <v>7.9</v>
          </cell>
          <cell r="P215" t="str">
            <v>9.6</v>
          </cell>
          <cell r="Q215" t="str">
            <v>8.4</v>
          </cell>
          <cell r="R215" t="str">
            <v>Đ</v>
          </cell>
          <cell r="S215" t="str">
            <v>8.6</v>
          </cell>
          <cell r="T215" t="str">
            <v>8.8</v>
          </cell>
          <cell r="U215" t="str">
            <v>G</v>
          </cell>
          <cell r="V215" t="str">
            <v>T</v>
          </cell>
          <cell r="W215" t="str">
            <v>HSG</v>
          </cell>
          <cell r="X215" t="str">
            <v>17</v>
          </cell>
          <cell r="Y215" t="str">
            <v>0</v>
          </cell>
          <cell r="Z215" t="str">
            <v>12D1</v>
          </cell>
        </row>
        <row r="216">
          <cell r="C216" t="str">
            <v>Đinh Đỗ Quyên12D1</v>
          </cell>
          <cell r="D216" t="str">
            <v>16/01/2005</v>
          </cell>
          <cell r="E216" t="str">
            <v>Nữ</v>
          </cell>
          <cell r="F216" t="str">
            <v>Kinh</v>
          </cell>
          <cell r="G216" t="str">
            <v>8.1</v>
          </cell>
          <cell r="H216" t="str">
            <v>7.1</v>
          </cell>
          <cell r="I216" t="str">
            <v>8.6</v>
          </cell>
          <cell r="J216" t="str">
            <v>7.9</v>
          </cell>
          <cell r="K216" t="str">
            <v>9.2</v>
          </cell>
          <cell r="L216" t="str">
            <v>8.1</v>
          </cell>
          <cell r="M216" t="str">
            <v>8.8</v>
          </cell>
          <cell r="N216" t="str">
            <v>9.3</v>
          </cell>
          <cell r="O216" t="str">
            <v>7.8</v>
          </cell>
          <cell r="P216" t="str">
            <v>9.6</v>
          </cell>
          <cell r="Q216" t="str">
            <v>8.4</v>
          </cell>
          <cell r="R216" t="str">
            <v>Đ</v>
          </cell>
          <cell r="S216" t="str">
            <v>9.1</v>
          </cell>
          <cell r="T216" t="str">
            <v>8.5</v>
          </cell>
          <cell r="U216" t="str">
            <v>G</v>
          </cell>
          <cell r="V216" t="str">
            <v>T</v>
          </cell>
          <cell r="W216" t="str">
            <v>HSG</v>
          </cell>
          <cell r="X216" t="str">
            <v>34</v>
          </cell>
          <cell r="Y216" t="str">
            <v>0</v>
          </cell>
          <cell r="Z216" t="str">
            <v>12D1</v>
          </cell>
        </row>
        <row r="217">
          <cell r="C217" t="str">
            <v>Trần Anh Tài12D1</v>
          </cell>
          <cell r="D217" t="str">
            <v>07/04/2005</v>
          </cell>
          <cell r="E217" t="str">
            <v>Nam</v>
          </cell>
          <cell r="F217" t="str">
            <v>Kinh</v>
          </cell>
          <cell r="G217" t="str">
            <v>8.1</v>
          </cell>
          <cell r="H217" t="str">
            <v>7.4</v>
          </cell>
          <cell r="I217" t="str">
            <v>8.6</v>
          </cell>
          <cell r="J217" t="str">
            <v>8.5</v>
          </cell>
          <cell r="K217" t="str">
            <v>8.6</v>
          </cell>
          <cell r="L217" t="str">
            <v>8.0</v>
          </cell>
          <cell r="M217" t="str">
            <v>8.8</v>
          </cell>
          <cell r="N217" t="str">
            <v>9.0</v>
          </cell>
          <cell r="O217" t="str">
            <v>8.6</v>
          </cell>
          <cell r="P217" t="str">
            <v>8.9</v>
          </cell>
          <cell r="Q217" t="str">
            <v>8.9</v>
          </cell>
          <cell r="R217" t="str">
            <v>Đ</v>
          </cell>
          <cell r="S217" t="str">
            <v>8.8</v>
          </cell>
          <cell r="T217" t="str">
            <v>8.5</v>
          </cell>
          <cell r="U217" t="str">
            <v>G</v>
          </cell>
          <cell r="V217" t="str">
            <v>T</v>
          </cell>
          <cell r="W217" t="str">
            <v>HSG</v>
          </cell>
          <cell r="X217" t="str">
            <v>34</v>
          </cell>
          <cell r="Y217" t="str">
            <v>0</v>
          </cell>
          <cell r="Z217" t="str">
            <v>12D1</v>
          </cell>
        </row>
        <row r="218">
          <cell r="C218" t="str">
            <v>Nguyễn Thanh Tâm12D1</v>
          </cell>
          <cell r="D218" t="str">
            <v>03/02/2005</v>
          </cell>
          <cell r="E218" t="str">
            <v>Nữ</v>
          </cell>
          <cell r="F218" t="str">
            <v>Kinh</v>
          </cell>
          <cell r="G218" t="str">
            <v>9.6</v>
          </cell>
          <cell r="H218" t="str">
            <v>7.1</v>
          </cell>
          <cell r="I218" t="str">
            <v>9.1</v>
          </cell>
          <cell r="J218" t="str">
            <v>8.6</v>
          </cell>
          <cell r="K218" t="str">
            <v>9.1</v>
          </cell>
          <cell r="L218" t="str">
            <v>8.5</v>
          </cell>
          <cell r="M218" t="str">
            <v>10</v>
          </cell>
          <cell r="N218" t="str">
            <v>9.6</v>
          </cell>
          <cell r="O218" t="str">
            <v>8.2</v>
          </cell>
          <cell r="P218" t="str">
            <v>9.1</v>
          </cell>
          <cell r="Q218" t="str">
            <v>9.1</v>
          </cell>
          <cell r="R218" t="str">
            <v>Đ</v>
          </cell>
          <cell r="S218" t="str">
            <v>9.4</v>
          </cell>
          <cell r="T218" t="str">
            <v>9.0</v>
          </cell>
          <cell r="U218" t="str">
            <v>G</v>
          </cell>
          <cell r="V218" t="str">
            <v>T</v>
          </cell>
          <cell r="W218" t="str">
            <v>HSG</v>
          </cell>
          <cell r="X218" t="str">
            <v>4</v>
          </cell>
          <cell r="Y218" t="str">
            <v>2</v>
          </cell>
          <cell r="Z218" t="str">
            <v>12D1</v>
          </cell>
        </row>
        <row r="219">
          <cell r="C219" t="str">
            <v>Nguyễn Phương Thảo12D1</v>
          </cell>
          <cell r="D219" t="str">
            <v>04/05/2005</v>
          </cell>
          <cell r="E219" t="str">
            <v>Nữ</v>
          </cell>
          <cell r="F219" t="str">
            <v>Kinh</v>
          </cell>
          <cell r="G219" t="str">
            <v>8.0</v>
          </cell>
          <cell r="H219" t="str">
            <v>8.5</v>
          </cell>
          <cell r="I219" t="str">
            <v>8.7</v>
          </cell>
          <cell r="J219" t="str">
            <v>8.7</v>
          </cell>
          <cell r="K219" t="str">
            <v>9.2</v>
          </cell>
          <cell r="L219" t="str">
            <v>8.1</v>
          </cell>
          <cell r="M219" t="str">
            <v>8.9</v>
          </cell>
          <cell r="N219" t="str">
            <v>9.0</v>
          </cell>
          <cell r="O219" t="str">
            <v>8.0</v>
          </cell>
          <cell r="P219" t="str">
            <v>9.3</v>
          </cell>
          <cell r="Q219" t="str">
            <v>9.1</v>
          </cell>
          <cell r="R219" t="str">
            <v>Đ</v>
          </cell>
          <cell r="S219" t="str">
            <v>8.3</v>
          </cell>
          <cell r="T219" t="str">
            <v>8.7</v>
          </cell>
          <cell r="U219" t="str">
            <v>G</v>
          </cell>
          <cell r="V219" t="str">
            <v>T</v>
          </cell>
          <cell r="W219" t="str">
            <v>HSG</v>
          </cell>
          <cell r="X219" t="str">
            <v>22</v>
          </cell>
          <cell r="Y219" t="str">
            <v>0</v>
          </cell>
          <cell r="Z219" t="str">
            <v>12D1</v>
          </cell>
        </row>
        <row r="220">
          <cell r="C220" t="str">
            <v>Lê Thùy Trang12D1</v>
          </cell>
          <cell r="D220" t="str">
            <v>22/09/2005</v>
          </cell>
          <cell r="E220" t="str">
            <v>Nữ</v>
          </cell>
          <cell r="F220" t="str">
            <v>Kinh</v>
          </cell>
          <cell r="G220" t="str">
            <v>9.0</v>
          </cell>
          <cell r="H220" t="str">
            <v>8.9</v>
          </cell>
          <cell r="I220" t="str">
            <v>8.3</v>
          </cell>
          <cell r="J220" t="str">
            <v>8.8</v>
          </cell>
          <cell r="K220" t="str">
            <v>9.9</v>
          </cell>
          <cell r="L220" t="str">
            <v>8.1</v>
          </cell>
          <cell r="M220" t="str">
            <v>9.9</v>
          </cell>
          <cell r="N220" t="str">
            <v>9.3</v>
          </cell>
          <cell r="O220" t="str">
            <v>9.4</v>
          </cell>
          <cell r="P220" t="str">
            <v>9.6</v>
          </cell>
          <cell r="Q220" t="str">
            <v>9.0</v>
          </cell>
          <cell r="R220" t="str">
            <v>Đ</v>
          </cell>
          <cell r="S220" t="str">
            <v>9.2</v>
          </cell>
          <cell r="T220" t="str">
            <v>9.1</v>
          </cell>
          <cell r="U220" t="str">
            <v>G</v>
          </cell>
          <cell r="V220" t="str">
            <v>T</v>
          </cell>
          <cell r="W220" t="str">
            <v>HSG</v>
          </cell>
          <cell r="X220" t="str">
            <v>3</v>
          </cell>
          <cell r="Y220" t="str">
            <v>0</v>
          </cell>
          <cell r="Z220" t="str">
            <v>12D1</v>
          </cell>
        </row>
        <row r="221">
          <cell r="C221" t="str">
            <v>Nguyễn Phương Trang12D1</v>
          </cell>
          <cell r="D221" t="str">
            <v>21/02/2005</v>
          </cell>
          <cell r="E221" t="str">
            <v>Nữ</v>
          </cell>
          <cell r="F221" t="str">
            <v>Kinh</v>
          </cell>
          <cell r="G221" t="str">
            <v>9.0</v>
          </cell>
          <cell r="H221" t="str">
            <v>8.3</v>
          </cell>
          <cell r="I221" t="str">
            <v>9.1</v>
          </cell>
          <cell r="J221" t="str">
            <v>8.6</v>
          </cell>
          <cell r="K221" t="str">
            <v>9.2</v>
          </cell>
          <cell r="L221" t="str">
            <v>8.7</v>
          </cell>
          <cell r="M221" t="str">
            <v>10</v>
          </cell>
          <cell r="N221" t="str">
            <v>9.4</v>
          </cell>
          <cell r="O221" t="str">
            <v>7.1</v>
          </cell>
          <cell r="P221" t="str">
            <v>9.6</v>
          </cell>
          <cell r="Q221" t="str">
            <v>9.1</v>
          </cell>
          <cell r="R221" t="str">
            <v>Đ</v>
          </cell>
          <cell r="S221" t="str">
            <v>9.4</v>
          </cell>
          <cell r="T221" t="str">
            <v>9.0</v>
          </cell>
          <cell r="U221" t="str">
            <v>G</v>
          </cell>
          <cell r="V221" t="str">
            <v>T</v>
          </cell>
          <cell r="W221" t="str">
            <v>HSG</v>
          </cell>
          <cell r="X221" t="str">
            <v>4</v>
          </cell>
          <cell r="Y221" t="str">
            <v>0</v>
          </cell>
          <cell r="Z221" t="str">
            <v>12D1</v>
          </cell>
        </row>
        <row r="222">
          <cell r="C222" t="str">
            <v>Quách Minh Trang12D1</v>
          </cell>
          <cell r="D222" t="str">
            <v>10/12/2005</v>
          </cell>
          <cell r="E222" t="str">
            <v>Nữ</v>
          </cell>
          <cell r="F222" t="str">
            <v>Kinh</v>
          </cell>
          <cell r="G222" t="str">
            <v>8.1</v>
          </cell>
          <cell r="H222" t="str">
            <v>7.3</v>
          </cell>
          <cell r="I222" t="str">
            <v>7.6</v>
          </cell>
          <cell r="J222" t="str">
            <v>8.4</v>
          </cell>
          <cell r="K222" t="str">
            <v>8.6</v>
          </cell>
          <cell r="L222" t="str">
            <v>8.0</v>
          </cell>
          <cell r="M222" t="str">
            <v>8.3</v>
          </cell>
          <cell r="N222" t="str">
            <v>8.4</v>
          </cell>
          <cell r="O222" t="str">
            <v>7.7</v>
          </cell>
          <cell r="P222" t="str">
            <v>9.1</v>
          </cell>
          <cell r="Q222" t="str">
            <v>9.0</v>
          </cell>
          <cell r="R222" t="str">
            <v>Đ</v>
          </cell>
          <cell r="S222" t="str">
            <v>9.1</v>
          </cell>
          <cell r="T222" t="str">
            <v>8.3</v>
          </cell>
          <cell r="U222" t="str">
            <v>G</v>
          </cell>
          <cell r="V222" t="str">
            <v>T</v>
          </cell>
          <cell r="W222" t="str">
            <v>HSG</v>
          </cell>
          <cell r="X222" t="str">
            <v>40</v>
          </cell>
          <cell r="Y222" t="str">
            <v>0</v>
          </cell>
          <cell r="Z222" t="str">
            <v>12D1</v>
          </cell>
        </row>
        <row r="223">
          <cell r="C223" t="str">
            <v>Lê Anh Tú12D1</v>
          </cell>
          <cell r="D223" t="str">
            <v>03/04/2005</v>
          </cell>
          <cell r="E223" t="str">
            <v>Nam</v>
          </cell>
          <cell r="F223" t="str">
            <v>Kinh</v>
          </cell>
          <cell r="G223" t="str">
            <v>9.6</v>
          </cell>
          <cell r="H223" t="str">
            <v>9.1</v>
          </cell>
          <cell r="I223" t="str">
            <v>9.6</v>
          </cell>
          <cell r="J223" t="str">
            <v>8.1</v>
          </cell>
          <cell r="K223" t="str">
            <v>9.6</v>
          </cell>
          <cell r="L223" t="str">
            <v>9.6</v>
          </cell>
          <cell r="M223" t="str">
            <v>9.6</v>
          </cell>
          <cell r="N223" t="str">
            <v>9.9</v>
          </cell>
          <cell r="O223" t="str">
            <v>10</v>
          </cell>
          <cell r="P223" t="str">
            <v>9.9</v>
          </cell>
          <cell r="Q223" t="str">
            <v>9.4</v>
          </cell>
          <cell r="R223" t="str">
            <v>Đ</v>
          </cell>
          <cell r="S223" t="str">
            <v>8.4</v>
          </cell>
          <cell r="T223" t="str">
            <v>9.4</v>
          </cell>
          <cell r="U223" t="str">
            <v>G</v>
          </cell>
          <cell r="V223" t="str">
            <v>T</v>
          </cell>
          <cell r="W223" t="str">
            <v>HSG</v>
          </cell>
          <cell r="X223" t="str">
            <v>1</v>
          </cell>
          <cell r="Y223" t="str">
            <v>2</v>
          </cell>
          <cell r="Z223" t="str">
            <v>12D1</v>
          </cell>
        </row>
        <row r="224">
          <cell r="C224" t="str">
            <v>Lê Anh Tuấn12D1</v>
          </cell>
          <cell r="D224" t="str">
            <v>23/10/2005</v>
          </cell>
          <cell r="E224" t="str">
            <v>Nam</v>
          </cell>
          <cell r="F224" t="str">
            <v>Kinh</v>
          </cell>
          <cell r="G224" t="str">
            <v>7.1</v>
          </cell>
          <cell r="H224" t="str">
            <v>7.8</v>
          </cell>
          <cell r="I224" t="str">
            <v>8.8</v>
          </cell>
          <cell r="J224" t="str">
            <v>8.7</v>
          </cell>
          <cell r="K224" t="str">
            <v>8.8</v>
          </cell>
          <cell r="L224" t="str">
            <v>8.6</v>
          </cell>
          <cell r="M224" t="str">
            <v>10</v>
          </cell>
          <cell r="N224" t="str">
            <v>9.0</v>
          </cell>
          <cell r="O224" t="str">
            <v>8.3</v>
          </cell>
          <cell r="P224" t="str">
            <v>9.6</v>
          </cell>
          <cell r="Q224" t="str">
            <v>9.0</v>
          </cell>
          <cell r="R224" t="str">
            <v>Đ</v>
          </cell>
          <cell r="S224" t="str">
            <v>8.9</v>
          </cell>
          <cell r="T224" t="str">
            <v>8.7</v>
          </cell>
          <cell r="U224" t="str">
            <v>G</v>
          </cell>
          <cell r="V224" t="str">
            <v>T</v>
          </cell>
          <cell r="W224" t="str">
            <v>HSG</v>
          </cell>
          <cell r="X224" t="str">
            <v>22</v>
          </cell>
          <cell r="Y224" t="str">
            <v>1</v>
          </cell>
          <cell r="Z224" t="str">
            <v>12D1</v>
          </cell>
        </row>
        <row r="225">
          <cell r="C225" t="str">
            <v>Nguyễn Phương Uyên12D1</v>
          </cell>
          <cell r="D225" t="str">
            <v>25/09/2005</v>
          </cell>
          <cell r="E225" t="str">
            <v>Nữ</v>
          </cell>
          <cell r="F225" t="str">
            <v>Kinh</v>
          </cell>
          <cell r="G225" t="str">
            <v>9.1</v>
          </cell>
          <cell r="H225" t="str">
            <v>8.3</v>
          </cell>
          <cell r="I225" t="str">
            <v>8.7</v>
          </cell>
          <cell r="J225" t="str">
            <v>8.9</v>
          </cell>
          <cell r="K225" t="str">
            <v>9.3</v>
          </cell>
          <cell r="L225" t="str">
            <v>8.0</v>
          </cell>
          <cell r="M225" t="str">
            <v>9.3</v>
          </cell>
          <cell r="N225" t="str">
            <v>9.5</v>
          </cell>
          <cell r="O225" t="str">
            <v>8.2</v>
          </cell>
          <cell r="P225" t="str">
            <v>9.3</v>
          </cell>
          <cell r="Q225" t="str">
            <v>9.1</v>
          </cell>
          <cell r="R225" t="str">
            <v>Đ</v>
          </cell>
          <cell r="S225" t="str">
            <v>9.2</v>
          </cell>
          <cell r="T225" t="str">
            <v>8.9</v>
          </cell>
          <cell r="U225" t="str">
            <v>G</v>
          </cell>
          <cell r="V225" t="str">
            <v>T</v>
          </cell>
          <cell r="W225" t="str">
            <v>HSG</v>
          </cell>
          <cell r="X225" t="str">
            <v>9</v>
          </cell>
          <cell r="Y225" t="str">
            <v>1</v>
          </cell>
          <cell r="Z225" t="str">
            <v>12D1</v>
          </cell>
        </row>
        <row r="226">
          <cell r="C226" t="str">
            <v>Lê Hải Yến12D1</v>
          </cell>
          <cell r="D226" t="str">
            <v>02/11/2005</v>
          </cell>
          <cell r="E226" t="str">
            <v>Nữ</v>
          </cell>
          <cell r="F226" t="str">
            <v>Kinh</v>
          </cell>
          <cell r="G226" t="str">
            <v>8.1</v>
          </cell>
          <cell r="H226" t="str">
            <v>8.9</v>
          </cell>
          <cell r="I226" t="str">
            <v>9.6</v>
          </cell>
          <cell r="J226" t="str">
            <v>8.7</v>
          </cell>
          <cell r="K226" t="str">
            <v>8.8</v>
          </cell>
          <cell r="L226" t="str">
            <v>8.0</v>
          </cell>
          <cell r="M226" t="str">
            <v>9.3</v>
          </cell>
          <cell r="N226" t="str">
            <v>9.0</v>
          </cell>
          <cell r="O226" t="str">
            <v>8.9</v>
          </cell>
          <cell r="P226" t="str">
            <v>9.1</v>
          </cell>
          <cell r="Q226" t="str">
            <v>9.1</v>
          </cell>
          <cell r="R226" t="str">
            <v>Đ</v>
          </cell>
          <cell r="S226" t="str">
            <v>8.8</v>
          </cell>
          <cell r="T226" t="str">
            <v>8.9</v>
          </cell>
          <cell r="U226" t="str">
            <v>G</v>
          </cell>
          <cell r="V226" t="str">
            <v>T</v>
          </cell>
          <cell r="W226" t="str">
            <v>HSG</v>
          </cell>
          <cell r="X226" t="str">
            <v>9</v>
          </cell>
          <cell r="Y226" t="str">
            <v>1</v>
          </cell>
          <cell r="Z226" t="str">
            <v>12D1</v>
          </cell>
        </row>
        <row r="227">
          <cell r="C227" t="str">
            <v>Nguyễn Hữu An12D2</v>
          </cell>
          <cell r="D227" t="str">
            <v>17/03/2005</v>
          </cell>
          <cell r="E227" t="str">
            <v>Nam</v>
          </cell>
          <cell r="F227" t="str">
            <v>Kinh</v>
          </cell>
          <cell r="G227" t="str">
            <v>9.1</v>
          </cell>
          <cell r="H227" t="str">
            <v>5.1</v>
          </cell>
          <cell r="I227" t="str">
            <v>9.6</v>
          </cell>
          <cell r="J227" t="str">
            <v>7.9</v>
          </cell>
          <cell r="K227" t="str">
            <v>8.5</v>
          </cell>
          <cell r="L227" t="str">
            <v>6.7</v>
          </cell>
          <cell r="M227" t="str">
            <v>9.1</v>
          </cell>
          <cell r="N227" t="str">
            <v>8.1</v>
          </cell>
          <cell r="O227" t="str">
            <v>8.0</v>
          </cell>
          <cell r="P227" t="str">
            <v>8.6</v>
          </cell>
          <cell r="Q227" t="str">
            <v>9.0</v>
          </cell>
          <cell r="R227" t="str">
            <v>Đ</v>
          </cell>
          <cell r="S227" t="str">
            <v>8.6</v>
          </cell>
          <cell r="T227" t="str">
            <v>8.2</v>
          </cell>
          <cell r="U227" t="str">
            <v>K</v>
          </cell>
          <cell r="V227" t="str">
            <v>T</v>
          </cell>
          <cell r="W227" t="str">
            <v>HSTT</v>
          </cell>
          <cell r="X227" t="str">
            <v>33</v>
          </cell>
          <cell r="Y227" t="str">
            <v>0</v>
          </cell>
          <cell r="Z227" t="str">
            <v>12D2</v>
          </cell>
        </row>
        <row r="228">
          <cell r="C228" t="str">
            <v>Đường Phương Anh12D2</v>
          </cell>
          <cell r="D228" t="str">
            <v>06/12/2005</v>
          </cell>
          <cell r="E228" t="str">
            <v>Nữ</v>
          </cell>
          <cell r="F228" t="str">
            <v>Kinh</v>
          </cell>
          <cell r="G228" t="str">
            <v>9.1</v>
          </cell>
          <cell r="H228" t="str">
            <v>6.9</v>
          </cell>
          <cell r="I228" t="str">
            <v>8.1</v>
          </cell>
          <cell r="J228" t="str">
            <v>8.1</v>
          </cell>
          <cell r="K228" t="str">
            <v>8.3</v>
          </cell>
          <cell r="L228" t="str">
            <v>8.3</v>
          </cell>
          <cell r="M228" t="str">
            <v>8.9</v>
          </cell>
          <cell r="N228" t="str">
            <v>8.1</v>
          </cell>
          <cell r="O228" t="str">
            <v>8.3</v>
          </cell>
          <cell r="P228" t="str">
            <v>8.6</v>
          </cell>
          <cell r="Q228" t="str">
            <v>9.0</v>
          </cell>
          <cell r="R228" t="str">
            <v>Đ</v>
          </cell>
          <cell r="S228" t="str">
            <v>8.6</v>
          </cell>
          <cell r="T228" t="str">
            <v>8.4</v>
          </cell>
          <cell r="U228" t="str">
            <v>G</v>
          </cell>
          <cell r="V228" t="str">
            <v>T</v>
          </cell>
          <cell r="W228" t="str">
            <v>HSG</v>
          </cell>
          <cell r="X228" t="str">
            <v>15</v>
          </cell>
          <cell r="Y228" t="str">
            <v>4</v>
          </cell>
          <cell r="Z228" t="str">
            <v>12D2</v>
          </cell>
        </row>
        <row r="229">
          <cell r="C229" t="str">
            <v>Nguyễn Đức Anh12D2</v>
          </cell>
          <cell r="D229" t="str">
            <v>09/05/2005</v>
          </cell>
          <cell r="E229" t="str">
            <v>Nam</v>
          </cell>
          <cell r="F229" t="str">
            <v>Kinh</v>
          </cell>
          <cell r="G229" t="str">
            <v>8.7</v>
          </cell>
          <cell r="H229" t="str">
            <v>7.1</v>
          </cell>
          <cell r="I229" t="str">
            <v>8.5</v>
          </cell>
          <cell r="J229" t="str">
            <v>7.8</v>
          </cell>
          <cell r="K229" t="str">
            <v>9.0</v>
          </cell>
          <cell r="L229" t="str">
            <v>7.3</v>
          </cell>
          <cell r="M229" t="str">
            <v>9.5</v>
          </cell>
          <cell r="N229" t="str">
            <v>8.6</v>
          </cell>
          <cell r="O229" t="str">
            <v>8.1</v>
          </cell>
          <cell r="P229" t="str">
            <v>9.6</v>
          </cell>
          <cell r="Q229" t="str">
            <v>8.6</v>
          </cell>
          <cell r="R229" t="str">
            <v>Đ</v>
          </cell>
          <cell r="S229" t="str">
            <v>8.3</v>
          </cell>
          <cell r="T229" t="str">
            <v>8.4</v>
          </cell>
          <cell r="U229" t="str">
            <v>G</v>
          </cell>
          <cell r="V229" t="str">
            <v>T</v>
          </cell>
          <cell r="W229" t="str">
            <v>HSG</v>
          </cell>
          <cell r="X229" t="str">
            <v>15</v>
          </cell>
          <cell r="Y229" t="str">
            <v>0</v>
          </cell>
          <cell r="Z229" t="str">
            <v>12D2</v>
          </cell>
        </row>
        <row r="230">
          <cell r="C230" t="str">
            <v>Nguyễn Ngọc Anh12D2</v>
          </cell>
          <cell r="D230" t="str">
            <v>13/11/2005</v>
          </cell>
          <cell r="E230" t="str">
            <v>Nữ</v>
          </cell>
          <cell r="F230" t="str">
            <v>Kinh</v>
          </cell>
          <cell r="G230" t="str">
            <v>8.7</v>
          </cell>
          <cell r="H230" t="str">
            <v>7.1</v>
          </cell>
          <cell r="I230" t="str">
            <v>8.1</v>
          </cell>
          <cell r="J230" t="str">
            <v>8.1</v>
          </cell>
          <cell r="K230" t="str">
            <v>8.6</v>
          </cell>
          <cell r="L230" t="str">
            <v>7.9</v>
          </cell>
          <cell r="M230" t="str">
            <v>9.5</v>
          </cell>
          <cell r="N230" t="str">
            <v>8.8</v>
          </cell>
          <cell r="O230" t="str">
            <v>8.6</v>
          </cell>
          <cell r="P230" t="str">
            <v>9.1</v>
          </cell>
          <cell r="Q230" t="str">
            <v>8.6</v>
          </cell>
          <cell r="R230" t="str">
            <v>Đ</v>
          </cell>
          <cell r="S230" t="str">
            <v>7.9</v>
          </cell>
          <cell r="T230" t="str">
            <v>8.4</v>
          </cell>
          <cell r="U230" t="str">
            <v>G</v>
          </cell>
          <cell r="V230" t="str">
            <v>T</v>
          </cell>
          <cell r="W230" t="str">
            <v>HSG</v>
          </cell>
          <cell r="X230" t="str">
            <v>15</v>
          </cell>
          <cell r="Y230" t="str">
            <v>2</v>
          </cell>
          <cell r="Z230" t="str">
            <v>12D2</v>
          </cell>
        </row>
        <row r="231">
          <cell r="C231" t="str">
            <v>Phùng Linh Anh12D2</v>
          </cell>
          <cell r="D231" t="str">
            <v>26/08/2005</v>
          </cell>
          <cell r="E231" t="str">
            <v>Nữ</v>
          </cell>
          <cell r="F231" t="str">
            <v>Kinh</v>
          </cell>
          <cell r="G231" t="str">
            <v>8.4</v>
          </cell>
          <cell r="H231" t="str">
            <v>7.3</v>
          </cell>
          <cell r="I231" t="str">
            <v>7.9</v>
          </cell>
          <cell r="J231" t="str">
            <v>7.8</v>
          </cell>
          <cell r="K231" t="str">
            <v>9.8</v>
          </cell>
          <cell r="L231" t="str">
            <v>8.6</v>
          </cell>
          <cell r="M231" t="str">
            <v>9.1</v>
          </cell>
          <cell r="N231" t="str">
            <v>8.6</v>
          </cell>
          <cell r="O231" t="str">
            <v>8.5</v>
          </cell>
          <cell r="P231" t="str">
            <v>9.7</v>
          </cell>
          <cell r="Q231" t="str">
            <v>9.3</v>
          </cell>
          <cell r="R231" t="str">
            <v>Đ</v>
          </cell>
          <cell r="S231" t="str">
            <v>8.9</v>
          </cell>
          <cell r="T231" t="str">
            <v>8.7</v>
          </cell>
          <cell r="U231" t="str">
            <v>G</v>
          </cell>
          <cell r="V231" t="str">
            <v>T</v>
          </cell>
          <cell r="W231" t="str">
            <v>HSG</v>
          </cell>
          <cell r="X231" t="str">
            <v>5</v>
          </cell>
          <cell r="Y231" t="str">
            <v>1</v>
          </cell>
          <cell r="Z231" t="str">
            <v>12D2</v>
          </cell>
        </row>
        <row r="232">
          <cell r="C232" t="str">
            <v>Trương Nguyễn Thu Anh12D2</v>
          </cell>
          <cell r="D232" t="str">
            <v>08/08/2005</v>
          </cell>
          <cell r="E232" t="str">
            <v>Nữ</v>
          </cell>
          <cell r="F232" t="str">
            <v>Kinh</v>
          </cell>
          <cell r="G232" t="str">
            <v>7.1</v>
          </cell>
          <cell r="H232" t="str">
            <v>6.8</v>
          </cell>
          <cell r="I232" t="str">
            <v>8.1</v>
          </cell>
          <cell r="J232" t="str">
            <v>7.4</v>
          </cell>
          <cell r="K232" t="str">
            <v>9.3</v>
          </cell>
          <cell r="L232" t="str">
            <v>8.0</v>
          </cell>
          <cell r="M232" t="str">
            <v>9.4</v>
          </cell>
          <cell r="N232" t="str">
            <v>8.6</v>
          </cell>
          <cell r="O232" t="str">
            <v>7.4</v>
          </cell>
          <cell r="P232" t="str">
            <v>8.9</v>
          </cell>
          <cell r="Q232" t="str">
            <v>9.0</v>
          </cell>
          <cell r="R232" t="str">
            <v>Đ</v>
          </cell>
          <cell r="S232" t="str">
            <v>8.8</v>
          </cell>
          <cell r="T232" t="str">
            <v>8.2</v>
          </cell>
          <cell r="U232" t="str">
            <v>G</v>
          </cell>
          <cell r="V232" t="str">
            <v>T</v>
          </cell>
          <cell r="W232" t="str">
            <v>HSG</v>
          </cell>
          <cell r="X232" t="str">
            <v>24</v>
          </cell>
          <cell r="Y232" t="str">
            <v>0</v>
          </cell>
          <cell r="Z232" t="str">
            <v>12D2</v>
          </cell>
        </row>
        <row r="233">
          <cell r="C233" t="str">
            <v>Trương Việt Anh12D2</v>
          </cell>
          <cell r="D233" t="str">
            <v>16/09/2005</v>
          </cell>
          <cell r="E233" t="str">
            <v>Nam</v>
          </cell>
          <cell r="F233" t="str">
            <v>Kinh</v>
          </cell>
          <cell r="G233" t="str">
            <v>7.0</v>
          </cell>
          <cell r="H233" t="str">
            <v>7.4</v>
          </cell>
          <cell r="I233" t="str">
            <v>8.3</v>
          </cell>
          <cell r="J233" t="str">
            <v>8.1</v>
          </cell>
          <cell r="K233" t="str">
            <v>8.3</v>
          </cell>
          <cell r="L233" t="str">
            <v>7.2</v>
          </cell>
          <cell r="M233" t="str">
            <v>8.8</v>
          </cell>
          <cell r="N233" t="str">
            <v>7.8</v>
          </cell>
          <cell r="O233" t="str">
            <v>8.0</v>
          </cell>
          <cell r="P233" t="str">
            <v>7.7</v>
          </cell>
          <cell r="Q233" t="str">
            <v>8.6</v>
          </cell>
          <cell r="R233" t="str">
            <v>Đ</v>
          </cell>
          <cell r="S233" t="str">
            <v>7.7</v>
          </cell>
          <cell r="T233" t="str">
            <v>7.9</v>
          </cell>
          <cell r="U233" t="str">
            <v>K</v>
          </cell>
          <cell r="V233" t="str">
            <v>K</v>
          </cell>
          <cell r="W233" t="str">
            <v>HSTT</v>
          </cell>
          <cell r="X233" t="str">
            <v>45</v>
          </cell>
          <cell r="Y233" t="str">
            <v>3</v>
          </cell>
          <cell r="Z233" t="str">
            <v>12D2</v>
          </cell>
        </row>
        <row r="234">
          <cell r="C234" t="str">
            <v>Dương Kim Ánh12D2</v>
          </cell>
          <cell r="D234" t="str">
            <v>03/12/2005</v>
          </cell>
          <cell r="E234" t="str">
            <v>Nữ</v>
          </cell>
          <cell r="F234" t="str">
            <v>Kinh</v>
          </cell>
          <cell r="G234" t="str">
            <v>8.1</v>
          </cell>
          <cell r="H234" t="str">
            <v>8.0</v>
          </cell>
          <cell r="I234" t="str">
            <v>8.1</v>
          </cell>
          <cell r="J234" t="str">
            <v>7.8</v>
          </cell>
          <cell r="K234" t="str">
            <v>8.1</v>
          </cell>
          <cell r="L234" t="str">
            <v>8.4</v>
          </cell>
          <cell r="M234" t="str">
            <v>8.8</v>
          </cell>
          <cell r="N234" t="str">
            <v>8.6</v>
          </cell>
          <cell r="O234" t="str">
            <v>8.6</v>
          </cell>
          <cell r="P234" t="str">
            <v>9.1</v>
          </cell>
          <cell r="Q234" t="str">
            <v>8.6</v>
          </cell>
          <cell r="R234" t="str">
            <v>Đ</v>
          </cell>
          <cell r="S234" t="str">
            <v>8.1</v>
          </cell>
          <cell r="T234" t="str">
            <v>8.4</v>
          </cell>
          <cell r="U234" t="str">
            <v>G</v>
          </cell>
          <cell r="V234" t="str">
            <v>T</v>
          </cell>
          <cell r="W234" t="str">
            <v>HSG</v>
          </cell>
          <cell r="X234" t="str">
            <v>15</v>
          </cell>
          <cell r="Y234" t="str">
            <v>2</v>
          </cell>
          <cell r="Z234" t="str">
            <v>12D2</v>
          </cell>
        </row>
        <row r="235">
          <cell r="C235" t="str">
            <v>Hoàng Ngọc Ánh12D2</v>
          </cell>
          <cell r="D235" t="str">
            <v>30/12/2005</v>
          </cell>
          <cell r="E235" t="str">
            <v>Nữ</v>
          </cell>
          <cell r="F235" t="str">
            <v>Kinh</v>
          </cell>
          <cell r="G235" t="str">
            <v>8.7</v>
          </cell>
          <cell r="H235" t="str">
            <v>7.5</v>
          </cell>
          <cell r="I235" t="str">
            <v>8.2</v>
          </cell>
          <cell r="J235" t="str">
            <v>8.2</v>
          </cell>
          <cell r="K235" t="str">
            <v>9.3</v>
          </cell>
          <cell r="L235" t="str">
            <v>8.6</v>
          </cell>
          <cell r="M235" t="str">
            <v>9.1</v>
          </cell>
          <cell r="N235" t="str">
            <v>8.6</v>
          </cell>
          <cell r="O235" t="str">
            <v>8.0</v>
          </cell>
          <cell r="P235" t="str">
            <v>9.6</v>
          </cell>
          <cell r="Q235" t="str">
            <v>9.4</v>
          </cell>
          <cell r="R235" t="str">
            <v>Đ</v>
          </cell>
          <cell r="S235" t="str">
            <v>9.1</v>
          </cell>
          <cell r="T235" t="str">
            <v>8.7</v>
          </cell>
          <cell r="U235" t="str">
            <v>G</v>
          </cell>
          <cell r="V235" t="str">
            <v>T</v>
          </cell>
          <cell r="W235" t="str">
            <v>HSG</v>
          </cell>
          <cell r="X235" t="str">
            <v>5</v>
          </cell>
          <cell r="Y235" t="str">
            <v>0</v>
          </cell>
          <cell r="Z235" t="str">
            <v>12D2</v>
          </cell>
        </row>
        <row r="236">
          <cell r="C236" t="str">
            <v>Nguyễn Thị Minh Châu12D2</v>
          </cell>
          <cell r="D236" t="str">
            <v>07/02/2005</v>
          </cell>
          <cell r="E236" t="str">
            <v>Nữ</v>
          </cell>
          <cell r="F236" t="str">
            <v>Kinh</v>
          </cell>
          <cell r="G236" t="str">
            <v>6.6</v>
          </cell>
          <cell r="H236" t="str">
            <v>7.4</v>
          </cell>
          <cell r="I236" t="str">
            <v>8.1</v>
          </cell>
          <cell r="J236" t="str">
            <v>7.4</v>
          </cell>
          <cell r="K236" t="str">
            <v>8.5</v>
          </cell>
          <cell r="L236" t="str">
            <v>8.8</v>
          </cell>
          <cell r="M236" t="str">
            <v>9.3</v>
          </cell>
          <cell r="N236" t="str">
            <v>8.9</v>
          </cell>
          <cell r="O236" t="str">
            <v>8.1</v>
          </cell>
          <cell r="P236" t="str">
            <v>8.0</v>
          </cell>
          <cell r="Q236" t="str">
            <v>8.9</v>
          </cell>
          <cell r="R236" t="str">
            <v>Đ</v>
          </cell>
          <cell r="S236" t="str">
            <v>8.5</v>
          </cell>
          <cell r="T236" t="str">
            <v>8.2</v>
          </cell>
          <cell r="U236" t="str">
            <v>G</v>
          </cell>
          <cell r="V236" t="str">
            <v>T</v>
          </cell>
          <cell r="W236" t="str">
            <v>HSG</v>
          </cell>
          <cell r="X236" t="str">
            <v>24</v>
          </cell>
          <cell r="Y236" t="str">
            <v>8</v>
          </cell>
          <cell r="Z236" t="str">
            <v>12D2</v>
          </cell>
        </row>
        <row r="237">
          <cell r="C237" t="str">
            <v>Lê Nguyễn An Hà12D2</v>
          </cell>
          <cell r="D237" t="str">
            <v>29/09/2005</v>
          </cell>
          <cell r="E237" t="str">
            <v>Nữ</v>
          </cell>
          <cell r="F237" t="str">
            <v>Kinh</v>
          </cell>
          <cell r="G237" t="str">
            <v>7.1</v>
          </cell>
          <cell r="H237" t="str">
            <v>6.0</v>
          </cell>
          <cell r="I237" t="str">
            <v>7.7</v>
          </cell>
          <cell r="J237" t="str">
            <v>7.6</v>
          </cell>
          <cell r="K237" t="str">
            <v>8.4</v>
          </cell>
          <cell r="L237" t="str">
            <v>7.4</v>
          </cell>
          <cell r="M237" t="str">
            <v>8.9</v>
          </cell>
          <cell r="N237" t="str">
            <v>7.8</v>
          </cell>
          <cell r="O237" t="str">
            <v>8.0</v>
          </cell>
          <cell r="P237" t="str">
            <v>8.6</v>
          </cell>
          <cell r="Q237" t="str">
            <v>8.7</v>
          </cell>
          <cell r="R237" t="str">
            <v>Đ</v>
          </cell>
          <cell r="S237" t="str">
            <v>7.9</v>
          </cell>
          <cell r="T237" t="str">
            <v>7.8</v>
          </cell>
          <cell r="U237" t="str">
            <v>K</v>
          </cell>
          <cell r="V237" t="str">
            <v>T</v>
          </cell>
          <cell r="W237" t="str">
            <v>HSTT</v>
          </cell>
          <cell r="X237" t="str">
            <v>35</v>
          </cell>
          <cell r="Y237" t="str">
            <v>0</v>
          </cell>
          <cell r="Z237" t="str">
            <v>12D2</v>
          </cell>
        </row>
        <row r="238">
          <cell r="C238" t="str">
            <v>Trần Lê Nhị Hà12D2</v>
          </cell>
          <cell r="D238" t="str">
            <v>28/09/2005</v>
          </cell>
          <cell r="E238" t="str">
            <v>Nữ</v>
          </cell>
          <cell r="F238" t="str">
            <v>Kinh</v>
          </cell>
          <cell r="G238" t="str">
            <v>7.0</v>
          </cell>
          <cell r="H238" t="str">
            <v>5.1</v>
          </cell>
          <cell r="I238" t="str">
            <v>7.7</v>
          </cell>
          <cell r="J238" t="str">
            <v>7.9</v>
          </cell>
          <cell r="K238" t="str">
            <v>8.5</v>
          </cell>
          <cell r="L238" t="str">
            <v>6.6</v>
          </cell>
          <cell r="M238" t="str">
            <v>8.8</v>
          </cell>
          <cell r="N238" t="str">
            <v>8.4</v>
          </cell>
          <cell r="O238" t="str">
            <v>8.0</v>
          </cell>
          <cell r="P238" t="str">
            <v>8.9</v>
          </cell>
          <cell r="Q238" t="str">
            <v>8.6</v>
          </cell>
          <cell r="R238" t="str">
            <v>Đ</v>
          </cell>
          <cell r="S238" t="str">
            <v>8.6</v>
          </cell>
          <cell r="T238" t="str">
            <v>7.8</v>
          </cell>
          <cell r="U238" t="str">
            <v>K</v>
          </cell>
          <cell r="V238" t="str">
            <v>T</v>
          </cell>
          <cell r="W238" t="str">
            <v>HSTT</v>
          </cell>
          <cell r="X238" t="str">
            <v>35</v>
          </cell>
          <cell r="Y238" t="str">
            <v>0</v>
          </cell>
          <cell r="Z238" t="str">
            <v>12D2</v>
          </cell>
        </row>
        <row r="239">
          <cell r="C239" t="str">
            <v>Trịnh Nguyệt Hà12D2</v>
          </cell>
          <cell r="D239" t="str">
            <v>09/12/2005</v>
          </cell>
          <cell r="E239" t="str">
            <v>Nữ</v>
          </cell>
          <cell r="F239" t="str">
            <v>Kinh</v>
          </cell>
          <cell r="G239" t="str">
            <v>7.3</v>
          </cell>
          <cell r="H239" t="str">
            <v>8.0</v>
          </cell>
          <cell r="I239" t="str">
            <v>7.9</v>
          </cell>
          <cell r="J239" t="str">
            <v>8.1</v>
          </cell>
          <cell r="K239" t="str">
            <v>8.6</v>
          </cell>
          <cell r="L239" t="str">
            <v>8.7</v>
          </cell>
          <cell r="M239" t="str">
            <v>8.8</v>
          </cell>
          <cell r="N239" t="str">
            <v>8.4</v>
          </cell>
          <cell r="O239" t="str">
            <v>8.2</v>
          </cell>
          <cell r="P239" t="str">
            <v>9.6</v>
          </cell>
          <cell r="Q239" t="str">
            <v>8.6</v>
          </cell>
          <cell r="R239" t="str">
            <v>Đ</v>
          </cell>
          <cell r="S239" t="str">
            <v>8.9</v>
          </cell>
          <cell r="T239" t="str">
            <v>8.4</v>
          </cell>
          <cell r="U239" t="str">
            <v>G</v>
          </cell>
          <cell r="V239" t="str">
            <v>T</v>
          </cell>
          <cell r="W239" t="str">
            <v>HSG</v>
          </cell>
          <cell r="X239" t="str">
            <v>15</v>
          </cell>
          <cell r="Y239" t="str">
            <v>0</v>
          </cell>
          <cell r="Z239" t="str">
            <v>12D2</v>
          </cell>
        </row>
        <row r="240">
          <cell r="C240" t="str">
            <v>Trần Phương Hạnh12D2</v>
          </cell>
          <cell r="D240" t="str">
            <v>30/06/2005</v>
          </cell>
          <cell r="E240" t="str">
            <v>Nữ</v>
          </cell>
          <cell r="F240" t="str">
            <v>Kinh</v>
          </cell>
          <cell r="G240" t="str">
            <v>7.7</v>
          </cell>
          <cell r="H240" t="str">
            <v>5.4</v>
          </cell>
          <cell r="I240" t="str">
            <v>7.4</v>
          </cell>
          <cell r="J240" t="str">
            <v>7.8</v>
          </cell>
          <cell r="K240" t="str">
            <v>8.8</v>
          </cell>
          <cell r="L240" t="str">
            <v>7.3</v>
          </cell>
          <cell r="M240" t="str">
            <v>8.6</v>
          </cell>
          <cell r="N240" t="str">
            <v>6.9</v>
          </cell>
          <cell r="O240" t="str">
            <v>7.5</v>
          </cell>
          <cell r="P240" t="str">
            <v>8.6</v>
          </cell>
          <cell r="Q240" t="str">
            <v>8.7</v>
          </cell>
          <cell r="R240" t="str">
            <v>Đ</v>
          </cell>
          <cell r="S240" t="str">
            <v>8.5</v>
          </cell>
          <cell r="T240" t="str">
            <v>7.8</v>
          </cell>
          <cell r="U240" t="str">
            <v>K</v>
          </cell>
          <cell r="V240" t="str">
            <v>T</v>
          </cell>
          <cell r="W240" t="str">
            <v>HSTT</v>
          </cell>
          <cell r="X240" t="str">
            <v>35</v>
          </cell>
          <cell r="Y240" t="str">
            <v>0</v>
          </cell>
          <cell r="Z240" t="str">
            <v>12D2</v>
          </cell>
        </row>
        <row r="241">
          <cell r="C241" t="str">
            <v>Lê Thúy Hằng12D2</v>
          </cell>
          <cell r="D241" t="str">
            <v>01/01/2005</v>
          </cell>
          <cell r="E241" t="str">
            <v>Nữ</v>
          </cell>
          <cell r="F241" t="str">
            <v>Kinh</v>
          </cell>
          <cell r="G241" t="str">
            <v>8.6</v>
          </cell>
          <cell r="H241" t="str">
            <v>7.6</v>
          </cell>
          <cell r="I241" t="str">
            <v>8.6</v>
          </cell>
          <cell r="J241" t="str">
            <v>7.8</v>
          </cell>
          <cell r="K241" t="str">
            <v>8.6</v>
          </cell>
          <cell r="L241" t="str">
            <v>8.2</v>
          </cell>
          <cell r="M241" t="str">
            <v>9.5</v>
          </cell>
          <cell r="N241" t="str">
            <v>8.4</v>
          </cell>
          <cell r="O241" t="str">
            <v>8.1</v>
          </cell>
          <cell r="P241" t="str">
            <v>8.6</v>
          </cell>
          <cell r="Q241" t="str">
            <v>8.6</v>
          </cell>
          <cell r="R241" t="str">
            <v>Đ</v>
          </cell>
          <cell r="S241" t="str">
            <v>9.2</v>
          </cell>
          <cell r="T241" t="str">
            <v>8.5</v>
          </cell>
          <cell r="U241" t="str">
            <v>G</v>
          </cell>
          <cell r="V241" t="str">
            <v>T</v>
          </cell>
          <cell r="W241" t="str">
            <v>HSG</v>
          </cell>
          <cell r="X241" t="str">
            <v>11</v>
          </cell>
          <cell r="Y241" t="str">
            <v>4</v>
          </cell>
          <cell r="Z241" t="str">
            <v>12D2</v>
          </cell>
        </row>
        <row r="242">
          <cell r="C242" t="str">
            <v>Nguyễn Đức Hiệp12D2</v>
          </cell>
          <cell r="D242" t="str">
            <v>08/09/2005</v>
          </cell>
          <cell r="E242" t="str">
            <v>Nam</v>
          </cell>
          <cell r="F242" t="str">
            <v>Kinh</v>
          </cell>
          <cell r="G242" t="str">
            <v>8.2</v>
          </cell>
          <cell r="H242" t="str">
            <v>6.5</v>
          </cell>
          <cell r="I242" t="str">
            <v>8.6</v>
          </cell>
          <cell r="J242" t="str">
            <v>7.4</v>
          </cell>
          <cell r="K242" t="str">
            <v>8.0</v>
          </cell>
          <cell r="L242" t="str">
            <v>6.7</v>
          </cell>
          <cell r="M242" t="str">
            <v>8.0</v>
          </cell>
          <cell r="N242" t="str">
            <v>7.4</v>
          </cell>
          <cell r="O242" t="str">
            <v>7.6</v>
          </cell>
          <cell r="P242" t="str">
            <v>8.6</v>
          </cell>
          <cell r="Q242" t="str">
            <v>8.6</v>
          </cell>
          <cell r="R242" t="str">
            <v>Đ</v>
          </cell>
          <cell r="S242" t="str">
            <v>8.1</v>
          </cell>
          <cell r="T242" t="str">
            <v>7.8</v>
          </cell>
          <cell r="U242" t="str">
            <v>K</v>
          </cell>
          <cell r="V242" t="str">
            <v>T</v>
          </cell>
          <cell r="W242" t="str">
            <v>HSTT</v>
          </cell>
          <cell r="X242" t="str">
            <v>35</v>
          </cell>
          <cell r="Y242" t="str">
            <v>0</v>
          </cell>
          <cell r="Z242" t="str">
            <v>12D2</v>
          </cell>
        </row>
        <row r="243">
          <cell r="C243" t="str">
            <v>Trịnh Hiền Hoa12D2</v>
          </cell>
          <cell r="D243" t="str">
            <v>27/10/2005</v>
          </cell>
          <cell r="E243" t="str">
            <v>Nữ</v>
          </cell>
          <cell r="F243" t="str">
            <v>Kinh</v>
          </cell>
          <cell r="G243" t="str">
            <v>8.8</v>
          </cell>
          <cell r="H243" t="str">
            <v>6.8</v>
          </cell>
          <cell r="I243" t="str">
            <v>8.1</v>
          </cell>
          <cell r="J243" t="str">
            <v>7.9</v>
          </cell>
          <cell r="K243" t="str">
            <v>8.1</v>
          </cell>
          <cell r="L243" t="str">
            <v>7.7</v>
          </cell>
          <cell r="M243" t="str">
            <v>8.9</v>
          </cell>
          <cell r="N243" t="str">
            <v>8.4</v>
          </cell>
          <cell r="O243" t="str">
            <v>8.6</v>
          </cell>
          <cell r="P243" t="str">
            <v>8.7</v>
          </cell>
          <cell r="Q243" t="str">
            <v>8.6</v>
          </cell>
          <cell r="R243" t="str">
            <v>Đ</v>
          </cell>
          <cell r="S243" t="str">
            <v>8.8</v>
          </cell>
          <cell r="T243" t="str">
            <v>8.3</v>
          </cell>
          <cell r="U243" t="str">
            <v>G</v>
          </cell>
          <cell r="V243" t="str">
            <v>T</v>
          </cell>
          <cell r="W243" t="str">
            <v>HSG</v>
          </cell>
          <cell r="X243" t="str">
            <v>22</v>
          </cell>
          <cell r="Y243" t="str">
            <v>0</v>
          </cell>
          <cell r="Z243" t="str">
            <v>12D2</v>
          </cell>
        </row>
        <row r="244">
          <cell r="C244" t="str">
            <v>Bùi Huy Hoàng12D2</v>
          </cell>
          <cell r="D244" t="str">
            <v>07/06/2005</v>
          </cell>
          <cell r="E244" t="str">
            <v>Nam</v>
          </cell>
          <cell r="F244" t="str">
            <v>Kinh</v>
          </cell>
          <cell r="G244" t="str">
            <v>7.9</v>
          </cell>
          <cell r="H244" t="str">
            <v>7.0</v>
          </cell>
          <cell r="I244" t="str">
            <v>8.1</v>
          </cell>
          <cell r="J244" t="str">
            <v>8.1</v>
          </cell>
          <cell r="K244" t="str">
            <v>7.5</v>
          </cell>
          <cell r="L244" t="str">
            <v>8.3</v>
          </cell>
          <cell r="M244" t="str">
            <v>8.6</v>
          </cell>
          <cell r="N244" t="str">
            <v>7.5</v>
          </cell>
          <cell r="O244" t="str">
            <v>8.1</v>
          </cell>
          <cell r="P244" t="str">
            <v>8.6</v>
          </cell>
          <cell r="Q244" t="str">
            <v>8.6</v>
          </cell>
          <cell r="R244" t="str">
            <v>Đ</v>
          </cell>
          <cell r="S244" t="str">
            <v>8.1</v>
          </cell>
          <cell r="T244" t="str">
            <v>8.0</v>
          </cell>
          <cell r="U244" t="str">
            <v>G</v>
          </cell>
          <cell r="V244" t="str">
            <v>T</v>
          </cell>
          <cell r="W244" t="str">
            <v>HSG</v>
          </cell>
          <cell r="X244" t="str">
            <v>29</v>
          </cell>
          <cell r="Y244" t="str">
            <v>1</v>
          </cell>
          <cell r="Z244" t="str">
            <v>12D2</v>
          </cell>
        </row>
        <row r="245">
          <cell r="C245" t="str">
            <v>Phạm Minh Hoàng12D2</v>
          </cell>
          <cell r="D245" t="str">
            <v>17/09/2005</v>
          </cell>
          <cell r="E245" t="str">
            <v>Nam</v>
          </cell>
          <cell r="F245" t="str">
            <v>Kinh</v>
          </cell>
          <cell r="G245" t="str">
            <v>8.2</v>
          </cell>
          <cell r="H245" t="str">
            <v>5.4</v>
          </cell>
          <cell r="I245" t="str">
            <v>7.0</v>
          </cell>
          <cell r="J245" t="str">
            <v>7.0</v>
          </cell>
          <cell r="K245" t="str">
            <v>8.0</v>
          </cell>
          <cell r="L245" t="str">
            <v>7.0</v>
          </cell>
          <cell r="M245" t="str">
            <v>9.1</v>
          </cell>
          <cell r="N245" t="str">
            <v>7.9</v>
          </cell>
          <cell r="O245" t="str">
            <v>7.5</v>
          </cell>
          <cell r="P245" t="str">
            <v>9.0</v>
          </cell>
          <cell r="Q245" t="str">
            <v>8.9</v>
          </cell>
          <cell r="R245" t="str">
            <v>Đ</v>
          </cell>
          <cell r="S245" t="str">
            <v>8.7</v>
          </cell>
          <cell r="T245" t="str">
            <v>7.8</v>
          </cell>
          <cell r="U245" t="str">
            <v>K</v>
          </cell>
          <cell r="V245" t="str">
            <v>T</v>
          </cell>
          <cell r="W245" t="str">
            <v>HSTT</v>
          </cell>
          <cell r="X245" t="str">
            <v>35</v>
          </cell>
          <cell r="Y245" t="str">
            <v>0</v>
          </cell>
          <cell r="Z245" t="str">
            <v>12D2</v>
          </cell>
        </row>
        <row r="246">
          <cell r="C246" t="str">
            <v>Nguyễn Quang Huy12D2</v>
          </cell>
          <cell r="D246" t="str">
            <v>12/08/2005</v>
          </cell>
          <cell r="E246" t="str">
            <v>Nam</v>
          </cell>
          <cell r="F246" t="str">
            <v>Kinh</v>
          </cell>
          <cell r="G246" t="str">
            <v>7.7</v>
          </cell>
          <cell r="H246" t="str">
            <v>6.6</v>
          </cell>
          <cell r="I246" t="str">
            <v>8.3</v>
          </cell>
          <cell r="J246" t="str">
            <v>7.5</v>
          </cell>
          <cell r="K246" t="str">
            <v>8.5</v>
          </cell>
          <cell r="L246" t="str">
            <v>8.7</v>
          </cell>
          <cell r="M246" t="str">
            <v>8.0</v>
          </cell>
          <cell r="N246" t="str">
            <v>8.6</v>
          </cell>
          <cell r="O246" t="str">
            <v>7.5</v>
          </cell>
          <cell r="P246" t="str">
            <v>8.0</v>
          </cell>
          <cell r="Q246" t="str">
            <v>8.7</v>
          </cell>
          <cell r="R246" t="str">
            <v>Đ</v>
          </cell>
          <cell r="S246" t="str">
            <v>7.6</v>
          </cell>
          <cell r="T246" t="str">
            <v>8.0</v>
          </cell>
          <cell r="U246" t="str">
            <v>G</v>
          </cell>
          <cell r="V246" t="str">
            <v>T</v>
          </cell>
          <cell r="W246" t="str">
            <v>HSG</v>
          </cell>
          <cell r="X246" t="str">
            <v>29</v>
          </cell>
          <cell r="Y246" t="str">
            <v>0</v>
          </cell>
          <cell r="Z246" t="str">
            <v>12D2</v>
          </cell>
        </row>
        <row r="247">
          <cell r="C247" t="str">
            <v>Nguyễn Thị Thu Hương12D2</v>
          </cell>
          <cell r="D247" t="str">
            <v>26/02/2005</v>
          </cell>
          <cell r="E247" t="str">
            <v>Nữ</v>
          </cell>
          <cell r="F247" t="str">
            <v>Kinh</v>
          </cell>
          <cell r="G247" t="str">
            <v>9.1</v>
          </cell>
          <cell r="H247" t="str">
            <v>8.3</v>
          </cell>
          <cell r="I247" t="str">
            <v>8.8</v>
          </cell>
          <cell r="J247" t="str">
            <v>8.2</v>
          </cell>
          <cell r="K247" t="str">
            <v>9.0</v>
          </cell>
          <cell r="L247" t="str">
            <v>9.0</v>
          </cell>
          <cell r="M247" t="str">
            <v>10</v>
          </cell>
          <cell r="N247" t="str">
            <v>8.9</v>
          </cell>
          <cell r="O247" t="str">
            <v>9.1</v>
          </cell>
          <cell r="P247" t="str">
            <v>9.9</v>
          </cell>
          <cell r="Q247" t="str">
            <v>9.6</v>
          </cell>
          <cell r="R247" t="str">
            <v>Đ</v>
          </cell>
          <cell r="S247" t="str">
            <v>9.1</v>
          </cell>
          <cell r="T247" t="str">
            <v>9.1</v>
          </cell>
          <cell r="U247" t="str">
            <v>G</v>
          </cell>
          <cell r="V247" t="str">
            <v>T</v>
          </cell>
          <cell r="W247" t="str">
            <v>HSG</v>
          </cell>
          <cell r="X247" t="str">
            <v>2</v>
          </cell>
          <cell r="Y247" t="str">
            <v>1</v>
          </cell>
          <cell r="Z247" t="str">
            <v>12D2</v>
          </cell>
        </row>
        <row r="248">
          <cell r="C248" t="str">
            <v>Nguyễn Thu Hương12D2</v>
          </cell>
          <cell r="D248" t="str">
            <v>26/03/2005</v>
          </cell>
          <cell r="E248" t="str">
            <v>Nữ</v>
          </cell>
          <cell r="F248" t="str">
            <v>Kinh</v>
          </cell>
          <cell r="G248" t="str">
            <v>8.8</v>
          </cell>
          <cell r="H248" t="str">
            <v>7.1</v>
          </cell>
          <cell r="I248" t="str">
            <v>8.9</v>
          </cell>
          <cell r="J248" t="str">
            <v>8.8</v>
          </cell>
          <cell r="K248" t="str">
            <v>8.8</v>
          </cell>
          <cell r="L248" t="str">
            <v>8.2</v>
          </cell>
          <cell r="M248" t="str">
            <v>9.3</v>
          </cell>
          <cell r="N248" t="str">
            <v>8.8</v>
          </cell>
          <cell r="O248" t="str">
            <v>8.4</v>
          </cell>
          <cell r="P248" t="str">
            <v>9.3</v>
          </cell>
          <cell r="Q248" t="str">
            <v>8.9</v>
          </cell>
          <cell r="R248" t="str">
            <v>Đ</v>
          </cell>
          <cell r="S248" t="str">
            <v>9.4</v>
          </cell>
          <cell r="T248" t="str">
            <v>8.7</v>
          </cell>
          <cell r="U248" t="str">
            <v>G</v>
          </cell>
          <cell r="V248" t="str">
            <v>T</v>
          </cell>
          <cell r="W248" t="str">
            <v>HSG</v>
          </cell>
          <cell r="X248" t="str">
            <v>5</v>
          </cell>
          <cell r="Y248" t="str">
            <v>1</v>
          </cell>
          <cell r="Z248" t="str">
            <v>12D2</v>
          </cell>
        </row>
        <row r="249">
          <cell r="C249" t="str">
            <v>Lê Minh Khôi12D2</v>
          </cell>
          <cell r="D249" t="str">
            <v>14/08/2005</v>
          </cell>
          <cell r="E249" t="str">
            <v>Nam</v>
          </cell>
          <cell r="F249" t="str">
            <v>Kinh</v>
          </cell>
          <cell r="G249" t="str">
            <v>7.1</v>
          </cell>
          <cell r="H249" t="str">
            <v>5.6</v>
          </cell>
          <cell r="I249" t="str">
            <v>7.9</v>
          </cell>
          <cell r="J249" t="str">
            <v>7.5</v>
          </cell>
          <cell r="K249" t="str">
            <v>8.3</v>
          </cell>
          <cell r="L249" t="str">
            <v>7.2</v>
          </cell>
          <cell r="M249" t="str">
            <v>9.0</v>
          </cell>
          <cell r="N249" t="str">
            <v>7.8</v>
          </cell>
          <cell r="O249" t="str">
            <v>7.1</v>
          </cell>
          <cell r="P249" t="str">
            <v>8.4</v>
          </cell>
          <cell r="Q249" t="str">
            <v>8.4</v>
          </cell>
          <cell r="R249" t="str">
            <v>Đ</v>
          </cell>
          <cell r="S249" t="str">
            <v>8.4</v>
          </cell>
          <cell r="T249" t="str">
            <v>7.7</v>
          </cell>
          <cell r="U249" t="str">
            <v>K</v>
          </cell>
          <cell r="V249" t="str">
            <v>T</v>
          </cell>
          <cell r="W249" t="str">
            <v>HSTT</v>
          </cell>
          <cell r="X249" t="str">
            <v>41</v>
          </cell>
          <cell r="Y249" t="str">
            <v>3</v>
          </cell>
          <cell r="Z249" t="str">
            <v>12D2</v>
          </cell>
        </row>
        <row r="250">
          <cell r="C250" t="str">
            <v>Nguyễn Duy Khôi12D2</v>
          </cell>
          <cell r="D250" t="str">
            <v>06/11/2005</v>
          </cell>
          <cell r="E250" t="str">
            <v>Nam</v>
          </cell>
          <cell r="F250" t="str">
            <v>Kinh</v>
          </cell>
          <cell r="G250" t="str">
            <v>7.6</v>
          </cell>
          <cell r="H250" t="str">
            <v>6.6</v>
          </cell>
          <cell r="I250" t="str">
            <v>7.7</v>
          </cell>
          <cell r="J250" t="str">
            <v>8.3</v>
          </cell>
          <cell r="K250" t="str">
            <v>8.5</v>
          </cell>
          <cell r="L250" t="str">
            <v>7.8</v>
          </cell>
          <cell r="M250" t="str">
            <v>8.8</v>
          </cell>
          <cell r="N250" t="str">
            <v>8.8</v>
          </cell>
          <cell r="O250" t="str">
            <v>8.2</v>
          </cell>
          <cell r="P250" t="str">
            <v>9.4</v>
          </cell>
          <cell r="Q250" t="str">
            <v>8.9</v>
          </cell>
          <cell r="R250" t="str">
            <v>Đ</v>
          </cell>
          <cell r="S250" t="str">
            <v>8.1</v>
          </cell>
          <cell r="T250" t="str">
            <v>8.2</v>
          </cell>
          <cell r="U250" t="str">
            <v>G</v>
          </cell>
          <cell r="V250" t="str">
            <v>T</v>
          </cell>
          <cell r="W250" t="str">
            <v>HSG</v>
          </cell>
          <cell r="X250" t="str">
            <v>24</v>
          </cell>
          <cell r="Y250" t="str">
            <v>0</v>
          </cell>
          <cell r="Z250" t="str">
            <v>12D2</v>
          </cell>
        </row>
        <row r="251">
          <cell r="C251" t="str">
            <v>Cù Nguyễn Thùy Linh12D2</v>
          </cell>
          <cell r="D251" t="str">
            <v>05/11/2005</v>
          </cell>
          <cell r="E251" t="str">
            <v>Nữ</v>
          </cell>
          <cell r="F251" t="str">
            <v>Kinh</v>
          </cell>
          <cell r="G251" t="str">
            <v>8.9</v>
          </cell>
          <cell r="H251" t="str">
            <v>7.0</v>
          </cell>
          <cell r="I251" t="str">
            <v>8.5</v>
          </cell>
          <cell r="J251" t="str">
            <v>7.8</v>
          </cell>
          <cell r="K251" t="str">
            <v>8.9</v>
          </cell>
          <cell r="L251" t="str">
            <v>8.2</v>
          </cell>
          <cell r="M251" t="str">
            <v>8.5</v>
          </cell>
          <cell r="N251" t="str">
            <v>8.3</v>
          </cell>
          <cell r="O251" t="str">
            <v>8.6</v>
          </cell>
          <cell r="P251" t="str">
            <v>8.6</v>
          </cell>
          <cell r="Q251" t="str">
            <v>9.0</v>
          </cell>
          <cell r="R251" t="str">
            <v>Đ</v>
          </cell>
          <cell r="S251" t="str">
            <v>9.5</v>
          </cell>
          <cell r="T251" t="str">
            <v>8.5</v>
          </cell>
          <cell r="U251" t="str">
            <v>G</v>
          </cell>
          <cell r="V251" t="str">
            <v>T</v>
          </cell>
          <cell r="W251" t="str">
            <v>HSG</v>
          </cell>
          <cell r="X251" t="str">
            <v>11</v>
          </cell>
          <cell r="Y251" t="str">
            <v>2</v>
          </cell>
          <cell r="Z251" t="str">
            <v>12D2</v>
          </cell>
        </row>
        <row r="252">
          <cell r="C252" t="str">
            <v>Nguyễn Thùy Linh12D2</v>
          </cell>
          <cell r="D252" t="str">
            <v>30/09/2005</v>
          </cell>
          <cell r="E252" t="str">
            <v>Nữ</v>
          </cell>
          <cell r="F252" t="str">
            <v>Kinh</v>
          </cell>
          <cell r="G252" t="str">
            <v>9.2</v>
          </cell>
          <cell r="H252" t="str">
            <v>5.4</v>
          </cell>
          <cell r="I252" t="str">
            <v>8.9</v>
          </cell>
          <cell r="J252" t="str">
            <v>8.3</v>
          </cell>
          <cell r="K252" t="str">
            <v>8.8</v>
          </cell>
          <cell r="L252" t="str">
            <v>8.2</v>
          </cell>
          <cell r="M252" t="str">
            <v>8.9</v>
          </cell>
          <cell r="N252" t="str">
            <v>8.6</v>
          </cell>
          <cell r="O252" t="str">
            <v>8.7</v>
          </cell>
          <cell r="P252" t="str">
            <v>8.9</v>
          </cell>
          <cell r="Q252" t="str">
            <v>8.9</v>
          </cell>
          <cell r="R252" t="str">
            <v>Đ</v>
          </cell>
          <cell r="S252" t="str">
            <v>9.5</v>
          </cell>
          <cell r="T252" t="str">
            <v>8.5</v>
          </cell>
          <cell r="U252" t="str">
            <v>K</v>
          </cell>
          <cell r="V252" t="str">
            <v>T</v>
          </cell>
          <cell r="W252" t="str">
            <v>HSTT</v>
          </cell>
          <cell r="X252" t="str">
            <v>32</v>
          </cell>
          <cell r="Y252" t="str">
            <v>0</v>
          </cell>
          <cell r="Z252" t="str">
            <v>12D2</v>
          </cell>
        </row>
        <row r="253">
          <cell r="C253" t="str">
            <v>Trần Khánh Linh12D2</v>
          </cell>
          <cell r="D253" t="str">
            <v>04/01/2005</v>
          </cell>
          <cell r="E253" t="str">
            <v>Nữ</v>
          </cell>
          <cell r="F253" t="str">
            <v>Kinh</v>
          </cell>
          <cell r="G253" t="str">
            <v>7.8</v>
          </cell>
          <cell r="H253" t="str">
            <v>6.8</v>
          </cell>
          <cell r="I253" t="str">
            <v>8.3</v>
          </cell>
          <cell r="J253" t="str">
            <v>8.2</v>
          </cell>
          <cell r="K253" t="str">
            <v>8.5</v>
          </cell>
          <cell r="L253" t="str">
            <v>8.3</v>
          </cell>
          <cell r="M253" t="str">
            <v>8.6</v>
          </cell>
          <cell r="N253" t="str">
            <v>8.5</v>
          </cell>
          <cell r="O253" t="str">
            <v>7.4</v>
          </cell>
          <cell r="P253" t="str">
            <v>9.3</v>
          </cell>
          <cell r="Q253" t="str">
            <v>8.9</v>
          </cell>
          <cell r="R253" t="str">
            <v>Đ</v>
          </cell>
          <cell r="S253" t="str">
            <v>9.5</v>
          </cell>
          <cell r="T253" t="str">
            <v>8.3</v>
          </cell>
          <cell r="U253" t="str">
            <v>G</v>
          </cell>
          <cell r="V253" t="str">
            <v>T</v>
          </cell>
          <cell r="W253" t="str">
            <v>HSG</v>
          </cell>
          <cell r="X253" t="str">
            <v>22</v>
          </cell>
          <cell r="Y253" t="str">
            <v>0</v>
          </cell>
          <cell r="Z253" t="str">
            <v>12D2</v>
          </cell>
        </row>
        <row r="254">
          <cell r="C254" t="str">
            <v>Trần Khánh Linh12D2</v>
          </cell>
          <cell r="D254" t="str">
            <v>19/07/2005</v>
          </cell>
          <cell r="E254" t="str">
            <v>Nữ</v>
          </cell>
          <cell r="F254" t="str">
            <v>Kinh</v>
          </cell>
          <cell r="G254" t="str">
            <v>8.5</v>
          </cell>
          <cell r="H254" t="str">
            <v>6.9</v>
          </cell>
          <cell r="I254" t="str">
            <v>8.5</v>
          </cell>
          <cell r="J254" t="str">
            <v>8.1</v>
          </cell>
          <cell r="K254" t="str">
            <v>8.8</v>
          </cell>
          <cell r="L254" t="str">
            <v>8.2</v>
          </cell>
          <cell r="M254" t="str">
            <v>9.0</v>
          </cell>
          <cell r="N254" t="str">
            <v>8.5</v>
          </cell>
          <cell r="O254" t="str">
            <v>8.6</v>
          </cell>
          <cell r="P254" t="str">
            <v>8.6</v>
          </cell>
          <cell r="Q254" t="str">
            <v>8.6</v>
          </cell>
          <cell r="R254" t="str">
            <v>Đ</v>
          </cell>
          <cell r="S254" t="str">
            <v>9.4</v>
          </cell>
          <cell r="T254" t="str">
            <v>8.5</v>
          </cell>
          <cell r="U254" t="str">
            <v>G</v>
          </cell>
          <cell r="V254" t="str">
            <v>T</v>
          </cell>
          <cell r="W254" t="str">
            <v>HSG</v>
          </cell>
          <cell r="X254" t="str">
            <v>11</v>
          </cell>
          <cell r="Y254" t="str">
            <v>0</v>
          </cell>
          <cell r="Z254" t="str">
            <v>12D2</v>
          </cell>
        </row>
        <row r="255">
          <cell r="C255" t="str">
            <v>Nguyễn Ngọc Minh12D2</v>
          </cell>
          <cell r="D255" t="str">
            <v>07/02/2005</v>
          </cell>
          <cell r="E255" t="str">
            <v>Nữ</v>
          </cell>
          <cell r="F255" t="str">
            <v>Kinh</v>
          </cell>
          <cell r="G255" t="str">
            <v>7.7</v>
          </cell>
          <cell r="H255" t="str">
            <v>6.6</v>
          </cell>
          <cell r="I255" t="str">
            <v>8.1</v>
          </cell>
          <cell r="J255" t="str">
            <v>7.7</v>
          </cell>
          <cell r="K255" t="str">
            <v>8.3</v>
          </cell>
          <cell r="L255" t="str">
            <v>7.8</v>
          </cell>
          <cell r="M255" t="str">
            <v>8.3</v>
          </cell>
          <cell r="N255" t="str">
            <v>8.3</v>
          </cell>
          <cell r="O255" t="str">
            <v>8.2</v>
          </cell>
          <cell r="P255" t="str">
            <v>9.0</v>
          </cell>
          <cell r="Q255" t="str">
            <v>8.9</v>
          </cell>
          <cell r="R255" t="str">
            <v>Đ</v>
          </cell>
          <cell r="S255" t="str">
            <v>9.1</v>
          </cell>
          <cell r="T255" t="str">
            <v>8.2</v>
          </cell>
          <cell r="U255" t="str">
            <v>G</v>
          </cell>
          <cell r="V255" t="str">
            <v>T</v>
          </cell>
          <cell r="W255" t="str">
            <v>HSG</v>
          </cell>
          <cell r="X255" t="str">
            <v>24</v>
          </cell>
          <cell r="Y255" t="str">
            <v>0</v>
          </cell>
          <cell r="Z255" t="str">
            <v>12D2</v>
          </cell>
        </row>
        <row r="256">
          <cell r="C256" t="str">
            <v>Đặng Trà My12D2</v>
          </cell>
          <cell r="D256" t="str">
            <v>21/08/2005</v>
          </cell>
          <cell r="E256" t="str">
            <v>Nữ</v>
          </cell>
          <cell r="F256" t="str">
            <v>Kinh</v>
          </cell>
          <cell r="G256" t="str">
            <v>8.4</v>
          </cell>
          <cell r="H256" t="str">
            <v>6.8</v>
          </cell>
          <cell r="I256" t="str">
            <v>8.1</v>
          </cell>
          <cell r="J256" t="str">
            <v>8.1</v>
          </cell>
          <cell r="K256" t="str">
            <v>8.5</v>
          </cell>
          <cell r="L256" t="str">
            <v>8.2</v>
          </cell>
          <cell r="M256" t="str">
            <v>9.4</v>
          </cell>
          <cell r="N256" t="str">
            <v>8.3</v>
          </cell>
          <cell r="O256" t="str">
            <v>8.4</v>
          </cell>
          <cell r="P256" t="str">
            <v>8.6</v>
          </cell>
          <cell r="Q256" t="str">
            <v>8.6</v>
          </cell>
          <cell r="R256" t="str">
            <v>Đ</v>
          </cell>
          <cell r="S256" t="str">
            <v>8.9</v>
          </cell>
          <cell r="T256" t="str">
            <v>8.4</v>
          </cell>
          <cell r="U256" t="str">
            <v>G</v>
          </cell>
          <cell r="V256" t="str">
            <v>T</v>
          </cell>
          <cell r="W256" t="str">
            <v>HSG</v>
          </cell>
          <cell r="X256" t="str">
            <v>15</v>
          </cell>
          <cell r="Y256" t="str">
            <v>0</v>
          </cell>
          <cell r="Z256" t="str">
            <v>12D2</v>
          </cell>
        </row>
        <row r="257">
          <cell r="C257" t="str">
            <v>Phạm Nhật My12D2</v>
          </cell>
          <cell r="D257" t="str">
            <v>14/11/2005</v>
          </cell>
          <cell r="E257" t="str">
            <v>Nữ</v>
          </cell>
          <cell r="F257" t="str">
            <v>Kinh</v>
          </cell>
          <cell r="G257" t="str">
            <v>9.2</v>
          </cell>
          <cell r="H257" t="str">
            <v>8.8</v>
          </cell>
          <cell r="I257" t="str">
            <v>7.8</v>
          </cell>
          <cell r="J257" t="str">
            <v>8.0</v>
          </cell>
          <cell r="K257" t="str">
            <v>8.8</v>
          </cell>
          <cell r="L257" t="str">
            <v>8.1</v>
          </cell>
          <cell r="M257" t="str">
            <v>8.3</v>
          </cell>
          <cell r="N257" t="str">
            <v>8.0</v>
          </cell>
          <cell r="O257" t="str">
            <v>8.2</v>
          </cell>
          <cell r="P257" t="str">
            <v>9.6</v>
          </cell>
          <cell r="Q257" t="str">
            <v>9.3</v>
          </cell>
          <cell r="R257" t="str">
            <v>Đ</v>
          </cell>
          <cell r="S257" t="str">
            <v>8.9</v>
          </cell>
          <cell r="T257" t="str">
            <v>8.6</v>
          </cell>
          <cell r="U257" t="str">
            <v>G</v>
          </cell>
          <cell r="V257" t="str">
            <v>T</v>
          </cell>
          <cell r="W257" t="str">
            <v>HSG</v>
          </cell>
          <cell r="X257" t="str">
            <v>9</v>
          </cell>
          <cell r="Y257" t="str">
            <v>0</v>
          </cell>
          <cell r="Z257" t="str">
            <v>12D2</v>
          </cell>
        </row>
        <row r="258">
          <cell r="C258" t="str">
            <v>Phạm Kim Ngọc12D2</v>
          </cell>
          <cell r="D258" t="str">
            <v>23/03/2005</v>
          </cell>
          <cell r="E258" t="str">
            <v>Nữ</v>
          </cell>
          <cell r="F258" t="str">
            <v>Kinh</v>
          </cell>
          <cell r="G258" t="str">
            <v>7.1</v>
          </cell>
          <cell r="H258" t="str">
            <v>5.3</v>
          </cell>
          <cell r="I258" t="str">
            <v>7.6</v>
          </cell>
          <cell r="J258" t="str">
            <v>7.1</v>
          </cell>
          <cell r="K258" t="str">
            <v>8.5</v>
          </cell>
          <cell r="L258" t="str">
            <v>7.3</v>
          </cell>
          <cell r="M258" t="str">
            <v>8.0</v>
          </cell>
          <cell r="N258" t="str">
            <v>8.5</v>
          </cell>
          <cell r="O258" t="str">
            <v>7.2</v>
          </cell>
          <cell r="P258" t="str">
            <v>8.7</v>
          </cell>
          <cell r="Q258" t="str">
            <v>8.6</v>
          </cell>
          <cell r="R258" t="str">
            <v>Đ</v>
          </cell>
          <cell r="S258" t="str">
            <v>8.2</v>
          </cell>
          <cell r="T258" t="str">
            <v>7.7</v>
          </cell>
          <cell r="U258" t="str">
            <v>K</v>
          </cell>
          <cell r="V258" t="str">
            <v>T</v>
          </cell>
          <cell r="W258" t="str">
            <v>HSTT</v>
          </cell>
          <cell r="X258" t="str">
            <v>41</v>
          </cell>
          <cell r="Y258" t="str">
            <v>3</v>
          </cell>
          <cell r="Z258" t="str">
            <v>12D2</v>
          </cell>
        </row>
        <row r="259">
          <cell r="C259" t="str">
            <v>Đinh Kim Phúc12D2</v>
          </cell>
          <cell r="D259" t="str">
            <v>15/11/2005</v>
          </cell>
          <cell r="E259" t="str">
            <v>Nam</v>
          </cell>
          <cell r="F259" t="str">
            <v>Kinh</v>
          </cell>
          <cell r="G259" t="str">
            <v>7.7</v>
          </cell>
          <cell r="H259" t="str">
            <v>5.1</v>
          </cell>
          <cell r="I259" t="str">
            <v>7.1</v>
          </cell>
          <cell r="J259" t="str">
            <v>7.1</v>
          </cell>
          <cell r="K259" t="str">
            <v>8.1</v>
          </cell>
          <cell r="L259" t="str">
            <v>6.7</v>
          </cell>
          <cell r="M259" t="str">
            <v>8.8</v>
          </cell>
          <cell r="N259" t="str">
            <v>7.9</v>
          </cell>
          <cell r="O259" t="str">
            <v>6.3</v>
          </cell>
          <cell r="P259" t="str">
            <v>8.4</v>
          </cell>
          <cell r="Q259" t="str">
            <v>8.6</v>
          </cell>
          <cell r="R259" t="str">
            <v>Đ</v>
          </cell>
          <cell r="S259" t="str">
            <v>8.5</v>
          </cell>
          <cell r="T259" t="str">
            <v>7.5</v>
          </cell>
          <cell r="U259" t="str">
            <v>K</v>
          </cell>
          <cell r="V259" t="str">
            <v>T</v>
          </cell>
          <cell r="W259" t="str">
            <v>HSTT</v>
          </cell>
          <cell r="X259" t="str">
            <v>43</v>
          </cell>
          <cell r="Y259" t="str">
            <v>1</v>
          </cell>
          <cell r="Z259" t="str">
            <v>12D2</v>
          </cell>
        </row>
        <row r="260">
          <cell r="C260" t="str">
            <v>Lê Mai Phương12D2</v>
          </cell>
          <cell r="D260" t="str">
            <v>25/11/2005</v>
          </cell>
          <cell r="E260" t="str">
            <v>Nữ</v>
          </cell>
          <cell r="F260" t="str">
            <v>Kinh</v>
          </cell>
          <cell r="G260" t="str">
            <v>7.1</v>
          </cell>
          <cell r="H260" t="str">
            <v>6.5</v>
          </cell>
          <cell r="I260" t="str">
            <v>8.6</v>
          </cell>
          <cell r="J260" t="str">
            <v>8.3</v>
          </cell>
          <cell r="K260" t="str">
            <v>9.3</v>
          </cell>
          <cell r="L260" t="str">
            <v>7.2</v>
          </cell>
          <cell r="M260" t="str">
            <v>8.9</v>
          </cell>
          <cell r="N260" t="str">
            <v>8.4</v>
          </cell>
          <cell r="O260" t="str">
            <v>7.5</v>
          </cell>
          <cell r="P260" t="str">
            <v>9.4</v>
          </cell>
          <cell r="Q260" t="str">
            <v>8.6</v>
          </cell>
          <cell r="R260" t="str">
            <v>Đ</v>
          </cell>
          <cell r="S260" t="str">
            <v>9.1</v>
          </cell>
          <cell r="T260" t="str">
            <v>8.2</v>
          </cell>
          <cell r="U260" t="str">
            <v>K</v>
          </cell>
          <cell r="V260" t="str">
            <v>T</v>
          </cell>
          <cell r="W260" t="str">
            <v>HSTT</v>
          </cell>
          <cell r="X260" t="str">
            <v>33</v>
          </cell>
          <cell r="Y260" t="str">
            <v>0</v>
          </cell>
          <cell r="Z260" t="str">
            <v>12D2</v>
          </cell>
        </row>
        <row r="261">
          <cell r="C261" t="str">
            <v>Triệu Minh Phương12D2</v>
          </cell>
          <cell r="D261" t="str">
            <v>11/10/2005</v>
          </cell>
          <cell r="E261" t="str">
            <v>Nữ</v>
          </cell>
          <cell r="F261" t="str">
            <v>Kinh</v>
          </cell>
          <cell r="G261" t="str">
            <v>8.9</v>
          </cell>
          <cell r="H261" t="str">
            <v>8.3</v>
          </cell>
          <cell r="I261" t="str">
            <v>8.2</v>
          </cell>
          <cell r="J261" t="str">
            <v>8.0</v>
          </cell>
          <cell r="K261" t="str">
            <v>8.3</v>
          </cell>
          <cell r="L261" t="str">
            <v>7.9</v>
          </cell>
          <cell r="M261" t="str">
            <v>9.5</v>
          </cell>
          <cell r="N261" t="str">
            <v>8.8</v>
          </cell>
          <cell r="O261" t="str">
            <v>8.2</v>
          </cell>
          <cell r="P261" t="str">
            <v>9.3</v>
          </cell>
          <cell r="Q261" t="str">
            <v>8.1</v>
          </cell>
          <cell r="R261" t="str">
            <v>Đ</v>
          </cell>
          <cell r="S261" t="str">
            <v>9.6</v>
          </cell>
          <cell r="T261" t="str">
            <v>8.6</v>
          </cell>
          <cell r="U261" t="str">
            <v>G</v>
          </cell>
          <cell r="V261" t="str">
            <v>T</v>
          </cell>
          <cell r="W261" t="str">
            <v>HSG</v>
          </cell>
          <cell r="X261" t="str">
            <v>9</v>
          </cell>
          <cell r="Y261" t="str">
            <v>0</v>
          </cell>
          <cell r="Z261" t="str">
            <v>12D2</v>
          </cell>
        </row>
        <row r="262">
          <cell r="C262" t="str">
            <v>Cao Như Quỳnh12D2</v>
          </cell>
          <cell r="D262" t="str">
            <v>14/10/2005</v>
          </cell>
          <cell r="E262" t="str">
            <v>Nữ</v>
          </cell>
          <cell r="F262" t="str">
            <v>Kinh</v>
          </cell>
          <cell r="G262" t="str">
            <v>8.7</v>
          </cell>
          <cell r="H262" t="str">
            <v>8.0</v>
          </cell>
          <cell r="I262" t="str">
            <v>8.4</v>
          </cell>
          <cell r="J262" t="str">
            <v>7.6</v>
          </cell>
          <cell r="K262" t="str">
            <v>8.9</v>
          </cell>
          <cell r="L262" t="str">
            <v>8.9</v>
          </cell>
          <cell r="M262" t="str">
            <v>9.8</v>
          </cell>
          <cell r="N262" t="str">
            <v>8.8</v>
          </cell>
          <cell r="O262" t="str">
            <v>9.1</v>
          </cell>
          <cell r="P262" t="str">
            <v>9.3</v>
          </cell>
          <cell r="Q262" t="str">
            <v>8.6</v>
          </cell>
          <cell r="R262" t="str">
            <v>Đ</v>
          </cell>
          <cell r="S262" t="str">
            <v>9.5</v>
          </cell>
          <cell r="T262" t="str">
            <v>8.8</v>
          </cell>
          <cell r="U262" t="str">
            <v>G</v>
          </cell>
          <cell r="V262" t="str">
            <v>T</v>
          </cell>
          <cell r="W262" t="str">
            <v>HSG</v>
          </cell>
          <cell r="X262" t="str">
            <v>3</v>
          </cell>
          <cell r="Y262" t="str">
            <v>0</v>
          </cell>
          <cell r="Z262" t="str">
            <v>12D2</v>
          </cell>
        </row>
        <row r="263">
          <cell r="C263" t="str">
            <v>Nguyễn Phương Thảo12D2</v>
          </cell>
          <cell r="D263" t="str">
            <v>24/10/2005</v>
          </cell>
          <cell r="E263" t="str">
            <v>Nữ</v>
          </cell>
          <cell r="F263" t="str">
            <v>Kinh</v>
          </cell>
          <cell r="G263" t="str">
            <v>8.9</v>
          </cell>
          <cell r="H263" t="str">
            <v>6.5</v>
          </cell>
          <cell r="I263" t="str">
            <v>8.8</v>
          </cell>
          <cell r="J263" t="str">
            <v>8.0</v>
          </cell>
          <cell r="K263" t="str">
            <v>8.3</v>
          </cell>
          <cell r="L263" t="str">
            <v>7.8</v>
          </cell>
          <cell r="M263" t="str">
            <v>9.8</v>
          </cell>
          <cell r="N263" t="str">
            <v>8.6</v>
          </cell>
          <cell r="O263" t="str">
            <v>8.3</v>
          </cell>
          <cell r="P263" t="str">
            <v>9.1</v>
          </cell>
          <cell r="Q263" t="str">
            <v>9.0</v>
          </cell>
          <cell r="R263" t="str">
            <v>Đ</v>
          </cell>
          <cell r="S263" t="str">
            <v>8.9</v>
          </cell>
          <cell r="T263" t="str">
            <v>8.5</v>
          </cell>
          <cell r="U263" t="str">
            <v>G</v>
          </cell>
          <cell r="V263" t="str">
            <v>T</v>
          </cell>
          <cell r="W263" t="str">
            <v>HSG</v>
          </cell>
          <cell r="X263" t="str">
            <v>11</v>
          </cell>
          <cell r="Y263" t="str">
            <v>0</v>
          </cell>
          <cell r="Z263" t="str">
            <v>12D2</v>
          </cell>
        </row>
        <row r="264">
          <cell r="C264" t="str">
            <v>Đinh Nguyễn Thu Thủy12D2</v>
          </cell>
          <cell r="D264" t="str">
            <v>10/07/2005</v>
          </cell>
          <cell r="E264" t="str">
            <v>Nữ</v>
          </cell>
          <cell r="F264" t="str">
            <v>Kinh</v>
          </cell>
          <cell r="G264" t="str">
            <v>8.1</v>
          </cell>
          <cell r="H264" t="str">
            <v>6.6</v>
          </cell>
          <cell r="I264" t="str">
            <v>7.0</v>
          </cell>
          <cell r="J264" t="str">
            <v>7.9</v>
          </cell>
          <cell r="K264" t="str">
            <v>8.4</v>
          </cell>
          <cell r="L264" t="str">
            <v>7.1</v>
          </cell>
          <cell r="M264" t="str">
            <v>8.6</v>
          </cell>
          <cell r="N264" t="str">
            <v>8.3</v>
          </cell>
          <cell r="O264" t="str">
            <v>7.6</v>
          </cell>
          <cell r="P264" t="str">
            <v>9.0</v>
          </cell>
          <cell r="Q264" t="str">
            <v>8.6</v>
          </cell>
          <cell r="R264" t="str">
            <v>Đ</v>
          </cell>
          <cell r="S264" t="str">
            <v>9.2</v>
          </cell>
          <cell r="T264" t="str">
            <v>8.0</v>
          </cell>
          <cell r="U264" t="str">
            <v>G</v>
          </cell>
          <cell r="V264" t="str">
            <v>T</v>
          </cell>
          <cell r="W264" t="str">
            <v>HSG</v>
          </cell>
          <cell r="X264" t="str">
            <v>29</v>
          </cell>
          <cell r="Y264" t="str">
            <v>0</v>
          </cell>
          <cell r="Z264" t="str">
            <v>12D2</v>
          </cell>
        </row>
        <row r="265">
          <cell r="C265" t="str">
            <v>Nguyễn Diệu Thúy12D2</v>
          </cell>
          <cell r="D265" t="str">
            <v>16/10/2005</v>
          </cell>
          <cell r="E265" t="str">
            <v>Nữ</v>
          </cell>
          <cell r="F265" t="str">
            <v>Kinh</v>
          </cell>
          <cell r="G265" t="str">
            <v>8.6</v>
          </cell>
          <cell r="H265" t="str">
            <v>8.1</v>
          </cell>
          <cell r="I265" t="str">
            <v>8.0</v>
          </cell>
          <cell r="J265" t="str">
            <v>8.2</v>
          </cell>
          <cell r="K265" t="str">
            <v>9.3</v>
          </cell>
          <cell r="L265" t="str">
            <v>8.6</v>
          </cell>
          <cell r="M265" t="str">
            <v>8.9</v>
          </cell>
          <cell r="N265" t="str">
            <v>9.1</v>
          </cell>
          <cell r="O265" t="str">
            <v>8.6</v>
          </cell>
          <cell r="P265" t="str">
            <v>9.6</v>
          </cell>
          <cell r="Q265" t="str">
            <v>8.4</v>
          </cell>
          <cell r="R265" t="str">
            <v>Đ</v>
          </cell>
          <cell r="S265" t="str">
            <v>9.6</v>
          </cell>
          <cell r="T265" t="str">
            <v>8.8</v>
          </cell>
          <cell r="U265" t="str">
            <v>G</v>
          </cell>
          <cell r="V265" t="str">
            <v>T</v>
          </cell>
          <cell r="W265" t="str">
            <v>HSG</v>
          </cell>
          <cell r="X265" t="str">
            <v>3</v>
          </cell>
          <cell r="Y265" t="str">
            <v>5</v>
          </cell>
          <cell r="Z265" t="str">
            <v>12D2</v>
          </cell>
        </row>
        <row r="266">
          <cell r="C266" t="str">
            <v>Lê Thị Thu Trang12D2</v>
          </cell>
          <cell r="D266" t="str">
            <v>23/02/2005</v>
          </cell>
          <cell r="E266" t="str">
            <v>Nữ</v>
          </cell>
          <cell r="F266" t="str">
            <v>Kinh</v>
          </cell>
          <cell r="G266" t="str">
            <v>7.4</v>
          </cell>
          <cell r="H266" t="str">
            <v>7.3</v>
          </cell>
          <cell r="I266" t="str">
            <v>8.7</v>
          </cell>
          <cell r="J266" t="str">
            <v>8.1</v>
          </cell>
          <cell r="K266" t="str">
            <v>8.9</v>
          </cell>
          <cell r="L266" t="str">
            <v>8.1</v>
          </cell>
          <cell r="M266" t="str">
            <v>9.0</v>
          </cell>
          <cell r="N266" t="str">
            <v>8.5</v>
          </cell>
          <cell r="O266" t="str">
            <v>8.2</v>
          </cell>
          <cell r="P266" t="str">
            <v>8.7</v>
          </cell>
          <cell r="Q266" t="str">
            <v>8.4</v>
          </cell>
          <cell r="R266" t="str">
            <v>Đ</v>
          </cell>
          <cell r="S266" t="str">
            <v>9.6</v>
          </cell>
          <cell r="T266" t="str">
            <v>8.4</v>
          </cell>
          <cell r="U266" t="str">
            <v>G</v>
          </cell>
          <cell r="V266" t="str">
            <v>T</v>
          </cell>
          <cell r="W266" t="str">
            <v>HSG</v>
          </cell>
          <cell r="X266" t="str">
            <v>15</v>
          </cell>
          <cell r="Y266" t="str">
            <v>2</v>
          </cell>
          <cell r="Z266" t="str">
            <v>12D2</v>
          </cell>
        </row>
        <row r="267">
          <cell r="C267" t="str">
            <v>Lê Anh Tú12D2</v>
          </cell>
          <cell r="D267" t="str">
            <v>04/02/2005</v>
          </cell>
          <cell r="E267" t="str">
            <v>Nam</v>
          </cell>
          <cell r="F267" t="str">
            <v>Kinh</v>
          </cell>
          <cell r="G267" t="str">
            <v>7.1</v>
          </cell>
          <cell r="H267" t="str">
            <v>5.3</v>
          </cell>
          <cell r="I267" t="str">
            <v>8.3</v>
          </cell>
          <cell r="J267" t="str">
            <v>7.6</v>
          </cell>
          <cell r="K267" t="str">
            <v>8.6</v>
          </cell>
          <cell r="L267" t="str">
            <v>7.1</v>
          </cell>
          <cell r="M267" t="str">
            <v>8.5</v>
          </cell>
          <cell r="N267" t="str">
            <v>8.3</v>
          </cell>
          <cell r="O267" t="str">
            <v>7.5</v>
          </cell>
          <cell r="P267" t="str">
            <v>7.7</v>
          </cell>
          <cell r="Q267" t="str">
            <v>8.3</v>
          </cell>
          <cell r="R267" t="str">
            <v>Đ</v>
          </cell>
          <cell r="S267" t="str">
            <v>9.1</v>
          </cell>
          <cell r="T267" t="str">
            <v>7.8</v>
          </cell>
          <cell r="U267" t="str">
            <v>K</v>
          </cell>
          <cell r="V267" t="str">
            <v>T</v>
          </cell>
          <cell r="W267" t="str">
            <v>HSTT</v>
          </cell>
          <cell r="X267" t="str">
            <v>35</v>
          </cell>
          <cell r="Y267" t="str">
            <v>1</v>
          </cell>
          <cell r="Z267" t="str">
            <v>12D2</v>
          </cell>
        </row>
        <row r="268">
          <cell r="C268" t="str">
            <v>Nguyễn Huy Tuấn12D2</v>
          </cell>
          <cell r="D268" t="str">
            <v>30/12/2005</v>
          </cell>
          <cell r="E268" t="str">
            <v>Nam</v>
          </cell>
          <cell r="F268" t="str">
            <v>Kinh</v>
          </cell>
          <cell r="G268" t="str">
            <v>7.0</v>
          </cell>
          <cell r="H268" t="str">
            <v>5.5</v>
          </cell>
          <cell r="I268" t="str">
            <v>7.9</v>
          </cell>
          <cell r="J268" t="str">
            <v>7.8</v>
          </cell>
          <cell r="K268" t="str">
            <v>8.3</v>
          </cell>
          <cell r="L268" t="str">
            <v>6.9</v>
          </cell>
          <cell r="M268" t="str">
            <v>8.4</v>
          </cell>
          <cell r="N268" t="str">
            <v>7.3</v>
          </cell>
          <cell r="O268" t="str">
            <v>7.1</v>
          </cell>
          <cell r="P268" t="str">
            <v>8.6</v>
          </cell>
          <cell r="Q268" t="str">
            <v>8.1</v>
          </cell>
          <cell r="R268" t="str">
            <v>Đ</v>
          </cell>
          <cell r="S268" t="str">
            <v>6.6</v>
          </cell>
          <cell r="T268" t="str">
            <v>7.5</v>
          </cell>
          <cell r="U268" t="str">
            <v>K</v>
          </cell>
          <cell r="V268" t="str">
            <v>T</v>
          </cell>
          <cell r="W268" t="str">
            <v>HSTT</v>
          </cell>
          <cell r="X268" t="str">
            <v>43</v>
          </cell>
          <cell r="Y268" t="str">
            <v>1</v>
          </cell>
          <cell r="Z268" t="str">
            <v>12D2</v>
          </cell>
        </row>
        <row r="269">
          <cell r="C269" t="str">
            <v>Nguyễn Mạnh Tuấn12D2</v>
          </cell>
          <cell r="D269" t="str">
            <v>14/12/2005</v>
          </cell>
          <cell r="E269" t="str">
            <v>Nam</v>
          </cell>
          <cell r="F269" t="str">
            <v>Kinh</v>
          </cell>
          <cell r="G269" t="str">
            <v>7.9</v>
          </cell>
          <cell r="H269" t="str">
            <v>7.0</v>
          </cell>
          <cell r="I269" t="str">
            <v>7.9</v>
          </cell>
          <cell r="J269" t="str">
            <v>7.8</v>
          </cell>
          <cell r="K269" t="str">
            <v>8.1</v>
          </cell>
          <cell r="L269" t="str">
            <v>7.5</v>
          </cell>
          <cell r="M269" t="str">
            <v>8.4</v>
          </cell>
          <cell r="N269" t="str">
            <v>8.6</v>
          </cell>
          <cell r="O269" t="str">
            <v>8.1</v>
          </cell>
          <cell r="P269" t="str">
            <v>8.6</v>
          </cell>
          <cell r="Q269" t="str">
            <v>8.3</v>
          </cell>
          <cell r="R269" t="str">
            <v>Đ</v>
          </cell>
          <cell r="S269" t="str">
            <v>8.9</v>
          </cell>
          <cell r="T269" t="str">
            <v>8.1</v>
          </cell>
          <cell r="U269" t="str">
            <v>G</v>
          </cell>
          <cell r="V269" t="str">
            <v>T</v>
          </cell>
          <cell r="W269" t="str">
            <v>HSG</v>
          </cell>
          <cell r="X269" t="str">
            <v>28</v>
          </cell>
          <cell r="Y269" t="str">
            <v>0</v>
          </cell>
          <cell r="Z269" t="str">
            <v>12D2</v>
          </cell>
        </row>
        <row r="270">
          <cell r="C270" t="str">
            <v>Nguyễn Khánh Vân12D2</v>
          </cell>
          <cell r="D270" t="str">
            <v>21/06/2005</v>
          </cell>
          <cell r="E270" t="str">
            <v>Nữ</v>
          </cell>
          <cell r="F270" t="str">
            <v>Kinh</v>
          </cell>
          <cell r="G270" t="str">
            <v>8.7</v>
          </cell>
          <cell r="H270" t="str">
            <v>7.1</v>
          </cell>
          <cell r="I270" t="str">
            <v>8.9</v>
          </cell>
          <cell r="J270" t="str">
            <v>7.7</v>
          </cell>
          <cell r="K270" t="str">
            <v>9.0</v>
          </cell>
          <cell r="L270" t="str">
            <v>8.4</v>
          </cell>
          <cell r="M270" t="str">
            <v>9.8</v>
          </cell>
          <cell r="N270" t="str">
            <v>8.4</v>
          </cell>
          <cell r="O270" t="str">
            <v>8.6</v>
          </cell>
          <cell r="P270" t="str">
            <v>9.6</v>
          </cell>
          <cell r="Q270" t="str">
            <v>9.0</v>
          </cell>
          <cell r="R270" t="str">
            <v>Đ</v>
          </cell>
          <cell r="S270" t="str">
            <v>9.1</v>
          </cell>
          <cell r="T270" t="str">
            <v>8.7</v>
          </cell>
          <cell r="U270" t="str">
            <v>G</v>
          </cell>
          <cell r="V270" t="str">
            <v>T</v>
          </cell>
          <cell r="W270" t="str">
            <v>HSG</v>
          </cell>
          <cell r="X270" t="str">
            <v>5</v>
          </cell>
          <cell r="Y270" t="str">
            <v>4</v>
          </cell>
          <cell r="Z270" t="str">
            <v>12D2</v>
          </cell>
        </row>
        <row r="271">
          <cell r="C271" t="str">
            <v>Lê Thảo Vy12D2</v>
          </cell>
          <cell r="D271" t="str">
            <v>20/02/2005</v>
          </cell>
          <cell r="E271" t="str">
            <v>Nữ</v>
          </cell>
          <cell r="F271" t="str">
            <v>Kinh</v>
          </cell>
          <cell r="G271" t="str">
            <v>9.3</v>
          </cell>
          <cell r="H271" t="str">
            <v>8.3</v>
          </cell>
          <cell r="I271" t="str">
            <v>9.1</v>
          </cell>
          <cell r="J271" t="str">
            <v>8.6</v>
          </cell>
          <cell r="K271" t="str">
            <v>9.7</v>
          </cell>
          <cell r="L271" t="str">
            <v>9.3</v>
          </cell>
          <cell r="M271" t="str">
            <v>10</v>
          </cell>
          <cell r="N271" t="str">
            <v>9.4</v>
          </cell>
          <cell r="O271" t="str">
            <v>9.2</v>
          </cell>
          <cell r="P271" t="str">
            <v>9.9</v>
          </cell>
          <cell r="Q271" t="str">
            <v>8.3</v>
          </cell>
          <cell r="R271" t="str">
            <v>Đ</v>
          </cell>
          <cell r="S271" t="str">
            <v>9.6</v>
          </cell>
          <cell r="T271" t="str">
            <v>9.2</v>
          </cell>
          <cell r="U271" t="str">
            <v>G</v>
          </cell>
          <cell r="V271" t="str">
            <v>T</v>
          </cell>
          <cell r="W271" t="str">
            <v>HSG</v>
          </cell>
          <cell r="X271" t="str">
            <v>1</v>
          </cell>
          <cell r="Y271" t="str">
            <v>0</v>
          </cell>
          <cell r="Z271" t="str">
            <v>12D2</v>
          </cell>
        </row>
        <row r="272">
          <cell r="C272" t="str">
            <v>Dương Kỳ Anh12D3</v>
          </cell>
          <cell r="D272" t="str">
            <v>17/10/2005</v>
          </cell>
          <cell r="E272" t="str">
            <v>Nam</v>
          </cell>
          <cell r="F272" t="str">
            <v>Kinh</v>
          </cell>
          <cell r="G272" t="str">
            <v>7.0</v>
          </cell>
          <cell r="H272" t="str">
            <v>6.9</v>
          </cell>
          <cell r="I272" t="str">
            <v>7.5</v>
          </cell>
          <cell r="J272" t="str">
            <v>7.6</v>
          </cell>
          <cell r="K272" t="str">
            <v>8.2</v>
          </cell>
          <cell r="L272" t="str">
            <v>7.1</v>
          </cell>
          <cell r="M272" t="str">
            <v>8.1</v>
          </cell>
          <cell r="N272" t="str">
            <v>8.5</v>
          </cell>
          <cell r="O272" t="str">
            <v>5.4</v>
          </cell>
          <cell r="P272" t="str">
            <v>8.6</v>
          </cell>
          <cell r="Q272" t="str">
            <v>9.0</v>
          </cell>
          <cell r="R272" t="str">
            <v>Đ</v>
          </cell>
          <cell r="S272" t="str">
            <v>7.1</v>
          </cell>
          <cell r="T272" t="str">
            <v>7.6</v>
          </cell>
          <cell r="U272" t="str">
            <v>K</v>
          </cell>
          <cell r="V272" t="str">
            <v>T</v>
          </cell>
          <cell r="W272" t="str">
            <v>HSTT</v>
          </cell>
          <cell r="X272" t="str">
            <v>37</v>
          </cell>
          <cell r="Y272" t="str">
            <v>0</v>
          </cell>
          <cell r="Z272" t="str">
            <v>12D3</v>
          </cell>
        </row>
        <row r="273">
          <cell r="C273" t="str">
            <v>Dương Vũ Minh Anh12D3</v>
          </cell>
          <cell r="D273" t="str">
            <v>22/02/2005</v>
          </cell>
          <cell r="E273" t="str">
            <v>Nữ</v>
          </cell>
          <cell r="F273" t="str">
            <v>Kinh</v>
          </cell>
          <cell r="G273" t="str">
            <v>8.1</v>
          </cell>
          <cell r="H273" t="str">
            <v>7.5</v>
          </cell>
          <cell r="I273" t="str">
            <v>7.8</v>
          </cell>
          <cell r="J273" t="str">
            <v>8.1</v>
          </cell>
          <cell r="K273" t="str">
            <v>8.8</v>
          </cell>
          <cell r="L273" t="str">
            <v>7.3</v>
          </cell>
          <cell r="M273" t="str">
            <v>8.4</v>
          </cell>
          <cell r="N273" t="str">
            <v>8.8</v>
          </cell>
          <cell r="O273" t="str">
            <v>8.2</v>
          </cell>
          <cell r="P273" t="str">
            <v>9.3</v>
          </cell>
          <cell r="Q273" t="str">
            <v>8.9</v>
          </cell>
          <cell r="R273" t="str">
            <v>Đ</v>
          </cell>
          <cell r="S273" t="str">
            <v>8.4</v>
          </cell>
          <cell r="T273" t="str">
            <v>8.3</v>
          </cell>
          <cell r="U273" t="str">
            <v>G</v>
          </cell>
          <cell r="V273" t="str">
            <v>T</v>
          </cell>
          <cell r="W273" t="str">
            <v>HSG</v>
          </cell>
          <cell r="X273" t="str">
            <v>19</v>
          </cell>
          <cell r="Y273" t="str">
            <v>1</v>
          </cell>
          <cell r="Z273" t="str">
            <v>12D3</v>
          </cell>
        </row>
        <row r="274">
          <cell r="C274" t="str">
            <v>Lê Quỳnh Anh12D3</v>
          </cell>
          <cell r="D274" t="str">
            <v>20/06/2005</v>
          </cell>
          <cell r="E274" t="str">
            <v>Nữ</v>
          </cell>
          <cell r="F274" t="str">
            <v>Kinh</v>
          </cell>
          <cell r="G274" t="str">
            <v>7.1</v>
          </cell>
          <cell r="H274" t="str">
            <v>7.8</v>
          </cell>
          <cell r="I274" t="str">
            <v>7.1</v>
          </cell>
          <cell r="J274" t="str">
            <v>7.7</v>
          </cell>
          <cell r="K274" t="str">
            <v>8.6</v>
          </cell>
          <cell r="L274" t="str">
            <v>7.2</v>
          </cell>
          <cell r="M274" t="str">
            <v>8.4</v>
          </cell>
          <cell r="N274" t="str">
            <v>8.4</v>
          </cell>
          <cell r="O274" t="str">
            <v>8.0</v>
          </cell>
          <cell r="P274" t="str">
            <v>9.3</v>
          </cell>
          <cell r="Q274" t="str">
            <v>8.9</v>
          </cell>
          <cell r="R274" t="str">
            <v>Đ</v>
          </cell>
          <cell r="S274" t="str">
            <v>7.9</v>
          </cell>
          <cell r="T274" t="str">
            <v>8.0</v>
          </cell>
          <cell r="U274" t="str">
            <v>G</v>
          </cell>
          <cell r="V274" t="str">
            <v>T</v>
          </cell>
          <cell r="W274" t="str">
            <v>HSG</v>
          </cell>
          <cell r="X274" t="str">
            <v>29</v>
          </cell>
          <cell r="Y274" t="str">
            <v>0</v>
          </cell>
          <cell r="Z274" t="str">
            <v>12D3</v>
          </cell>
        </row>
        <row r="275">
          <cell r="C275" t="str">
            <v>Nguyễn Ngọc Hiền Anh12D3</v>
          </cell>
          <cell r="D275" t="str">
            <v>26/09/2005</v>
          </cell>
          <cell r="E275" t="str">
            <v>Nữ</v>
          </cell>
          <cell r="F275" t="str">
            <v>Kinh</v>
          </cell>
          <cell r="G275" t="str">
            <v>6.6</v>
          </cell>
          <cell r="H275" t="str">
            <v>5.5</v>
          </cell>
          <cell r="I275" t="str">
            <v>7.3</v>
          </cell>
          <cell r="J275" t="str">
            <v>7.4</v>
          </cell>
          <cell r="K275" t="str">
            <v>8.4</v>
          </cell>
          <cell r="L275" t="str">
            <v>8.0</v>
          </cell>
          <cell r="M275" t="str">
            <v>8.5</v>
          </cell>
          <cell r="N275" t="str">
            <v>8.4</v>
          </cell>
          <cell r="O275" t="str">
            <v>6.0</v>
          </cell>
          <cell r="P275" t="str">
            <v>9.1</v>
          </cell>
          <cell r="Q275" t="str">
            <v>8.7</v>
          </cell>
          <cell r="R275" t="str">
            <v>Đ</v>
          </cell>
          <cell r="S275" t="str">
            <v>7.0</v>
          </cell>
          <cell r="T275" t="str">
            <v>7.6</v>
          </cell>
          <cell r="U275" t="str">
            <v>K</v>
          </cell>
          <cell r="V275" t="str">
            <v>T</v>
          </cell>
          <cell r="W275" t="str">
            <v>HSTT</v>
          </cell>
          <cell r="X275" t="str">
            <v>37</v>
          </cell>
          <cell r="Y275" t="str">
            <v>1</v>
          </cell>
          <cell r="Z275" t="str">
            <v>12D3</v>
          </cell>
        </row>
        <row r="276">
          <cell r="C276" t="str">
            <v>Nguyễn Phương Anh12D3</v>
          </cell>
          <cell r="D276" t="str">
            <v>12/10/2005</v>
          </cell>
          <cell r="E276" t="str">
            <v>Nữ</v>
          </cell>
          <cell r="F276" t="str">
            <v>Kinh</v>
          </cell>
          <cell r="G276" t="str">
            <v>6.9</v>
          </cell>
          <cell r="H276" t="str">
            <v>7.6</v>
          </cell>
          <cell r="I276" t="str">
            <v>7.8</v>
          </cell>
          <cell r="J276" t="str">
            <v>7.6</v>
          </cell>
          <cell r="K276" t="str">
            <v>8.6</v>
          </cell>
          <cell r="L276" t="str">
            <v>8.0</v>
          </cell>
          <cell r="M276" t="str">
            <v>8.3</v>
          </cell>
          <cell r="N276" t="str">
            <v>9.1</v>
          </cell>
          <cell r="O276" t="str">
            <v>8.6</v>
          </cell>
          <cell r="P276" t="str">
            <v>9.4</v>
          </cell>
          <cell r="Q276" t="str">
            <v>8.7</v>
          </cell>
          <cell r="R276" t="str">
            <v>Đ</v>
          </cell>
          <cell r="S276" t="str">
            <v>8.8</v>
          </cell>
          <cell r="T276" t="str">
            <v>8.3</v>
          </cell>
          <cell r="U276" t="str">
            <v>G</v>
          </cell>
          <cell r="V276" t="str">
            <v>T</v>
          </cell>
          <cell r="W276" t="str">
            <v>HSG</v>
          </cell>
          <cell r="X276" t="str">
            <v>19</v>
          </cell>
          <cell r="Y276" t="str">
            <v>0</v>
          </cell>
          <cell r="Z276" t="str">
            <v>12D3</v>
          </cell>
        </row>
        <row r="277">
          <cell r="C277" t="str">
            <v>Nguyễn Tường Anh12D3</v>
          </cell>
          <cell r="D277" t="str">
            <v>03/09/2005</v>
          </cell>
          <cell r="E277" t="str">
            <v>Nữ</v>
          </cell>
          <cell r="F277" t="str">
            <v>Kinh</v>
          </cell>
          <cell r="G277" t="str">
            <v>6.7</v>
          </cell>
          <cell r="H277" t="str">
            <v>7.4</v>
          </cell>
          <cell r="I277" t="str">
            <v>8.0</v>
          </cell>
          <cell r="J277" t="str">
            <v>7.5</v>
          </cell>
          <cell r="K277" t="str">
            <v>8.4</v>
          </cell>
          <cell r="L277" t="str">
            <v>8.0</v>
          </cell>
          <cell r="M277" t="str">
            <v>8.6</v>
          </cell>
          <cell r="N277" t="str">
            <v>8.8</v>
          </cell>
          <cell r="O277" t="str">
            <v>7.3</v>
          </cell>
          <cell r="P277" t="str">
            <v>9.1</v>
          </cell>
          <cell r="Q277" t="str">
            <v>8.7</v>
          </cell>
          <cell r="R277" t="str">
            <v>Đ</v>
          </cell>
          <cell r="S277" t="str">
            <v>7.9</v>
          </cell>
          <cell r="T277" t="str">
            <v>8.0</v>
          </cell>
          <cell r="U277" t="str">
            <v>G</v>
          </cell>
          <cell r="V277" t="str">
            <v>T</v>
          </cell>
          <cell r="W277" t="str">
            <v>HSG</v>
          </cell>
          <cell r="X277" t="str">
            <v>29</v>
          </cell>
          <cell r="Y277" t="str">
            <v>2</v>
          </cell>
          <cell r="Z277" t="str">
            <v>12D3</v>
          </cell>
        </row>
        <row r="278">
          <cell r="C278" t="str">
            <v>Phùng Phương Anh12D3</v>
          </cell>
          <cell r="D278" t="str">
            <v>01/05/2005</v>
          </cell>
          <cell r="E278" t="str">
            <v>Nữ</v>
          </cell>
          <cell r="F278" t="str">
            <v>Kinh</v>
          </cell>
          <cell r="G278" t="str">
            <v>8.2</v>
          </cell>
          <cell r="H278" t="str">
            <v>8.5</v>
          </cell>
          <cell r="I278" t="str">
            <v>8.1</v>
          </cell>
          <cell r="J278" t="str">
            <v>8.3</v>
          </cell>
          <cell r="K278" t="str">
            <v>8.8</v>
          </cell>
          <cell r="L278" t="str">
            <v>8.3</v>
          </cell>
          <cell r="M278" t="str">
            <v>8.7</v>
          </cell>
          <cell r="N278" t="str">
            <v>9.3</v>
          </cell>
          <cell r="O278" t="str">
            <v>7.0</v>
          </cell>
          <cell r="P278" t="str">
            <v>9.3</v>
          </cell>
          <cell r="Q278" t="str">
            <v>8.4</v>
          </cell>
          <cell r="R278" t="str">
            <v>Đ</v>
          </cell>
          <cell r="S278" t="str">
            <v>8.0</v>
          </cell>
          <cell r="T278" t="str">
            <v>8.4</v>
          </cell>
          <cell r="U278" t="str">
            <v>G</v>
          </cell>
          <cell r="V278" t="str">
            <v>T</v>
          </cell>
          <cell r="W278" t="str">
            <v>HSG</v>
          </cell>
          <cell r="X278" t="str">
            <v>12</v>
          </cell>
          <cell r="Y278" t="str">
            <v>0</v>
          </cell>
          <cell r="Z278" t="str">
            <v>12D3</v>
          </cell>
        </row>
        <row r="279">
          <cell r="C279" t="str">
            <v>Trần Quang Anh12D3</v>
          </cell>
          <cell r="D279" t="str">
            <v>05/08/2005</v>
          </cell>
          <cell r="E279" t="str">
            <v>Nam</v>
          </cell>
          <cell r="F279" t="str">
            <v>Kinh</v>
          </cell>
          <cell r="G279" t="str">
            <v>8.1</v>
          </cell>
          <cell r="H279" t="str">
            <v>6.9</v>
          </cell>
          <cell r="I279" t="str">
            <v>7.8</v>
          </cell>
          <cell r="J279" t="str">
            <v>6.3</v>
          </cell>
          <cell r="K279" t="str">
            <v>8.6</v>
          </cell>
          <cell r="L279" t="str">
            <v>8.0</v>
          </cell>
          <cell r="M279" t="str">
            <v>6.9</v>
          </cell>
          <cell r="N279" t="str">
            <v>8.0</v>
          </cell>
          <cell r="O279" t="str">
            <v>5.3</v>
          </cell>
          <cell r="P279" t="str">
            <v>8.4</v>
          </cell>
          <cell r="Q279" t="str">
            <v>8.7</v>
          </cell>
          <cell r="R279" t="str">
            <v>Đ</v>
          </cell>
          <cell r="S279" t="str">
            <v>5.2</v>
          </cell>
          <cell r="T279" t="str">
            <v>7.4</v>
          </cell>
          <cell r="U279" t="str">
            <v>K</v>
          </cell>
          <cell r="V279" t="str">
            <v>T</v>
          </cell>
          <cell r="W279" t="str">
            <v>HSTT</v>
          </cell>
          <cell r="X279" t="str">
            <v>41</v>
          </cell>
          <cell r="Y279" t="str">
            <v>0</v>
          </cell>
          <cell r="Z279" t="str">
            <v>12D3</v>
          </cell>
        </row>
        <row r="280">
          <cell r="C280" t="str">
            <v>Hoàng Ngọc Châu12D3</v>
          </cell>
          <cell r="D280" t="str">
            <v>14/09/2005</v>
          </cell>
          <cell r="E280" t="str">
            <v>Nữ</v>
          </cell>
          <cell r="F280" t="str">
            <v>Kinh</v>
          </cell>
          <cell r="G280" t="str">
            <v>8.1</v>
          </cell>
          <cell r="H280" t="str">
            <v>6.5</v>
          </cell>
          <cell r="I280" t="str">
            <v>7.3</v>
          </cell>
          <cell r="J280" t="str">
            <v>6.4</v>
          </cell>
          <cell r="K280" t="str">
            <v>8.0</v>
          </cell>
          <cell r="L280" t="str">
            <v>8.0</v>
          </cell>
          <cell r="M280" t="str">
            <v>8.0</v>
          </cell>
          <cell r="N280" t="str">
            <v>8.3</v>
          </cell>
          <cell r="O280" t="str">
            <v>6.1</v>
          </cell>
          <cell r="P280" t="str">
            <v>9.3</v>
          </cell>
          <cell r="Q280" t="str">
            <v>8.3</v>
          </cell>
          <cell r="R280" t="str">
            <v>Đ</v>
          </cell>
          <cell r="S280" t="str">
            <v>7.2</v>
          </cell>
          <cell r="T280" t="str">
            <v>7.6</v>
          </cell>
          <cell r="U280" t="str">
            <v>K</v>
          </cell>
          <cell r="V280" t="str">
            <v>T</v>
          </cell>
          <cell r="W280" t="str">
            <v>HSTT</v>
          </cell>
          <cell r="X280" t="str">
            <v>37</v>
          </cell>
          <cell r="Y280" t="str">
            <v>1</v>
          </cell>
          <cell r="Z280" t="str">
            <v>12D3</v>
          </cell>
        </row>
        <row r="281">
          <cell r="C281" t="str">
            <v>Trần Phương Chinh12D3</v>
          </cell>
          <cell r="D281" t="str">
            <v>07/10/2005</v>
          </cell>
          <cell r="E281" t="str">
            <v>Nữ</v>
          </cell>
          <cell r="F281" t="str">
            <v>Kinh</v>
          </cell>
          <cell r="G281" t="str">
            <v>8.8</v>
          </cell>
          <cell r="H281" t="str">
            <v>9.3</v>
          </cell>
          <cell r="I281" t="str">
            <v>7.9</v>
          </cell>
          <cell r="J281" t="str">
            <v>8.2</v>
          </cell>
          <cell r="K281" t="str">
            <v>9.0</v>
          </cell>
          <cell r="L281" t="str">
            <v>9.1</v>
          </cell>
          <cell r="M281" t="str">
            <v>8.5</v>
          </cell>
          <cell r="N281" t="str">
            <v>8.8</v>
          </cell>
          <cell r="O281" t="str">
            <v>7.6</v>
          </cell>
          <cell r="P281" t="str">
            <v>9.6</v>
          </cell>
          <cell r="Q281" t="str">
            <v>8.6</v>
          </cell>
          <cell r="R281" t="str">
            <v>Đ</v>
          </cell>
          <cell r="S281" t="str">
            <v>7.5</v>
          </cell>
          <cell r="T281" t="str">
            <v>8.6</v>
          </cell>
          <cell r="U281" t="str">
            <v>G</v>
          </cell>
          <cell r="V281" t="str">
            <v>T</v>
          </cell>
          <cell r="W281" t="str">
            <v>HSG</v>
          </cell>
          <cell r="X281" t="str">
            <v>5</v>
          </cell>
          <cell r="Y281" t="str">
            <v>0</v>
          </cell>
          <cell r="Z281" t="str">
            <v>12D3</v>
          </cell>
        </row>
        <row r="282">
          <cell r="C282" t="str">
            <v>Nguyễn Phan Minh Đức12D3</v>
          </cell>
          <cell r="D282" t="str">
            <v>01/08/2005</v>
          </cell>
          <cell r="E282" t="str">
            <v>Nam</v>
          </cell>
          <cell r="F282" t="str">
            <v>Kinh</v>
          </cell>
          <cell r="G282" t="str">
            <v>6.0</v>
          </cell>
          <cell r="H282" t="str">
            <v>7.0</v>
          </cell>
          <cell r="I282" t="str">
            <v>7.3</v>
          </cell>
          <cell r="J282" t="str">
            <v>7.4</v>
          </cell>
          <cell r="K282" t="str">
            <v>8.3</v>
          </cell>
          <cell r="L282" t="str">
            <v>7.1</v>
          </cell>
          <cell r="M282" t="str">
            <v>8.3</v>
          </cell>
          <cell r="N282" t="str">
            <v>8.4</v>
          </cell>
          <cell r="O282" t="str">
            <v>4.3</v>
          </cell>
          <cell r="P282" t="str">
            <v>8.6</v>
          </cell>
          <cell r="Q282" t="str">
            <v>8.6</v>
          </cell>
          <cell r="R282" t="str">
            <v>Đ</v>
          </cell>
          <cell r="S282" t="str">
            <v>7.9</v>
          </cell>
          <cell r="T282" t="str">
            <v>7.4</v>
          </cell>
          <cell r="U282" t="str">
            <v>TB</v>
          </cell>
          <cell r="V282" t="str">
            <v>T</v>
          </cell>
          <cell r="X282" t="str">
            <v>43</v>
          </cell>
          <cell r="Y282" t="str">
            <v>4</v>
          </cell>
          <cell r="Z282" t="str">
            <v>12D3</v>
          </cell>
        </row>
        <row r="283">
          <cell r="C283" t="str">
            <v>Hoàng Duy Hiển12D3</v>
          </cell>
          <cell r="D283" t="str">
            <v>28/07/2005</v>
          </cell>
          <cell r="E283" t="str">
            <v>Nam</v>
          </cell>
          <cell r="F283" t="str">
            <v>Kinh</v>
          </cell>
          <cell r="G283" t="str">
            <v>7.0</v>
          </cell>
          <cell r="H283" t="str">
            <v>6.1</v>
          </cell>
          <cell r="I283" t="str">
            <v>7.3</v>
          </cell>
          <cell r="J283" t="str">
            <v>7.1</v>
          </cell>
          <cell r="K283" t="str">
            <v>8.6</v>
          </cell>
          <cell r="L283" t="str">
            <v>7.7</v>
          </cell>
          <cell r="M283" t="str">
            <v>8.4</v>
          </cell>
          <cell r="N283" t="str">
            <v>8.5</v>
          </cell>
          <cell r="O283" t="str">
            <v>4.3</v>
          </cell>
          <cell r="P283" t="str">
            <v>8.7</v>
          </cell>
          <cell r="Q283" t="str">
            <v>8.7</v>
          </cell>
          <cell r="R283" t="str">
            <v>Đ</v>
          </cell>
          <cell r="S283" t="str">
            <v>7.9</v>
          </cell>
          <cell r="T283" t="str">
            <v>7.5</v>
          </cell>
          <cell r="U283" t="str">
            <v>TB</v>
          </cell>
          <cell r="V283" t="str">
            <v>T</v>
          </cell>
          <cell r="X283" t="str">
            <v>42</v>
          </cell>
          <cell r="Y283" t="str">
            <v>1</v>
          </cell>
          <cell r="Z283" t="str">
            <v>12D3</v>
          </cell>
        </row>
        <row r="284">
          <cell r="C284" t="str">
            <v>Bế Ích Trọng Hiếu12D3</v>
          </cell>
          <cell r="D284" t="str">
            <v>14/04/2005</v>
          </cell>
          <cell r="E284" t="str">
            <v>Nam</v>
          </cell>
          <cell r="F284" t="str">
            <v>Tày</v>
          </cell>
          <cell r="G284" t="str">
            <v>7.2</v>
          </cell>
          <cell r="H284" t="str">
            <v>6.1</v>
          </cell>
          <cell r="I284" t="str">
            <v>7.6</v>
          </cell>
          <cell r="J284" t="str">
            <v>7.6</v>
          </cell>
          <cell r="K284" t="str">
            <v>8.8</v>
          </cell>
          <cell r="L284" t="str">
            <v>8.0</v>
          </cell>
          <cell r="M284" t="str">
            <v>7.9</v>
          </cell>
          <cell r="N284" t="str">
            <v>9.0</v>
          </cell>
          <cell r="O284" t="str">
            <v>6.3</v>
          </cell>
          <cell r="P284" t="str">
            <v>8.4</v>
          </cell>
          <cell r="Q284" t="str">
            <v>8.7</v>
          </cell>
          <cell r="R284" t="str">
            <v>Đ</v>
          </cell>
          <cell r="S284" t="str">
            <v>7.2</v>
          </cell>
          <cell r="T284" t="str">
            <v>7.7</v>
          </cell>
          <cell r="U284" t="str">
            <v>K</v>
          </cell>
          <cell r="V284" t="str">
            <v>T</v>
          </cell>
          <cell r="W284" t="str">
            <v>HSTT</v>
          </cell>
          <cell r="X284" t="str">
            <v>36</v>
          </cell>
          <cell r="Y284" t="str">
            <v>3</v>
          </cell>
          <cell r="Z284" t="str">
            <v>12D3</v>
          </cell>
        </row>
        <row r="285">
          <cell r="C285" t="str">
            <v>Vũ Đình Hiếu12D3</v>
          </cell>
          <cell r="D285" t="str">
            <v>21/01/2005</v>
          </cell>
          <cell r="E285" t="str">
            <v>Nam</v>
          </cell>
          <cell r="F285" t="str">
            <v>Kinh</v>
          </cell>
          <cell r="G285" t="str">
            <v>9.1</v>
          </cell>
          <cell r="H285" t="str">
            <v>8.9</v>
          </cell>
          <cell r="I285" t="str">
            <v>8.0</v>
          </cell>
          <cell r="J285" t="str">
            <v>8.2</v>
          </cell>
          <cell r="K285" t="str">
            <v>8.8</v>
          </cell>
          <cell r="L285" t="str">
            <v>8.3</v>
          </cell>
          <cell r="M285" t="str">
            <v>8.7</v>
          </cell>
          <cell r="N285" t="str">
            <v>9.0</v>
          </cell>
          <cell r="O285" t="str">
            <v>8.2</v>
          </cell>
          <cell r="P285" t="str">
            <v>9.4</v>
          </cell>
          <cell r="Q285" t="str">
            <v>8.7</v>
          </cell>
          <cell r="R285" t="str">
            <v>Đ</v>
          </cell>
          <cell r="S285" t="str">
            <v>8.5</v>
          </cell>
          <cell r="T285" t="str">
            <v>8.7</v>
          </cell>
          <cell r="U285" t="str">
            <v>G</v>
          </cell>
          <cell r="V285" t="str">
            <v>T</v>
          </cell>
          <cell r="W285" t="str">
            <v>HSG</v>
          </cell>
          <cell r="X285" t="str">
            <v>3</v>
          </cell>
          <cell r="Y285" t="str">
            <v>0</v>
          </cell>
          <cell r="Z285" t="str">
            <v>12D3</v>
          </cell>
        </row>
        <row r="286">
          <cell r="C286" t="str">
            <v>Nguyễn Quang Huy12D3</v>
          </cell>
          <cell r="D286" t="str">
            <v>21/08/2005</v>
          </cell>
          <cell r="E286" t="str">
            <v>Nam</v>
          </cell>
          <cell r="F286" t="str">
            <v>Kinh</v>
          </cell>
          <cell r="G286" t="str">
            <v>5.7</v>
          </cell>
          <cell r="H286" t="str">
            <v>5.8</v>
          </cell>
          <cell r="I286" t="str">
            <v>7.3</v>
          </cell>
          <cell r="J286" t="str">
            <v>7.8</v>
          </cell>
          <cell r="K286" t="str">
            <v>8.6</v>
          </cell>
          <cell r="L286" t="str">
            <v>6.8</v>
          </cell>
          <cell r="M286" t="str">
            <v>8.2</v>
          </cell>
          <cell r="N286" t="str">
            <v>8.0</v>
          </cell>
          <cell r="O286" t="str">
            <v>4.6</v>
          </cell>
          <cell r="P286" t="str">
            <v>8.6</v>
          </cell>
          <cell r="Q286" t="str">
            <v>8.4</v>
          </cell>
          <cell r="R286" t="str">
            <v>Đ</v>
          </cell>
          <cell r="S286" t="str">
            <v>7.2</v>
          </cell>
          <cell r="T286" t="str">
            <v>7.3</v>
          </cell>
          <cell r="U286" t="str">
            <v>TB</v>
          </cell>
          <cell r="V286" t="str">
            <v>K</v>
          </cell>
          <cell r="X286" t="str">
            <v>44</v>
          </cell>
          <cell r="Y286" t="str">
            <v>5</v>
          </cell>
          <cell r="Z286" t="str">
            <v>12D3</v>
          </cell>
        </row>
        <row r="287">
          <cell r="C287" t="str">
            <v>Trần Đức Huy12D3</v>
          </cell>
          <cell r="D287" t="str">
            <v>17/05/2005</v>
          </cell>
          <cell r="E287" t="str">
            <v>Nam</v>
          </cell>
          <cell r="F287" t="str">
            <v>Kinh</v>
          </cell>
          <cell r="G287" t="str">
            <v>9.1</v>
          </cell>
          <cell r="H287" t="str">
            <v>9.4</v>
          </cell>
          <cell r="I287" t="str">
            <v>8.8</v>
          </cell>
          <cell r="J287" t="str">
            <v>8.2</v>
          </cell>
          <cell r="K287" t="str">
            <v>9.4</v>
          </cell>
          <cell r="L287" t="str">
            <v>7.6</v>
          </cell>
          <cell r="M287" t="str">
            <v>9.0</v>
          </cell>
          <cell r="N287" t="str">
            <v>9.3</v>
          </cell>
          <cell r="O287" t="str">
            <v>8.7</v>
          </cell>
          <cell r="P287" t="str">
            <v>9.6</v>
          </cell>
          <cell r="Q287" t="str">
            <v>8.6</v>
          </cell>
          <cell r="R287" t="str">
            <v>Đ</v>
          </cell>
          <cell r="S287" t="str">
            <v>7.9</v>
          </cell>
          <cell r="T287" t="str">
            <v>8.8</v>
          </cell>
          <cell r="U287" t="str">
            <v>G</v>
          </cell>
          <cell r="V287" t="str">
            <v>T</v>
          </cell>
          <cell r="W287" t="str">
            <v>HSG</v>
          </cell>
          <cell r="X287" t="str">
            <v>1</v>
          </cell>
          <cell r="Y287" t="str">
            <v>1</v>
          </cell>
          <cell r="Z287" t="str">
            <v>12D3</v>
          </cell>
        </row>
        <row r="288">
          <cell r="C288" t="str">
            <v>Nguyễn Khánh Huyền12D3</v>
          </cell>
          <cell r="D288" t="str">
            <v>16/03/2005</v>
          </cell>
          <cell r="E288" t="str">
            <v>Nữ</v>
          </cell>
          <cell r="F288" t="str">
            <v>Kinh</v>
          </cell>
          <cell r="G288" t="str">
            <v>9.1</v>
          </cell>
          <cell r="H288" t="str">
            <v>8.0</v>
          </cell>
          <cell r="I288" t="str">
            <v>7.5</v>
          </cell>
          <cell r="J288" t="str">
            <v>7.8</v>
          </cell>
          <cell r="K288" t="str">
            <v>8.7</v>
          </cell>
          <cell r="L288" t="str">
            <v>8.9</v>
          </cell>
          <cell r="M288" t="str">
            <v>9.3</v>
          </cell>
          <cell r="N288" t="str">
            <v>9.4</v>
          </cell>
          <cell r="O288" t="str">
            <v>9.0</v>
          </cell>
          <cell r="P288" t="str">
            <v>9.1</v>
          </cell>
          <cell r="Q288" t="str">
            <v>8.6</v>
          </cell>
          <cell r="R288" t="str">
            <v>Đ</v>
          </cell>
          <cell r="S288" t="str">
            <v>8.4</v>
          </cell>
          <cell r="T288" t="str">
            <v>8.7</v>
          </cell>
          <cell r="U288" t="str">
            <v>G</v>
          </cell>
          <cell r="V288" t="str">
            <v>T</v>
          </cell>
          <cell r="W288" t="str">
            <v>HSG</v>
          </cell>
          <cell r="X288" t="str">
            <v>3</v>
          </cell>
          <cell r="Y288" t="str">
            <v>1</v>
          </cell>
          <cell r="Z288" t="str">
            <v>12D3</v>
          </cell>
        </row>
        <row r="289">
          <cell r="C289" t="str">
            <v>Nguyễn Khánh Huyền12D3</v>
          </cell>
          <cell r="D289" t="str">
            <v>22/11/2005</v>
          </cell>
          <cell r="E289" t="str">
            <v>Nữ</v>
          </cell>
          <cell r="F289" t="str">
            <v>Kinh</v>
          </cell>
          <cell r="G289" t="str">
            <v>8.4</v>
          </cell>
          <cell r="H289" t="str">
            <v>8.2</v>
          </cell>
          <cell r="I289" t="str">
            <v>8.1</v>
          </cell>
          <cell r="J289" t="str">
            <v>8.1</v>
          </cell>
          <cell r="K289" t="str">
            <v>8.8</v>
          </cell>
          <cell r="L289" t="str">
            <v>8.3</v>
          </cell>
          <cell r="M289" t="str">
            <v>8.9</v>
          </cell>
          <cell r="N289" t="str">
            <v>9.3</v>
          </cell>
          <cell r="O289" t="str">
            <v>8.1</v>
          </cell>
          <cell r="P289" t="str">
            <v>9.4</v>
          </cell>
          <cell r="Q289" t="str">
            <v>8.6</v>
          </cell>
          <cell r="R289" t="str">
            <v>Đ</v>
          </cell>
          <cell r="S289" t="str">
            <v>7.7</v>
          </cell>
          <cell r="T289" t="str">
            <v>8.5</v>
          </cell>
          <cell r="U289" t="str">
            <v>G</v>
          </cell>
          <cell r="V289" t="str">
            <v>T</v>
          </cell>
          <cell r="W289" t="str">
            <v>HSG</v>
          </cell>
          <cell r="X289" t="str">
            <v>7</v>
          </cell>
          <cell r="Y289" t="str">
            <v>0</v>
          </cell>
          <cell r="Z289" t="str">
            <v>12D3</v>
          </cell>
        </row>
        <row r="290">
          <cell r="C290" t="str">
            <v>Trần Ngọc Khuê12D3</v>
          </cell>
          <cell r="D290" t="str">
            <v>03/10/2005</v>
          </cell>
          <cell r="E290" t="str">
            <v>Nữ</v>
          </cell>
          <cell r="F290" t="str">
            <v>Kinh</v>
          </cell>
          <cell r="G290" t="str">
            <v>8.1</v>
          </cell>
          <cell r="H290" t="str">
            <v>8.1</v>
          </cell>
          <cell r="I290" t="str">
            <v>7.9</v>
          </cell>
          <cell r="J290" t="str">
            <v>8.1</v>
          </cell>
          <cell r="K290" t="str">
            <v>9.2</v>
          </cell>
          <cell r="L290" t="str">
            <v>8.7</v>
          </cell>
          <cell r="M290" t="str">
            <v>8.6</v>
          </cell>
          <cell r="N290" t="str">
            <v>8.4</v>
          </cell>
          <cell r="O290" t="str">
            <v>7.0</v>
          </cell>
          <cell r="P290" t="str">
            <v>9.0</v>
          </cell>
          <cell r="Q290" t="str">
            <v>9.6</v>
          </cell>
          <cell r="R290" t="str">
            <v>Đ</v>
          </cell>
          <cell r="S290" t="str">
            <v>8.2</v>
          </cell>
          <cell r="T290" t="str">
            <v>8.4</v>
          </cell>
          <cell r="U290" t="str">
            <v>G</v>
          </cell>
          <cell r="V290" t="str">
            <v>T</v>
          </cell>
          <cell r="W290" t="str">
            <v>HSG</v>
          </cell>
          <cell r="X290" t="str">
            <v>12</v>
          </cell>
          <cell r="Y290" t="str">
            <v>1</v>
          </cell>
          <cell r="Z290" t="str">
            <v>12D3</v>
          </cell>
        </row>
        <row r="291">
          <cell r="C291" t="str">
            <v>Dương Hà Linh12D3</v>
          </cell>
          <cell r="D291" t="str">
            <v>28/02/2005</v>
          </cell>
          <cell r="E291" t="str">
            <v>Nữ</v>
          </cell>
          <cell r="F291" t="str">
            <v>Kinh</v>
          </cell>
          <cell r="G291" t="str">
            <v>8.1</v>
          </cell>
          <cell r="H291" t="str">
            <v>7.5</v>
          </cell>
          <cell r="I291" t="str">
            <v>7.8</v>
          </cell>
          <cell r="J291" t="str">
            <v>7.5</v>
          </cell>
          <cell r="K291" t="str">
            <v>8.4</v>
          </cell>
          <cell r="L291" t="str">
            <v>7.3</v>
          </cell>
          <cell r="M291" t="str">
            <v>8.9</v>
          </cell>
          <cell r="N291" t="str">
            <v>8.5</v>
          </cell>
          <cell r="O291" t="str">
            <v>8.0</v>
          </cell>
          <cell r="P291" t="str">
            <v>9.3</v>
          </cell>
          <cell r="Q291" t="str">
            <v>8.7</v>
          </cell>
          <cell r="R291" t="str">
            <v>Đ</v>
          </cell>
          <cell r="S291" t="str">
            <v>8.1</v>
          </cell>
          <cell r="T291" t="str">
            <v>8.2</v>
          </cell>
          <cell r="U291" t="str">
            <v>G</v>
          </cell>
          <cell r="V291" t="str">
            <v>T</v>
          </cell>
          <cell r="W291" t="str">
            <v>HSG</v>
          </cell>
          <cell r="X291" t="str">
            <v>25</v>
          </cell>
          <cell r="Y291" t="str">
            <v>1</v>
          </cell>
          <cell r="Z291" t="str">
            <v>12D3</v>
          </cell>
        </row>
        <row r="292">
          <cell r="C292" t="str">
            <v>Lê Giang Linh12D3</v>
          </cell>
          <cell r="D292" t="str">
            <v>16/04/2005</v>
          </cell>
          <cell r="E292" t="str">
            <v>Nữ</v>
          </cell>
          <cell r="F292" t="str">
            <v>Kinh</v>
          </cell>
          <cell r="G292" t="str">
            <v>8.1</v>
          </cell>
          <cell r="H292" t="str">
            <v>8.3</v>
          </cell>
          <cell r="I292" t="str">
            <v>8.1</v>
          </cell>
          <cell r="J292" t="str">
            <v>7.7</v>
          </cell>
          <cell r="K292" t="str">
            <v>9.0</v>
          </cell>
          <cell r="L292" t="str">
            <v>8.0</v>
          </cell>
          <cell r="M292" t="str">
            <v>8.3</v>
          </cell>
          <cell r="N292" t="str">
            <v>9.1</v>
          </cell>
          <cell r="O292" t="str">
            <v>7.7</v>
          </cell>
          <cell r="P292" t="str">
            <v>8.9</v>
          </cell>
          <cell r="Q292" t="str">
            <v>8.7</v>
          </cell>
          <cell r="R292" t="str">
            <v>Đ</v>
          </cell>
          <cell r="S292" t="str">
            <v>8.1</v>
          </cell>
          <cell r="T292" t="str">
            <v>8.3</v>
          </cell>
          <cell r="U292" t="str">
            <v>G</v>
          </cell>
          <cell r="V292" t="str">
            <v>T</v>
          </cell>
          <cell r="W292" t="str">
            <v>HSG</v>
          </cell>
          <cell r="X292" t="str">
            <v>19</v>
          </cell>
          <cell r="Y292" t="str">
            <v>2</v>
          </cell>
          <cell r="Z292" t="str">
            <v>12D3</v>
          </cell>
        </row>
        <row r="293">
          <cell r="C293" t="str">
            <v>Trần Trúc Linh12D3</v>
          </cell>
          <cell r="D293" t="str">
            <v>01/11/2005</v>
          </cell>
          <cell r="E293" t="str">
            <v>Nữ</v>
          </cell>
          <cell r="F293" t="str">
            <v>Kinh</v>
          </cell>
          <cell r="G293" t="str">
            <v>8.1</v>
          </cell>
          <cell r="H293" t="str">
            <v>8.4</v>
          </cell>
          <cell r="I293" t="str">
            <v>7.9</v>
          </cell>
          <cell r="J293" t="str">
            <v>8.2</v>
          </cell>
          <cell r="K293" t="str">
            <v>8.9</v>
          </cell>
          <cell r="L293" t="str">
            <v>9.1</v>
          </cell>
          <cell r="M293" t="str">
            <v>9.0</v>
          </cell>
          <cell r="N293" t="str">
            <v>9.3</v>
          </cell>
          <cell r="O293" t="str">
            <v>8.2</v>
          </cell>
          <cell r="P293" t="str">
            <v>8.6</v>
          </cell>
          <cell r="Q293" t="str">
            <v>8.6</v>
          </cell>
          <cell r="R293" t="str">
            <v>Đ</v>
          </cell>
          <cell r="S293" t="str">
            <v>8.8</v>
          </cell>
          <cell r="T293" t="str">
            <v>8.6</v>
          </cell>
          <cell r="U293" t="str">
            <v>G</v>
          </cell>
          <cell r="V293" t="str">
            <v>T</v>
          </cell>
          <cell r="W293" t="str">
            <v>HSG</v>
          </cell>
          <cell r="X293" t="str">
            <v>5</v>
          </cell>
          <cell r="Y293" t="str">
            <v>0</v>
          </cell>
          <cell r="Z293" t="str">
            <v>12D3</v>
          </cell>
        </row>
        <row r="294">
          <cell r="C294" t="str">
            <v>Phạm Gia Long12D3</v>
          </cell>
          <cell r="D294" t="str">
            <v>22/07/2005</v>
          </cell>
          <cell r="E294" t="str">
            <v>Nam</v>
          </cell>
          <cell r="F294" t="str">
            <v>Kinh</v>
          </cell>
          <cell r="G294" t="str">
            <v>6.6</v>
          </cell>
          <cell r="H294" t="str">
            <v>8.4</v>
          </cell>
          <cell r="I294" t="str">
            <v>7.8</v>
          </cell>
          <cell r="J294" t="str">
            <v>8.3</v>
          </cell>
          <cell r="K294" t="str">
            <v>8.9</v>
          </cell>
          <cell r="L294" t="str">
            <v>7.3</v>
          </cell>
          <cell r="M294" t="str">
            <v>8.6</v>
          </cell>
          <cell r="N294" t="str">
            <v>8.8</v>
          </cell>
          <cell r="O294" t="str">
            <v>7.3</v>
          </cell>
          <cell r="P294" t="str">
            <v>9.6</v>
          </cell>
          <cell r="Q294" t="str">
            <v>8.7</v>
          </cell>
          <cell r="R294" t="str">
            <v>Đ</v>
          </cell>
          <cell r="S294" t="str">
            <v>6.7</v>
          </cell>
          <cell r="T294" t="str">
            <v>8.1</v>
          </cell>
          <cell r="U294" t="str">
            <v>K</v>
          </cell>
          <cell r="V294" t="str">
            <v>T</v>
          </cell>
          <cell r="W294" t="str">
            <v>HSTT</v>
          </cell>
          <cell r="X294" t="str">
            <v>32</v>
          </cell>
          <cell r="Y294" t="str">
            <v>2</v>
          </cell>
          <cell r="Z294" t="str">
            <v>12D3</v>
          </cell>
        </row>
        <row r="295">
          <cell r="C295" t="str">
            <v>Vương Đình Hải Long12D3</v>
          </cell>
          <cell r="D295" t="str">
            <v>04/07/2005</v>
          </cell>
          <cell r="E295" t="str">
            <v>Nam</v>
          </cell>
          <cell r="F295" t="str">
            <v>Kinh</v>
          </cell>
          <cell r="G295" t="str">
            <v>7.2</v>
          </cell>
          <cell r="H295" t="str">
            <v>7.4</v>
          </cell>
          <cell r="I295" t="str">
            <v>7.4</v>
          </cell>
          <cell r="J295" t="str">
            <v>8.4</v>
          </cell>
          <cell r="K295" t="str">
            <v>8.4</v>
          </cell>
          <cell r="L295" t="str">
            <v>7.3</v>
          </cell>
          <cell r="M295" t="str">
            <v>8.4</v>
          </cell>
          <cell r="N295" t="str">
            <v>8.9</v>
          </cell>
          <cell r="O295" t="str">
            <v>5.8</v>
          </cell>
          <cell r="P295" t="str">
            <v>9.1</v>
          </cell>
          <cell r="Q295" t="str">
            <v>8.7</v>
          </cell>
          <cell r="R295" t="str">
            <v>Đ</v>
          </cell>
          <cell r="S295" t="str">
            <v>7.4</v>
          </cell>
          <cell r="T295" t="str">
            <v>7.9</v>
          </cell>
          <cell r="U295" t="str">
            <v>K</v>
          </cell>
          <cell r="V295" t="str">
            <v>T</v>
          </cell>
          <cell r="W295" t="str">
            <v>HSTT</v>
          </cell>
          <cell r="X295" t="str">
            <v>35</v>
          </cell>
          <cell r="Y295" t="str">
            <v>3</v>
          </cell>
          <cell r="Z295" t="str">
            <v>12D3</v>
          </cell>
        </row>
        <row r="296">
          <cell r="C296" t="str">
            <v>Đặng Tuấn Minh12D3</v>
          </cell>
          <cell r="D296" t="str">
            <v>08/06/2005</v>
          </cell>
          <cell r="E296" t="str">
            <v>Nam</v>
          </cell>
          <cell r="F296" t="str">
            <v>Kinh</v>
          </cell>
          <cell r="G296" t="str">
            <v>8.1</v>
          </cell>
          <cell r="H296" t="str">
            <v>9.3</v>
          </cell>
          <cell r="I296" t="str">
            <v>9.0</v>
          </cell>
          <cell r="J296" t="str">
            <v>8.4</v>
          </cell>
          <cell r="K296" t="str">
            <v>8.8</v>
          </cell>
          <cell r="L296" t="str">
            <v>8.1</v>
          </cell>
          <cell r="M296" t="str">
            <v>8.7</v>
          </cell>
          <cell r="N296" t="str">
            <v>9.1</v>
          </cell>
          <cell r="O296" t="str">
            <v>7.6</v>
          </cell>
          <cell r="P296" t="str">
            <v>8.6</v>
          </cell>
          <cell r="Q296" t="str">
            <v>8.7</v>
          </cell>
          <cell r="R296" t="str">
            <v>Đ</v>
          </cell>
          <cell r="S296" t="str">
            <v>7.3</v>
          </cell>
          <cell r="T296" t="str">
            <v>8.5</v>
          </cell>
          <cell r="U296" t="str">
            <v>G</v>
          </cell>
          <cell r="V296" t="str">
            <v>T</v>
          </cell>
          <cell r="W296" t="str">
            <v>HSG</v>
          </cell>
          <cell r="X296" t="str">
            <v>7</v>
          </cell>
          <cell r="Y296" t="str">
            <v>2</v>
          </cell>
          <cell r="Z296" t="str">
            <v>12D3</v>
          </cell>
        </row>
        <row r="297">
          <cell r="C297" t="str">
            <v>Nguyễn Trà My12D3</v>
          </cell>
          <cell r="D297" t="str">
            <v>04/02/2005</v>
          </cell>
          <cell r="E297" t="str">
            <v>Nữ</v>
          </cell>
          <cell r="F297" t="str">
            <v>Kinh</v>
          </cell>
          <cell r="G297" t="str">
            <v>6.6</v>
          </cell>
          <cell r="H297" t="str">
            <v>7.3</v>
          </cell>
          <cell r="I297" t="str">
            <v>7.5</v>
          </cell>
          <cell r="J297" t="str">
            <v>8.3</v>
          </cell>
          <cell r="K297" t="str">
            <v>8.7</v>
          </cell>
          <cell r="L297" t="str">
            <v>8.2</v>
          </cell>
          <cell r="M297" t="str">
            <v>8.8</v>
          </cell>
          <cell r="N297" t="str">
            <v>8.9</v>
          </cell>
          <cell r="O297" t="str">
            <v>7.2</v>
          </cell>
          <cell r="P297" t="str">
            <v>9.0</v>
          </cell>
          <cell r="Q297" t="str">
            <v>8.7</v>
          </cell>
          <cell r="R297" t="str">
            <v>Đ</v>
          </cell>
          <cell r="S297" t="str">
            <v>7.5</v>
          </cell>
          <cell r="T297" t="str">
            <v>8.1</v>
          </cell>
          <cell r="U297" t="str">
            <v>G</v>
          </cell>
          <cell r="V297" t="str">
            <v>T</v>
          </cell>
          <cell r="W297" t="str">
            <v>HSG</v>
          </cell>
          <cell r="X297" t="str">
            <v>26</v>
          </cell>
          <cell r="Y297" t="str">
            <v>1</v>
          </cell>
          <cell r="Z297" t="str">
            <v>12D3</v>
          </cell>
        </row>
        <row r="298">
          <cell r="C298" t="str">
            <v>Trịnh Linh Nga12D3</v>
          </cell>
          <cell r="D298" t="str">
            <v>01/02/2005</v>
          </cell>
          <cell r="E298" t="str">
            <v>Nữ</v>
          </cell>
          <cell r="F298" t="str">
            <v>Kinh</v>
          </cell>
          <cell r="G298" t="str">
            <v>8.1</v>
          </cell>
          <cell r="H298" t="str">
            <v>7.5</v>
          </cell>
          <cell r="I298" t="str">
            <v>8.3</v>
          </cell>
          <cell r="J298" t="str">
            <v>8.1</v>
          </cell>
          <cell r="K298" t="str">
            <v>8.0</v>
          </cell>
          <cell r="L298" t="str">
            <v>9.3</v>
          </cell>
          <cell r="M298" t="str">
            <v>9.1</v>
          </cell>
          <cell r="N298" t="str">
            <v>8.1</v>
          </cell>
          <cell r="O298" t="str">
            <v>8.4</v>
          </cell>
          <cell r="P298" t="str">
            <v>9.6</v>
          </cell>
          <cell r="Q298" t="str">
            <v>8.6</v>
          </cell>
          <cell r="R298" t="str">
            <v>Đ</v>
          </cell>
          <cell r="S298" t="str">
            <v>8.1</v>
          </cell>
          <cell r="T298" t="str">
            <v>8.4</v>
          </cell>
          <cell r="U298" t="str">
            <v>G</v>
          </cell>
          <cell r="V298" t="str">
            <v>T</v>
          </cell>
          <cell r="W298" t="str">
            <v>HSG</v>
          </cell>
          <cell r="X298" t="str">
            <v>12</v>
          </cell>
          <cell r="Y298" t="str">
            <v>1</v>
          </cell>
          <cell r="Z298" t="str">
            <v>12D3</v>
          </cell>
        </row>
        <row r="299">
          <cell r="C299" t="str">
            <v>Trần Thị Thu Ngân12D3</v>
          </cell>
          <cell r="D299" t="str">
            <v>21/10/2005</v>
          </cell>
          <cell r="E299" t="str">
            <v>Nữ</v>
          </cell>
          <cell r="F299" t="str">
            <v>Kinh</v>
          </cell>
          <cell r="G299" t="str">
            <v>7.2</v>
          </cell>
          <cell r="H299" t="str">
            <v>8.2</v>
          </cell>
          <cell r="I299" t="str">
            <v>7.9</v>
          </cell>
          <cell r="J299" t="str">
            <v>8.7</v>
          </cell>
          <cell r="K299" t="str">
            <v>8.8</v>
          </cell>
          <cell r="L299" t="str">
            <v>8.0</v>
          </cell>
          <cell r="M299" t="str">
            <v>8.9</v>
          </cell>
          <cell r="N299" t="str">
            <v>8.8</v>
          </cell>
          <cell r="O299" t="str">
            <v>5.1</v>
          </cell>
          <cell r="P299" t="str">
            <v>9.3</v>
          </cell>
          <cell r="Q299" t="str">
            <v>8.4</v>
          </cell>
          <cell r="R299" t="str">
            <v>Đ</v>
          </cell>
          <cell r="S299" t="str">
            <v>8.3</v>
          </cell>
          <cell r="T299" t="str">
            <v>8.1</v>
          </cell>
          <cell r="U299" t="str">
            <v>K</v>
          </cell>
          <cell r="V299" t="str">
            <v>T</v>
          </cell>
          <cell r="W299" t="str">
            <v>HSTT</v>
          </cell>
          <cell r="X299" t="str">
            <v>32</v>
          </cell>
          <cell r="Y299" t="str">
            <v>6</v>
          </cell>
          <cell r="Z299" t="str">
            <v>12D3</v>
          </cell>
        </row>
        <row r="300">
          <cell r="C300" t="str">
            <v>Nguyễn Hữu Ngọc12D3</v>
          </cell>
          <cell r="D300" t="str">
            <v>18/10/2005</v>
          </cell>
          <cell r="E300" t="str">
            <v>Nam</v>
          </cell>
          <cell r="F300" t="str">
            <v>Kinh</v>
          </cell>
          <cell r="G300" t="str">
            <v>9.1</v>
          </cell>
          <cell r="H300" t="str">
            <v>8.1</v>
          </cell>
          <cell r="I300" t="str">
            <v>7.8</v>
          </cell>
          <cell r="J300" t="str">
            <v>8.7</v>
          </cell>
          <cell r="K300" t="str">
            <v>8.5</v>
          </cell>
          <cell r="L300" t="str">
            <v>8.4</v>
          </cell>
          <cell r="M300" t="str">
            <v>8.7</v>
          </cell>
          <cell r="N300" t="str">
            <v>9.6</v>
          </cell>
          <cell r="O300" t="str">
            <v>6.6</v>
          </cell>
          <cell r="P300" t="str">
            <v>8.9</v>
          </cell>
          <cell r="Q300" t="str">
            <v>8.4</v>
          </cell>
          <cell r="R300" t="str">
            <v>Đ</v>
          </cell>
          <cell r="S300" t="str">
            <v>7.9</v>
          </cell>
          <cell r="T300" t="str">
            <v>8.4</v>
          </cell>
          <cell r="U300" t="str">
            <v>G</v>
          </cell>
          <cell r="V300" t="str">
            <v>T</v>
          </cell>
          <cell r="W300" t="str">
            <v>HSG</v>
          </cell>
          <cell r="X300" t="str">
            <v>12</v>
          </cell>
          <cell r="Y300" t="str">
            <v>0</v>
          </cell>
          <cell r="Z300" t="str">
            <v>12D3</v>
          </cell>
        </row>
        <row r="301">
          <cell r="C301" t="str">
            <v>Nguyễn Thị Ý Nhi12D3</v>
          </cell>
          <cell r="D301" t="str">
            <v>19/08/2005</v>
          </cell>
          <cell r="E301" t="str">
            <v>Nữ</v>
          </cell>
          <cell r="F301" t="str">
            <v>Kinh</v>
          </cell>
          <cell r="G301" t="str">
            <v>8.0</v>
          </cell>
          <cell r="H301" t="str">
            <v>7.2</v>
          </cell>
          <cell r="I301" t="str">
            <v>7.5</v>
          </cell>
          <cell r="J301" t="str">
            <v>8.0</v>
          </cell>
          <cell r="K301" t="str">
            <v>8.0</v>
          </cell>
          <cell r="L301" t="str">
            <v>8.0</v>
          </cell>
          <cell r="M301" t="str">
            <v>8.9</v>
          </cell>
          <cell r="N301" t="str">
            <v>8.4</v>
          </cell>
          <cell r="O301" t="str">
            <v>6.7</v>
          </cell>
          <cell r="P301" t="str">
            <v>9.6</v>
          </cell>
          <cell r="Q301" t="str">
            <v>8.4</v>
          </cell>
          <cell r="R301" t="str">
            <v>Đ</v>
          </cell>
          <cell r="S301" t="str">
            <v>7.9</v>
          </cell>
          <cell r="T301" t="str">
            <v>8.1</v>
          </cell>
          <cell r="U301" t="str">
            <v>G</v>
          </cell>
          <cell r="V301" t="str">
            <v>T</v>
          </cell>
          <cell r="W301" t="str">
            <v>HSG</v>
          </cell>
          <cell r="X301" t="str">
            <v>26</v>
          </cell>
          <cell r="Y301" t="str">
            <v>0</v>
          </cell>
          <cell r="Z301" t="str">
            <v>12D3</v>
          </cell>
        </row>
        <row r="302">
          <cell r="C302" t="str">
            <v>Nguyễn Trần Yến Nhi12D3</v>
          </cell>
          <cell r="D302" t="str">
            <v>11/09/2005</v>
          </cell>
          <cell r="E302" t="str">
            <v>Nữ</v>
          </cell>
          <cell r="F302" t="str">
            <v>Kinh</v>
          </cell>
          <cell r="G302" t="str">
            <v>7.7</v>
          </cell>
          <cell r="H302" t="str">
            <v>8.4</v>
          </cell>
          <cell r="I302" t="str">
            <v>7.9</v>
          </cell>
          <cell r="J302" t="str">
            <v>8.1</v>
          </cell>
          <cell r="K302" t="str">
            <v>8.6</v>
          </cell>
          <cell r="L302" t="str">
            <v>8.0</v>
          </cell>
          <cell r="M302" t="str">
            <v>8.5</v>
          </cell>
          <cell r="N302" t="str">
            <v>9.2</v>
          </cell>
          <cell r="O302" t="str">
            <v>8.9</v>
          </cell>
          <cell r="P302" t="str">
            <v>8.3</v>
          </cell>
          <cell r="Q302" t="str">
            <v>8.4</v>
          </cell>
          <cell r="R302" t="str">
            <v>Đ</v>
          </cell>
          <cell r="S302" t="str">
            <v>8.0</v>
          </cell>
          <cell r="T302" t="str">
            <v>8.3</v>
          </cell>
          <cell r="U302" t="str">
            <v>G</v>
          </cell>
          <cell r="V302" t="str">
            <v>T</v>
          </cell>
          <cell r="W302" t="str">
            <v>HSG</v>
          </cell>
          <cell r="X302" t="str">
            <v>19</v>
          </cell>
          <cell r="Y302" t="str">
            <v>5</v>
          </cell>
          <cell r="Z302" t="str">
            <v>12D3</v>
          </cell>
        </row>
        <row r="303">
          <cell r="C303" t="str">
            <v>Bùi Đại Phú12D3</v>
          </cell>
          <cell r="D303" t="str">
            <v>18/01/2005</v>
          </cell>
          <cell r="E303" t="str">
            <v>Nam</v>
          </cell>
          <cell r="F303" t="str">
            <v>Kinh</v>
          </cell>
          <cell r="G303" t="str">
            <v>8.2</v>
          </cell>
          <cell r="H303" t="str">
            <v>9.6</v>
          </cell>
          <cell r="I303" t="str">
            <v>9.0</v>
          </cell>
          <cell r="J303" t="str">
            <v>8.8</v>
          </cell>
          <cell r="K303" t="str">
            <v>9.1</v>
          </cell>
          <cell r="L303" t="str">
            <v>7.3</v>
          </cell>
          <cell r="M303" t="str">
            <v>8.5</v>
          </cell>
          <cell r="N303" t="str">
            <v>8.9</v>
          </cell>
          <cell r="O303" t="str">
            <v>5.4</v>
          </cell>
          <cell r="P303" t="str">
            <v>9.6</v>
          </cell>
          <cell r="Q303" t="str">
            <v>9.0</v>
          </cell>
          <cell r="R303" t="str">
            <v>Đ</v>
          </cell>
          <cell r="S303" t="str">
            <v>7.5</v>
          </cell>
          <cell r="T303" t="str">
            <v>8.4</v>
          </cell>
          <cell r="U303" t="str">
            <v>K</v>
          </cell>
          <cell r="V303" t="str">
            <v>T</v>
          </cell>
          <cell r="W303" t="str">
            <v>HSTT</v>
          </cell>
          <cell r="X303" t="str">
            <v>31</v>
          </cell>
          <cell r="Y303" t="str">
            <v>2</v>
          </cell>
          <cell r="Z303" t="str">
            <v>12D3</v>
          </cell>
        </row>
        <row r="304">
          <cell r="C304" t="str">
            <v>Vũ Hoài Phương12D3</v>
          </cell>
          <cell r="D304" t="str">
            <v>02/03/2005</v>
          </cell>
          <cell r="E304" t="str">
            <v>Nữ</v>
          </cell>
          <cell r="F304" t="str">
            <v>Kinh</v>
          </cell>
          <cell r="G304" t="str">
            <v>8.4</v>
          </cell>
          <cell r="H304" t="str">
            <v>7.6</v>
          </cell>
          <cell r="I304" t="str">
            <v>8.0</v>
          </cell>
          <cell r="J304" t="str">
            <v>8.7</v>
          </cell>
          <cell r="K304" t="str">
            <v>9.0</v>
          </cell>
          <cell r="L304" t="str">
            <v>8.5</v>
          </cell>
          <cell r="M304" t="str">
            <v>8.3</v>
          </cell>
          <cell r="N304" t="str">
            <v>9.1</v>
          </cell>
          <cell r="O304" t="str">
            <v>7.1</v>
          </cell>
          <cell r="P304" t="str">
            <v>9.3</v>
          </cell>
          <cell r="Q304" t="str">
            <v>8.4</v>
          </cell>
          <cell r="R304" t="str">
            <v>Đ</v>
          </cell>
          <cell r="S304" t="str">
            <v>8.9</v>
          </cell>
          <cell r="T304" t="str">
            <v>8.4</v>
          </cell>
          <cell r="U304" t="str">
            <v>G</v>
          </cell>
          <cell r="V304" t="str">
            <v>T</v>
          </cell>
          <cell r="W304" t="str">
            <v>HSG</v>
          </cell>
          <cell r="X304" t="str">
            <v>12</v>
          </cell>
          <cell r="Y304" t="str">
            <v>0</v>
          </cell>
          <cell r="Z304" t="str">
            <v>12D3</v>
          </cell>
        </row>
        <row r="305">
          <cell r="C305" t="str">
            <v>Vũ Minh Quang12D3</v>
          </cell>
          <cell r="D305" t="str">
            <v>19/11/2005</v>
          </cell>
          <cell r="E305" t="str">
            <v>Nam</v>
          </cell>
          <cell r="F305" t="str">
            <v>Kinh</v>
          </cell>
          <cell r="G305" t="str">
            <v>6.7</v>
          </cell>
          <cell r="H305" t="str">
            <v>7.1</v>
          </cell>
          <cell r="I305" t="str">
            <v>7.6</v>
          </cell>
          <cell r="J305" t="str">
            <v>8.5</v>
          </cell>
          <cell r="K305" t="str">
            <v>9.1</v>
          </cell>
          <cell r="L305" t="str">
            <v>7.2</v>
          </cell>
          <cell r="M305" t="str">
            <v>7.6</v>
          </cell>
          <cell r="N305" t="str">
            <v>9.3</v>
          </cell>
          <cell r="O305" t="str">
            <v>7.7</v>
          </cell>
          <cell r="P305" t="str">
            <v>9.0</v>
          </cell>
          <cell r="Q305" t="str">
            <v>8.4</v>
          </cell>
          <cell r="R305" t="str">
            <v>Đ</v>
          </cell>
          <cell r="S305" t="str">
            <v>7.3</v>
          </cell>
          <cell r="T305" t="str">
            <v>8.0</v>
          </cell>
          <cell r="U305" t="str">
            <v>K</v>
          </cell>
          <cell r="V305" t="str">
            <v>T</v>
          </cell>
          <cell r="W305" t="str">
            <v>HSTT</v>
          </cell>
          <cell r="X305" t="str">
            <v>34</v>
          </cell>
          <cell r="Y305" t="str">
            <v>0</v>
          </cell>
          <cell r="Z305" t="str">
            <v>12D3</v>
          </cell>
        </row>
        <row r="306">
          <cell r="C306" t="str">
            <v>Bùi Nguyễn Hương Quỳnh12D3</v>
          </cell>
          <cell r="D306" t="str">
            <v>24/10/2005</v>
          </cell>
          <cell r="E306" t="str">
            <v>Nữ</v>
          </cell>
          <cell r="F306" t="str">
            <v>Kinh</v>
          </cell>
          <cell r="G306" t="str">
            <v>5.8</v>
          </cell>
          <cell r="H306" t="str">
            <v>5.9</v>
          </cell>
          <cell r="I306" t="str">
            <v>7.0</v>
          </cell>
          <cell r="J306" t="str">
            <v>7.6</v>
          </cell>
          <cell r="K306" t="str">
            <v>7.8</v>
          </cell>
          <cell r="L306" t="str">
            <v>8.0</v>
          </cell>
          <cell r="M306" t="str">
            <v>7.3</v>
          </cell>
          <cell r="N306" t="str">
            <v>8.3</v>
          </cell>
          <cell r="O306" t="str">
            <v>8.2</v>
          </cell>
          <cell r="P306" t="str">
            <v>9.0</v>
          </cell>
          <cell r="Q306" t="str">
            <v>8.4</v>
          </cell>
          <cell r="R306" t="str">
            <v>Đ</v>
          </cell>
          <cell r="S306" t="str">
            <v>7.0</v>
          </cell>
          <cell r="T306" t="str">
            <v>7.5</v>
          </cell>
          <cell r="U306" t="str">
            <v>K</v>
          </cell>
          <cell r="V306" t="str">
            <v>T</v>
          </cell>
          <cell r="W306" t="str">
            <v>HSTT</v>
          </cell>
          <cell r="X306" t="str">
            <v>40</v>
          </cell>
          <cell r="Y306" t="str">
            <v>0</v>
          </cell>
          <cell r="Z306" t="str">
            <v>12D3</v>
          </cell>
        </row>
        <row r="307">
          <cell r="C307" t="str">
            <v>Đào Thái Sơn12D3</v>
          </cell>
          <cell r="D307" t="str">
            <v>16/09/2005</v>
          </cell>
          <cell r="E307" t="str">
            <v>Nam</v>
          </cell>
          <cell r="F307" t="str">
            <v>Kinh</v>
          </cell>
          <cell r="G307" t="str">
            <v>8.1</v>
          </cell>
          <cell r="H307" t="str">
            <v>8.6</v>
          </cell>
          <cell r="I307" t="str">
            <v>8.1</v>
          </cell>
          <cell r="J307" t="str">
            <v>8.5</v>
          </cell>
          <cell r="K307" t="str">
            <v>8.9</v>
          </cell>
          <cell r="L307" t="str">
            <v>8.0</v>
          </cell>
          <cell r="M307" t="str">
            <v>8.2</v>
          </cell>
          <cell r="N307" t="str">
            <v>8.9</v>
          </cell>
          <cell r="O307" t="str">
            <v>8.1</v>
          </cell>
          <cell r="P307" t="str">
            <v>9.0</v>
          </cell>
          <cell r="Q307" t="str">
            <v>8.4</v>
          </cell>
          <cell r="R307" t="str">
            <v>Đ</v>
          </cell>
          <cell r="S307" t="str">
            <v>6.5</v>
          </cell>
          <cell r="T307" t="str">
            <v>8.3</v>
          </cell>
          <cell r="U307" t="str">
            <v>G</v>
          </cell>
          <cell r="V307" t="str">
            <v>T</v>
          </cell>
          <cell r="W307" t="str">
            <v>HSG</v>
          </cell>
          <cell r="X307" t="str">
            <v>19</v>
          </cell>
          <cell r="Y307" t="str">
            <v>0</v>
          </cell>
          <cell r="Z307" t="str">
            <v>12D3</v>
          </cell>
        </row>
        <row r="308">
          <cell r="C308" t="str">
            <v>Ngô Minh Tân12D3</v>
          </cell>
          <cell r="D308" t="str">
            <v>07/01/2005</v>
          </cell>
          <cell r="E308" t="str">
            <v>Nam</v>
          </cell>
          <cell r="F308" t="str">
            <v>Kinh</v>
          </cell>
          <cell r="G308" t="str">
            <v>8.8</v>
          </cell>
          <cell r="H308" t="str">
            <v>9.4</v>
          </cell>
          <cell r="I308" t="str">
            <v>9.0</v>
          </cell>
          <cell r="J308" t="str">
            <v>7.4</v>
          </cell>
          <cell r="K308" t="str">
            <v>8.7</v>
          </cell>
          <cell r="L308" t="str">
            <v>8.0</v>
          </cell>
          <cell r="M308" t="str">
            <v>7.5</v>
          </cell>
          <cell r="N308" t="str">
            <v>9.1</v>
          </cell>
          <cell r="O308" t="str">
            <v>7.6</v>
          </cell>
          <cell r="P308" t="str">
            <v>8.3</v>
          </cell>
          <cell r="Q308" t="str">
            <v>8.6</v>
          </cell>
          <cell r="R308" t="str">
            <v>Đ</v>
          </cell>
          <cell r="S308" t="str">
            <v>7.9</v>
          </cell>
          <cell r="T308" t="str">
            <v>8.4</v>
          </cell>
          <cell r="U308" t="str">
            <v>G</v>
          </cell>
          <cell r="V308" t="str">
            <v>T</v>
          </cell>
          <cell r="W308" t="str">
            <v>HSG</v>
          </cell>
          <cell r="X308" t="str">
            <v>12</v>
          </cell>
          <cell r="Y308" t="str">
            <v>1</v>
          </cell>
          <cell r="Z308" t="str">
            <v>12D3</v>
          </cell>
        </row>
        <row r="309">
          <cell r="C309" t="str">
            <v>Hồ Hà Thành12D3</v>
          </cell>
          <cell r="D309" t="str">
            <v>28/11/2005</v>
          </cell>
          <cell r="E309" t="str">
            <v>Nam</v>
          </cell>
          <cell r="F309" t="str">
            <v>Kinh</v>
          </cell>
          <cell r="G309" t="str">
            <v>8.1</v>
          </cell>
          <cell r="H309" t="str">
            <v>8.0</v>
          </cell>
          <cell r="I309" t="str">
            <v>7.4</v>
          </cell>
          <cell r="J309" t="str">
            <v>8.6</v>
          </cell>
          <cell r="K309" t="str">
            <v>8.5</v>
          </cell>
          <cell r="L309" t="str">
            <v>8.1</v>
          </cell>
          <cell r="M309" t="str">
            <v>7.9</v>
          </cell>
          <cell r="N309" t="str">
            <v>8.9</v>
          </cell>
          <cell r="O309" t="str">
            <v>8.7</v>
          </cell>
          <cell r="P309" t="str">
            <v>8.9</v>
          </cell>
          <cell r="Q309" t="str">
            <v>8.6</v>
          </cell>
          <cell r="R309" t="str">
            <v>Đ</v>
          </cell>
          <cell r="S309" t="str">
            <v>8.2</v>
          </cell>
          <cell r="T309" t="str">
            <v>8.3</v>
          </cell>
          <cell r="U309" t="str">
            <v>G</v>
          </cell>
          <cell r="V309" t="str">
            <v>T</v>
          </cell>
          <cell r="W309" t="str">
            <v>HSG</v>
          </cell>
          <cell r="X309" t="str">
            <v>19</v>
          </cell>
          <cell r="Y309" t="str">
            <v>0</v>
          </cell>
          <cell r="Z309" t="str">
            <v>12D3</v>
          </cell>
        </row>
        <row r="310">
          <cell r="C310" t="str">
            <v>Hoàng Thanh Thảo12D3</v>
          </cell>
          <cell r="D310" t="str">
            <v>23/07/2005</v>
          </cell>
          <cell r="E310" t="str">
            <v>Nữ</v>
          </cell>
          <cell r="F310" t="str">
            <v>Kinh</v>
          </cell>
          <cell r="G310" t="str">
            <v>8.2</v>
          </cell>
          <cell r="H310" t="str">
            <v>8.2</v>
          </cell>
          <cell r="I310" t="str">
            <v>8.0</v>
          </cell>
          <cell r="J310" t="str">
            <v>8.7</v>
          </cell>
          <cell r="K310" t="str">
            <v>8.4</v>
          </cell>
          <cell r="L310" t="str">
            <v>8.0</v>
          </cell>
          <cell r="M310" t="str">
            <v>8.9</v>
          </cell>
          <cell r="N310" t="str">
            <v>9.3</v>
          </cell>
          <cell r="O310" t="str">
            <v>7.5</v>
          </cell>
          <cell r="P310" t="str">
            <v>9.1</v>
          </cell>
          <cell r="Q310" t="str">
            <v>8.4</v>
          </cell>
          <cell r="R310" t="str">
            <v>Đ</v>
          </cell>
          <cell r="S310" t="str">
            <v>8.6</v>
          </cell>
          <cell r="T310" t="str">
            <v>8.4</v>
          </cell>
          <cell r="U310" t="str">
            <v>G</v>
          </cell>
          <cell r="V310" t="str">
            <v>T</v>
          </cell>
          <cell r="W310" t="str">
            <v>HSG</v>
          </cell>
          <cell r="X310" t="str">
            <v>12</v>
          </cell>
          <cell r="Y310" t="str">
            <v>0</v>
          </cell>
          <cell r="Z310" t="str">
            <v>12D3</v>
          </cell>
        </row>
        <row r="311">
          <cell r="C311" t="str">
            <v>Nguyễn Minh Thu12D3</v>
          </cell>
          <cell r="D311" t="str">
            <v>04/12/2005</v>
          </cell>
          <cell r="E311" t="str">
            <v>Nữ</v>
          </cell>
          <cell r="F311" t="str">
            <v>Kinh</v>
          </cell>
          <cell r="G311" t="str">
            <v>5.4</v>
          </cell>
          <cell r="H311" t="str">
            <v>5.6</v>
          </cell>
          <cell r="I311" t="str">
            <v>6.0</v>
          </cell>
          <cell r="J311" t="str">
            <v>7.9</v>
          </cell>
          <cell r="K311" t="str">
            <v>8.5</v>
          </cell>
          <cell r="L311" t="str">
            <v>7.0</v>
          </cell>
          <cell r="M311" t="str">
            <v>8.1</v>
          </cell>
          <cell r="N311" t="str">
            <v>7.8</v>
          </cell>
          <cell r="O311" t="str">
            <v>6.2</v>
          </cell>
          <cell r="P311" t="str">
            <v>8.6</v>
          </cell>
          <cell r="Q311" t="str">
            <v>8.3</v>
          </cell>
          <cell r="R311" t="str">
            <v>CĐ</v>
          </cell>
          <cell r="S311" t="str">
            <v>6.1</v>
          </cell>
          <cell r="T311" t="str">
            <v>7.1</v>
          </cell>
          <cell r="U311" t="str">
            <v>TB</v>
          </cell>
          <cell r="V311" t="str">
            <v>TB</v>
          </cell>
          <cell r="X311" t="str">
            <v>46</v>
          </cell>
          <cell r="Y311" t="str">
            <v>22</v>
          </cell>
          <cell r="Z311" t="str">
            <v>12D3</v>
          </cell>
        </row>
        <row r="312">
          <cell r="C312" t="str">
            <v>Lê Thùy Trang12D3</v>
          </cell>
          <cell r="D312" t="str">
            <v>09/11/2005</v>
          </cell>
          <cell r="E312" t="str">
            <v>Nữ</v>
          </cell>
          <cell r="F312" t="str">
            <v>Kinh</v>
          </cell>
          <cell r="G312" t="str">
            <v>8.4</v>
          </cell>
          <cell r="H312" t="str">
            <v>9.6</v>
          </cell>
          <cell r="I312" t="str">
            <v>8.0</v>
          </cell>
          <cell r="J312" t="str">
            <v>8.7</v>
          </cell>
          <cell r="K312" t="str">
            <v>8.8</v>
          </cell>
          <cell r="L312" t="str">
            <v>9.0</v>
          </cell>
          <cell r="M312" t="str">
            <v>8.8</v>
          </cell>
          <cell r="N312" t="str">
            <v>8.9</v>
          </cell>
          <cell r="O312" t="str">
            <v>8.7</v>
          </cell>
          <cell r="P312" t="str">
            <v>9.6</v>
          </cell>
          <cell r="Q312" t="str">
            <v>8.4</v>
          </cell>
          <cell r="R312" t="str">
            <v>Đ</v>
          </cell>
          <cell r="S312" t="str">
            <v>8.9</v>
          </cell>
          <cell r="T312" t="str">
            <v>8.8</v>
          </cell>
          <cell r="U312" t="str">
            <v>G</v>
          </cell>
          <cell r="V312" t="str">
            <v>T</v>
          </cell>
          <cell r="W312" t="str">
            <v>HSG</v>
          </cell>
          <cell r="X312" t="str">
            <v>1</v>
          </cell>
          <cell r="Y312" t="str">
            <v>4</v>
          </cell>
          <cell r="Z312" t="str">
            <v>12D3</v>
          </cell>
        </row>
        <row r="313">
          <cell r="C313" t="str">
            <v>Nguyễn Thị Kiều Trang12D3</v>
          </cell>
          <cell r="D313" t="str">
            <v>27/10/2005</v>
          </cell>
          <cell r="E313" t="str">
            <v>Nữ</v>
          </cell>
          <cell r="F313" t="str">
            <v>Kinh</v>
          </cell>
          <cell r="G313" t="str">
            <v>8.7</v>
          </cell>
          <cell r="H313" t="str">
            <v>8.1</v>
          </cell>
          <cell r="I313" t="str">
            <v>7.9</v>
          </cell>
          <cell r="J313" t="str">
            <v>8.7</v>
          </cell>
          <cell r="K313" t="str">
            <v>8.9</v>
          </cell>
          <cell r="L313" t="str">
            <v>8.8</v>
          </cell>
          <cell r="M313" t="str">
            <v>8.6</v>
          </cell>
          <cell r="N313" t="str">
            <v>8.8</v>
          </cell>
          <cell r="O313" t="str">
            <v>7.0</v>
          </cell>
          <cell r="P313" t="str">
            <v>9.3</v>
          </cell>
          <cell r="Q313" t="str">
            <v>8.4</v>
          </cell>
          <cell r="R313" t="str">
            <v>Đ</v>
          </cell>
          <cell r="S313" t="str">
            <v>9.2</v>
          </cell>
          <cell r="T313" t="str">
            <v>8.5</v>
          </cell>
          <cell r="U313" t="str">
            <v>G</v>
          </cell>
          <cell r="V313" t="str">
            <v>T</v>
          </cell>
          <cell r="W313" t="str">
            <v>HSG</v>
          </cell>
          <cell r="X313" t="str">
            <v>7</v>
          </cell>
          <cell r="Y313" t="str">
            <v>0</v>
          </cell>
          <cell r="Z313" t="str">
            <v>12D3</v>
          </cell>
        </row>
        <row r="314">
          <cell r="C314" t="str">
            <v>Nguyễn Xuân Tuấn12D3</v>
          </cell>
          <cell r="D314" t="str">
            <v>21/12/2005</v>
          </cell>
          <cell r="E314" t="str">
            <v>Nam</v>
          </cell>
          <cell r="F314" t="str">
            <v>Kinh</v>
          </cell>
          <cell r="G314" t="str">
            <v>5.2</v>
          </cell>
          <cell r="H314" t="str">
            <v>7.1</v>
          </cell>
          <cell r="I314" t="str">
            <v>7.0</v>
          </cell>
          <cell r="J314" t="str">
            <v>6.9</v>
          </cell>
          <cell r="K314" t="str">
            <v>8.3</v>
          </cell>
          <cell r="L314" t="str">
            <v>7.0</v>
          </cell>
          <cell r="M314" t="str">
            <v>7.9</v>
          </cell>
          <cell r="N314" t="str">
            <v>8.1</v>
          </cell>
          <cell r="O314" t="str">
            <v>3.7</v>
          </cell>
          <cell r="P314" t="str">
            <v>8.7</v>
          </cell>
          <cell r="Q314" t="str">
            <v>8.0</v>
          </cell>
          <cell r="R314" t="str">
            <v>Đ</v>
          </cell>
          <cell r="S314" t="str">
            <v>6.9</v>
          </cell>
          <cell r="T314" t="str">
            <v>7.1</v>
          </cell>
          <cell r="U314" t="str">
            <v>TB</v>
          </cell>
          <cell r="V314" t="str">
            <v>K</v>
          </cell>
          <cell r="X314" t="str">
            <v>45</v>
          </cell>
          <cell r="Y314" t="str">
            <v>14</v>
          </cell>
          <cell r="Z314" t="str">
            <v>12D3</v>
          </cell>
        </row>
        <row r="315">
          <cell r="C315" t="str">
            <v>Phạm Anh Tuấn12D3</v>
          </cell>
          <cell r="D315" t="str">
            <v>17/06/2005</v>
          </cell>
          <cell r="E315" t="str">
            <v>Nam</v>
          </cell>
          <cell r="F315" t="str">
            <v>Kinh</v>
          </cell>
          <cell r="G315" t="str">
            <v>9.0</v>
          </cell>
          <cell r="H315" t="str">
            <v>9.3</v>
          </cell>
          <cell r="I315" t="str">
            <v>9.0</v>
          </cell>
          <cell r="J315" t="str">
            <v>8.8</v>
          </cell>
          <cell r="K315" t="str">
            <v>9.1</v>
          </cell>
          <cell r="L315" t="str">
            <v>7.2</v>
          </cell>
          <cell r="M315" t="str">
            <v>8.8</v>
          </cell>
          <cell r="N315" t="str">
            <v>9.3</v>
          </cell>
          <cell r="O315" t="str">
            <v>6.6</v>
          </cell>
          <cell r="P315" t="str">
            <v>8.9</v>
          </cell>
          <cell r="Q315" t="str">
            <v>8.4</v>
          </cell>
          <cell r="R315" t="str">
            <v>Đ</v>
          </cell>
          <cell r="S315" t="str">
            <v>7.9</v>
          </cell>
          <cell r="T315" t="str">
            <v>8.5</v>
          </cell>
          <cell r="U315" t="str">
            <v>G</v>
          </cell>
          <cell r="V315" t="str">
            <v>T</v>
          </cell>
          <cell r="W315" t="str">
            <v>HSG</v>
          </cell>
          <cell r="X315" t="str">
            <v>7</v>
          </cell>
          <cell r="Y315" t="str">
            <v>0</v>
          </cell>
          <cell r="Z315" t="str">
            <v>12D3</v>
          </cell>
        </row>
        <row r="316">
          <cell r="C316" t="str">
            <v>Đinh Cẩm Vân12D3</v>
          </cell>
          <cell r="D316" t="str">
            <v>19/12/2005</v>
          </cell>
          <cell r="E316" t="str">
            <v>Nữ</v>
          </cell>
          <cell r="F316" t="str">
            <v>Kinh</v>
          </cell>
          <cell r="G316" t="str">
            <v>8.3</v>
          </cell>
          <cell r="H316" t="str">
            <v>8.1</v>
          </cell>
          <cell r="I316" t="str">
            <v>8.4</v>
          </cell>
          <cell r="J316" t="str">
            <v>8.4</v>
          </cell>
          <cell r="K316" t="str">
            <v>8.9</v>
          </cell>
          <cell r="L316" t="str">
            <v>9.1</v>
          </cell>
          <cell r="M316" t="str">
            <v>8.3</v>
          </cell>
          <cell r="N316" t="str">
            <v>9.3</v>
          </cell>
          <cell r="O316" t="str">
            <v>8.0</v>
          </cell>
          <cell r="P316" t="str">
            <v>9.4</v>
          </cell>
          <cell r="Q316" t="str">
            <v>7.9</v>
          </cell>
          <cell r="R316" t="str">
            <v>Đ</v>
          </cell>
          <cell r="S316" t="str">
            <v>7.8</v>
          </cell>
          <cell r="T316" t="str">
            <v>8.5</v>
          </cell>
          <cell r="U316" t="str">
            <v>G</v>
          </cell>
          <cell r="V316" t="str">
            <v>T</v>
          </cell>
          <cell r="W316" t="str">
            <v>HSG</v>
          </cell>
          <cell r="X316" t="str">
            <v>7</v>
          </cell>
          <cell r="Y316" t="str">
            <v>0</v>
          </cell>
          <cell r="Z316" t="str">
            <v>12D3</v>
          </cell>
        </row>
        <row r="317">
          <cell r="C317" t="str">
            <v>Nguyễn Trí Vĩ12D3</v>
          </cell>
          <cell r="D317" t="str">
            <v>11/11/2005</v>
          </cell>
          <cell r="E317" t="str">
            <v>Nam</v>
          </cell>
          <cell r="F317" t="str">
            <v>Kinh</v>
          </cell>
          <cell r="G317" t="str">
            <v>8.2</v>
          </cell>
          <cell r="H317" t="str">
            <v>8.3</v>
          </cell>
          <cell r="I317" t="str">
            <v>8.4</v>
          </cell>
          <cell r="J317" t="str">
            <v>7.0</v>
          </cell>
          <cell r="K317" t="str">
            <v>8.5</v>
          </cell>
          <cell r="L317" t="str">
            <v>7.2</v>
          </cell>
          <cell r="M317" t="str">
            <v>8.5</v>
          </cell>
          <cell r="N317" t="str">
            <v>9.2</v>
          </cell>
          <cell r="O317" t="str">
            <v>7.3</v>
          </cell>
          <cell r="P317" t="str">
            <v>8.9</v>
          </cell>
          <cell r="Q317" t="str">
            <v>8.6</v>
          </cell>
          <cell r="R317" t="str">
            <v>Đ</v>
          </cell>
          <cell r="S317" t="str">
            <v>7.6</v>
          </cell>
          <cell r="T317" t="str">
            <v>8.1</v>
          </cell>
          <cell r="U317" t="str">
            <v>G</v>
          </cell>
          <cell r="V317" t="str">
            <v>T</v>
          </cell>
          <cell r="W317" t="str">
            <v>HSG</v>
          </cell>
          <cell r="X317" t="str">
            <v>26</v>
          </cell>
          <cell r="Y317" t="str">
            <v>0</v>
          </cell>
          <cell r="Z317" t="str">
            <v>12D3</v>
          </cell>
        </row>
        <row r="318">
          <cell r="C318" t="str">
            <v>Dương Kiều Anh12D4</v>
          </cell>
          <cell r="D318" t="str">
            <v>05/01/2005</v>
          </cell>
          <cell r="E318" t="str">
            <v>Nữ</v>
          </cell>
          <cell r="F318" t="str">
            <v>Kinh</v>
          </cell>
          <cell r="G318" t="str">
            <v>8.8</v>
          </cell>
          <cell r="H318" t="str">
            <v>7.7</v>
          </cell>
          <cell r="I318" t="str">
            <v>7.0</v>
          </cell>
          <cell r="J318" t="str">
            <v>8.8</v>
          </cell>
          <cell r="K318" t="str">
            <v>8.1</v>
          </cell>
          <cell r="L318" t="str">
            <v>7.6</v>
          </cell>
          <cell r="M318" t="str">
            <v>8.8</v>
          </cell>
          <cell r="N318" t="str">
            <v>8.1</v>
          </cell>
          <cell r="O318" t="str">
            <v>8.7</v>
          </cell>
          <cell r="P318" t="str">
            <v>9.1</v>
          </cell>
          <cell r="Q318" t="str">
            <v>8.4</v>
          </cell>
          <cell r="R318" t="str">
            <v>Đ</v>
          </cell>
          <cell r="S318" t="str">
            <v>8.7</v>
          </cell>
          <cell r="T318" t="str">
            <v>8.3</v>
          </cell>
          <cell r="U318" t="str">
            <v>G</v>
          </cell>
          <cell r="V318" t="str">
            <v>T</v>
          </cell>
          <cell r="W318" t="str">
            <v>HSG</v>
          </cell>
          <cell r="X318" t="str">
            <v>11</v>
          </cell>
          <cell r="Y318" t="str">
            <v>1</v>
          </cell>
          <cell r="Z318" t="str">
            <v>12D4</v>
          </cell>
        </row>
        <row r="319">
          <cell r="C319" t="str">
            <v>Kiều Hà Anh12D4</v>
          </cell>
          <cell r="D319" t="str">
            <v>09/11/2005</v>
          </cell>
          <cell r="E319" t="str">
            <v>Nữ</v>
          </cell>
          <cell r="F319" t="str">
            <v>Kinh</v>
          </cell>
          <cell r="G319" t="str">
            <v>6.6</v>
          </cell>
          <cell r="H319" t="str">
            <v>6.7</v>
          </cell>
          <cell r="I319" t="str">
            <v>7.6</v>
          </cell>
          <cell r="J319" t="str">
            <v>7.4</v>
          </cell>
          <cell r="K319" t="str">
            <v>9.3</v>
          </cell>
          <cell r="L319" t="str">
            <v>7.2</v>
          </cell>
          <cell r="M319" t="str">
            <v>7.9</v>
          </cell>
          <cell r="N319" t="str">
            <v>8.6</v>
          </cell>
          <cell r="O319" t="str">
            <v>8.7</v>
          </cell>
          <cell r="P319" t="str">
            <v>8.9</v>
          </cell>
          <cell r="Q319" t="str">
            <v>8.9</v>
          </cell>
          <cell r="R319" t="str">
            <v>Đ</v>
          </cell>
          <cell r="S319" t="str">
            <v>8.6</v>
          </cell>
          <cell r="T319" t="str">
            <v>8.0</v>
          </cell>
          <cell r="U319" t="str">
            <v>G</v>
          </cell>
          <cell r="V319" t="str">
            <v>T</v>
          </cell>
          <cell r="W319" t="str">
            <v>HSG</v>
          </cell>
          <cell r="X319" t="str">
            <v>26</v>
          </cell>
          <cell r="Y319" t="str">
            <v>0</v>
          </cell>
          <cell r="Z319" t="str">
            <v>12D4</v>
          </cell>
        </row>
        <row r="320">
          <cell r="C320" t="str">
            <v>Lê Vũ Quỳnh Anh12D4</v>
          </cell>
          <cell r="D320" t="str">
            <v>12/09/2005</v>
          </cell>
          <cell r="E320" t="str">
            <v>Nữ</v>
          </cell>
          <cell r="F320" t="str">
            <v>Kinh</v>
          </cell>
          <cell r="G320" t="str">
            <v>7.3</v>
          </cell>
          <cell r="H320" t="str">
            <v>6.6</v>
          </cell>
          <cell r="I320" t="str">
            <v>6.9</v>
          </cell>
          <cell r="J320" t="str">
            <v>8.3</v>
          </cell>
          <cell r="K320" t="str">
            <v>8.9</v>
          </cell>
          <cell r="L320" t="str">
            <v>7.1</v>
          </cell>
          <cell r="M320" t="str">
            <v>8.4</v>
          </cell>
          <cell r="N320" t="str">
            <v>8.3</v>
          </cell>
          <cell r="O320" t="str">
            <v>9.1</v>
          </cell>
          <cell r="P320" t="str">
            <v>9.7</v>
          </cell>
          <cell r="Q320" t="str">
            <v>8.4</v>
          </cell>
          <cell r="R320" t="str">
            <v>Đ</v>
          </cell>
          <cell r="S320" t="str">
            <v>8.0</v>
          </cell>
          <cell r="T320" t="str">
            <v>8.1</v>
          </cell>
          <cell r="U320" t="str">
            <v>G</v>
          </cell>
          <cell r="V320" t="str">
            <v>T</v>
          </cell>
          <cell r="W320" t="str">
            <v>HSG</v>
          </cell>
          <cell r="X320" t="str">
            <v>22</v>
          </cell>
          <cell r="Y320" t="str">
            <v>0</v>
          </cell>
          <cell r="Z320" t="str">
            <v>12D4</v>
          </cell>
        </row>
        <row r="321">
          <cell r="C321" t="str">
            <v>Lưu Nguyễn Ngọc Anh12D4</v>
          </cell>
          <cell r="D321" t="str">
            <v>11/12/2005</v>
          </cell>
          <cell r="E321" t="str">
            <v>Nam</v>
          </cell>
          <cell r="F321" t="str">
            <v>Kinh</v>
          </cell>
          <cell r="G321" t="str">
            <v>9.8</v>
          </cell>
          <cell r="H321" t="str">
            <v>9.1</v>
          </cell>
          <cell r="I321" t="str">
            <v>6.9</v>
          </cell>
          <cell r="J321" t="str">
            <v>8.4</v>
          </cell>
          <cell r="K321" t="str">
            <v>8.9</v>
          </cell>
          <cell r="L321" t="str">
            <v>7.7</v>
          </cell>
          <cell r="M321" t="str">
            <v>8.9</v>
          </cell>
          <cell r="N321" t="str">
            <v>8.1</v>
          </cell>
          <cell r="O321" t="str">
            <v>9.0</v>
          </cell>
          <cell r="P321" t="str">
            <v>9.1</v>
          </cell>
          <cell r="Q321" t="str">
            <v>9.0</v>
          </cell>
          <cell r="R321" t="str">
            <v>Đ</v>
          </cell>
          <cell r="S321" t="str">
            <v>8.4</v>
          </cell>
          <cell r="T321" t="str">
            <v>8.6</v>
          </cell>
          <cell r="U321" t="str">
            <v>G</v>
          </cell>
          <cell r="V321" t="str">
            <v>T</v>
          </cell>
          <cell r="W321" t="str">
            <v>HSG</v>
          </cell>
          <cell r="X321" t="str">
            <v>1</v>
          </cell>
          <cell r="Y321" t="str">
            <v>1</v>
          </cell>
          <cell r="Z321" t="str">
            <v>12D4</v>
          </cell>
        </row>
        <row r="322">
          <cell r="C322" t="str">
            <v>Nguyễn Đức Anh12D4</v>
          </cell>
          <cell r="D322" t="str">
            <v>05/09/2005</v>
          </cell>
          <cell r="E322" t="str">
            <v>Nam</v>
          </cell>
          <cell r="F322" t="str">
            <v>Kinh</v>
          </cell>
          <cell r="G322" t="str">
            <v>8.0</v>
          </cell>
          <cell r="H322" t="str">
            <v>7.4</v>
          </cell>
          <cell r="I322" t="str">
            <v>6.6</v>
          </cell>
          <cell r="J322" t="str">
            <v>8.6</v>
          </cell>
          <cell r="K322" t="str">
            <v>8.4</v>
          </cell>
          <cell r="L322" t="str">
            <v>7.2</v>
          </cell>
          <cell r="M322" t="str">
            <v>9.3</v>
          </cell>
          <cell r="N322" t="str">
            <v>8.0</v>
          </cell>
          <cell r="O322" t="str">
            <v>8.4</v>
          </cell>
          <cell r="P322" t="str">
            <v>9.4</v>
          </cell>
          <cell r="Q322" t="str">
            <v>8.4</v>
          </cell>
          <cell r="R322" t="str">
            <v>Đ</v>
          </cell>
          <cell r="S322" t="str">
            <v>9.2</v>
          </cell>
          <cell r="T322" t="str">
            <v>8.2</v>
          </cell>
          <cell r="U322" t="str">
            <v>G</v>
          </cell>
          <cell r="V322" t="str">
            <v>T</v>
          </cell>
          <cell r="W322" t="str">
            <v>HSG</v>
          </cell>
          <cell r="X322" t="str">
            <v>17</v>
          </cell>
          <cell r="Y322" t="str">
            <v>1</v>
          </cell>
          <cell r="Z322" t="str">
            <v>12D4</v>
          </cell>
        </row>
        <row r="323">
          <cell r="C323" t="str">
            <v>Nguyễn Phương Anh12D4</v>
          </cell>
          <cell r="D323" t="str">
            <v>23/11/2005</v>
          </cell>
          <cell r="E323" t="str">
            <v>Nữ</v>
          </cell>
          <cell r="F323" t="str">
            <v>Kinh</v>
          </cell>
          <cell r="G323" t="str">
            <v>7.5</v>
          </cell>
          <cell r="H323" t="str">
            <v>8.9</v>
          </cell>
          <cell r="I323" t="str">
            <v>7.1</v>
          </cell>
          <cell r="J323" t="str">
            <v>8.4</v>
          </cell>
          <cell r="K323" t="str">
            <v>8.1</v>
          </cell>
          <cell r="L323" t="str">
            <v>7.2</v>
          </cell>
          <cell r="M323" t="str">
            <v>9.4</v>
          </cell>
          <cell r="N323" t="str">
            <v>8.0</v>
          </cell>
          <cell r="O323" t="str">
            <v>8.0</v>
          </cell>
          <cell r="P323" t="str">
            <v>9.3</v>
          </cell>
          <cell r="Q323" t="str">
            <v>8.9</v>
          </cell>
          <cell r="R323" t="str">
            <v>Đ</v>
          </cell>
          <cell r="S323" t="str">
            <v>8.7</v>
          </cell>
          <cell r="T323" t="str">
            <v>8.3</v>
          </cell>
          <cell r="U323" t="str">
            <v>G</v>
          </cell>
          <cell r="V323" t="str">
            <v>T</v>
          </cell>
          <cell r="W323" t="str">
            <v>HSG</v>
          </cell>
          <cell r="X323" t="str">
            <v>11</v>
          </cell>
          <cell r="Y323" t="str">
            <v>0</v>
          </cell>
          <cell r="Z323" t="str">
            <v>12D4</v>
          </cell>
        </row>
        <row r="324">
          <cell r="C324" t="str">
            <v>Trần Vân Anh12D4</v>
          </cell>
          <cell r="D324" t="str">
            <v>28/10/2005</v>
          </cell>
          <cell r="E324" t="str">
            <v>Nữ</v>
          </cell>
          <cell r="F324" t="str">
            <v>Kinh</v>
          </cell>
          <cell r="G324" t="str">
            <v>7.7</v>
          </cell>
          <cell r="H324" t="str">
            <v>8.1</v>
          </cell>
          <cell r="I324" t="str">
            <v>8.3</v>
          </cell>
          <cell r="J324" t="str">
            <v>8.3</v>
          </cell>
          <cell r="K324" t="str">
            <v>8.3</v>
          </cell>
          <cell r="L324" t="str">
            <v>8.7</v>
          </cell>
          <cell r="M324" t="str">
            <v>9.4</v>
          </cell>
          <cell r="N324" t="str">
            <v>9.0</v>
          </cell>
          <cell r="O324" t="str">
            <v>8.8</v>
          </cell>
          <cell r="P324" t="str">
            <v>9.4</v>
          </cell>
          <cell r="Q324" t="str">
            <v>8.4</v>
          </cell>
          <cell r="R324" t="str">
            <v>Đ</v>
          </cell>
          <cell r="S324" t="str">
            <v>8.9</v>
          </cell>
          <cell r="T324" t="str">
            <v>8.6</v>
          </cell>
          <cell r="U324" t="str">
            <v>G</v>
          </cell>
          <cell r="V324" t="str">
            <v>T</v>
          </cell>
          <cell r="W324" t="str">
            <v>HSG</v>
          </cell>
          <cell r="X324" t="str">
            <v>1</v>
          </cell>
          <cell r="Y324" t="str">
            <v>0</v>
          </cell>
          <cell r="Z324" t="str">
            <v>12D4</v>
          </cell>
        </row>
        <row r="325">
          <cell r="C325" t="str">
            <v>Lê Công Bách12D4</v>
          </cell>
          <cell r="D325" t="str">
            <v>20/07/2005</v>
          </cell>
          <cell r="E325" t="str">
            <v>Nam</v>
          </cell>
          <cell r="F325" t="str">
            <v>Kinh</v>
          </cell>
          <cell r="G325" t="str">
            <v>5.5</v>
          </cell>
          <cell r="H325" t="str">
            <v>6.3</v>
          </cell>
          <cell r="I325" t="str">
            <v>7.0</v>
          </cell>
          <cell r="J325" t="str">
            <v>7.8</v>
          </cell>
          <cell r="K325" t="str">
            <v>9.0</v>
          </cell>
          <cell r="L325" t="str">
            <v>7.2</v>
          </cell>
          <cell r="M325" t="str">
            <v>9.0</v>
          </cell>
          <cell r="N325" t="str">
            <v>8.5</v>
          </cell>
          <cell r="O325" t="str">
            <v>7.8</v>
          </cell>
          <cell r="P325" t="str">
            <v>9.4</v>
          </cell>
          <cell r="Q325" t="str">
            <v>8.0</v>
          </cell>
          <cell r="R325" t="str">
            <v>Đ</v>
          </cell>
          <cell r="S325" t="str">
            <v>7.7</v>
          </cell>
          <cell r="T325" t="str">
            <v>7.8</v>
          </cell>
          <cell r="U325" t="str">
            <v>K</v>
          </cell>
          <cell r="V325" t="str">
            <v>T</v>
          </cell>
          <cell r="W325" t="str">
            <v>HSTT</v>
          </cell>
          <cell r="X325" t="str">
            <v>39</v>
          </cell>
          <cell r="Y325" t="str">
            <v>1</v>
          </cell>
          <cell r="Z325" t="str">
            <v>12D4</v>
          </cell>
        </row>
        <row r="326">
          <cell r="C326" t="str">
            <v>Phạm Bảo Châu12D4</v>
          </cell>
          <cell r="D326" t="str">
            <v>30/11/2005</v>
          </cell>
          <cell r="E326" t="str">
            <v>Nữ</v>
          </cell>
          <cell r="F326" t="str">
            <v>Kinh</v>
          </cell>
          <cell r="G326" t="str">
            <v>8.3</v>
          </cell>
          <cell r="H326" t="str">
            <v>6.4</v>
          </cell>
          <cell r="I326" t="str">
            <v>7.0</v>
          </cell>
          <cell r="J326" t="str">
            <v>8.6</v>
          </cell>
          <cell r="K326" t="str">
            <v>8.4</v>
          </cell>
          <cell r="L326" t="str">
            <v>6.9</v>
          </cell>
          <cell r="M326" t="str">
            <v>8.3</v>
          </cell>
          <cell r="N326" t="str">
            <v>7.1</v>
          </cell>
          <cell r="O326" t="str">
            <v>7.5</v>
          </cell>
          <cell r="P326" t="str">
            <v>9.6</v>
          </cell>
          <cell r="Q326" t="str">
            <v>8.9</v>
          </cell>
          <cell r="R326" t="str">
            <v>Đ</v>
          </cell>
          <cell r="S326" t="str">
            <v>8.2</v>
          </cell>
          <cell r="T326" t="str">
            <v>7.9</v>
          </cell>
          <cell r="U326" t="str">
            <v>K</v>
          </cell>
          <cell r="V326" t="str">
            <v>T</v>
          </cell>
          <cell r="W326" t="str">
            <v>HSTT</v>
          </cell>
          <cell r="X326" t="str">
            <v>34</v>
          </cell>
          <cell r="Y326" t="str">
            <v>0</v>
          </cell>
          <cell r="Z326" t="str">
            <v>12D4</v>
          </cell>
        </row>
        <row r="327">
          <cell r="C327" t="str">
            <v>Trịnh Vân Chi12D4</v>
          </cell>
          <cell r="D327" t="str">
            <v>10/07/2005</v>
          </cell>
          <cell r="E327" t="str">
            <v>Nữ</v>
          </cell>
          <cell r="F327" t="str">
            <v>Kinh</v>
          </cell>
          <cell r="G327" t="str">
            <v>8.9</v>
          </cell>
          <cell r="H327" t="str">
            <v>8.2</v>
          </cell>
          <cell r="I327" t="str">
            <v>6.9</v>
          </cell>
          <cell r="J327" t="str">
            <v>7.9</v>
          </cell>
          <cell r="K327" t="str">
            <v>8.4</v>
          </cell>
          <cell r="L327" t="str">
            <v>8.4</v>
          </cell>
          <cell r="M327" t="str">
            <v>9.1</v>
          </cell>
          <cell r="N327" t="str">
            <v>6.9</v>
          </cell>
          <cell r="O327" t="str">
            <v>9.4</v>
          </cell>
          <cell r="P327" t="str">
            <v>9.1</v>
          </cell>
          <cell r="Q327" t="str">
            <v>8.3</v>
          </cell>
          <cell r="R327" t="str">
            <v>Đ</v>
          </cell>
          <cell r="S327" t="str">
            <v>8.3</v>
          </cell>
          <cell r="T327" t="str">
            <v>8.3</v>
          </cell>
          <cell r="U327" t="str">
            <v>G</v>
          </cell>
          <cell r="V327" t="str">
            <v>T</v>
          </cell>
          <cell r="W327" t="str">
            <v>HSG</v>
          </cell>
          <cell r="X327" t="str">
            <v>11</v>
          </cell>
          <cell r="Y327" t="str">
            <v>0</v>
          </cell>
          <cell r="Z327" t="str">
            <v>12D4</v>
          </cell>
        </row>
        <row r="328">
          <cell r="C328" t="str">
            <v>Vũ Bảo Đức12D4</v>
          </cell>
          <cell r="D328" t="str">
            <v>13/04/2005</v>
          </cell>
          <cell r="E328" t="str">
            <v>Nam</v>
          </cell>
          <cell r="F328" t="str">
            <v>Kinh</v>
          </cell>
          <cell r="G328" t="str">
            <v>6.8</v>
          </cell>
          <cell r="H328" t="str">
            <v>8.3</v>
          </cell>
          <cell r="I328" t="str">
            <v>7.3</v>
          </cell>
          <cell r="J328" t="str">
            <v>8.1</v>
          </cell>
          <cell r="K328" t="str">
            <v>9.0</v>
          </cell>
          <cell r="L328" t="str">
            <v>6.8</v>
          </cell>
          <cell r="M328" t="str">
            <v>8.8</v>
          </cell>
          <cell r="N328" t="str">
            <v>8.5</v>
          </cell>
          <cell r="O328" t="str">
            <v>8.1</v>
          </cell>
          <cell r="P328" t="str">
            <v>9.3</v>
          </cell>
          <cell r="Q328" t="str">
            <v>8.0</v>
          </cell>
          <cell r="R328" t="str">
            <v>Đ</v>
          </cell>
          <cell r="S328" t="str">
            <v>8.3</v>
          </cell>
          <cell r="T328" t="str">
            <v>8.1</v>
          </cell>
          <cell r="U328" t="str">
            <v>G</v>
          </cell>
          <cell r="V328" t="str">
            <v>T</v>
          </cell>
          <cell r="W328" t="str">
            <v>HSG</v>
          </cell>
          <cell r="X328" t="str">
            <v>22</v>
          </cell>
          <cell r="Y328" t="str">
            <v>9</v>
          </cell>
          <cell r="Z328" t="str">
            <v>12D4</v>
          </cell>
        </row>
        <row r="329">
          <cell r="C329" t="str">
            <v>Hà Hương Giang12D4</v>
          </cell>
          <cell r="D329" t="str">
            <v>28/03/2005</v>
          </cell>
          <cell r="E329" t="str">
            <v>Nữ</v>
          </cell>
          <cell r="F329" t="str">
            <v>Kinh</v>
          </cell>
          <cell r="G329" t="str">
            <v>7.4</v>
          </cell>
          <cell r="H329" t="str">
            <v>8.5</v>
          </cell>
          <cell r="I329" t="str">
            <v>7.8</v>
          </cell>
          <cell r="J329" t="str">
            <v>8.4</v>
          </cell>
          <cell r="K329" t="str">
            <v>8.5</v>
          </cell>
          <cell r="L329" t="str">
            <v>8.2</v>
          </cell>
          <cell r="M329" t="str">
            <v>9.3</v>
          </cell>
          <cell r="N329" t="str">
            <v>8.3</v>
          </cell>
          <cell r="O329" t="str">
            <v>8.7</v>
          </cell>
          <cell r="P329" t="str">
            <v>9.4</v>
          </cell>
          <cell r="Q329" t="str">
            <v>8.1</v>
          </cell>
          <cell r="R329" t="str">
            <v>Đ</v>
          </cell>
          <cell r="S329" t="str">
            <v>8.8</v>
          </cell>
          <cell r="T329" t="str">
            <v>8.5</v>
          </cell>
          <cell r="U329" t="str">
            <v>G</v>
          </cell>
          <cell r="V329" t="str">
            <v>T</v>
          </cell>
          <cell r="W329" t="str">
            <v>HSG</v>
          </cell>
          <cell r="X329" t="str">
            <v>3</v>
          </cell>
          <cell r="Y329" t="str">
            <v>0</v>
          </cell>
          <cell r="Z329" t="str">
            <v>12D4</v>
          </cell>
        </row>
        <row r="330">
          <cell r="C330" t="str">
            <v>Vũ Hương Giang12D4</v>
          </cell>
          <cell r="D330" t="str">
            <v>21/05/2005</v>
          </cell>
          <cell r="E330" t="str">
            <v>Nữ</v>
          </cell>
          <cell r="F330" t="str">
            <v>Kinh</v>
          </cell>
          <cell r="G330" t="str">
            <v>6.5</v>
          </cell>
          <cell r="H330" t="str">
            <v>6.8</v>
          </cell>
          <cell r="I330" t="str">
            <v>6.6</v>
          </cell>
          <cell r="J330" t="str">
            <v>8.0</v>
          </cell>
          <cell r="K330" t="str">
            <v>8.3</v>
          </cell>
          <cell r="L330" t="str">
            <v>7.8</v>
          </cell>
          <cell r="M330" t="str">
            <v>7.9</v>
          </cell>
          <cell r="N330" t="str">
            <v>7.6</v>
          </cell>
          <cell r="O330" t="str">
            <v>8.0</v>
          </cell>
          <cell r="P330" t="str">
            <v>9.1</v>
          </cell>
          <cell r="Q330" t="str">
            <v>8.0</v>
          </cell>
          <cell r="R330" t="str">
            <v>Đ</v>
          </cell>
          <cell r="S330" t="str">
            <v>8.7</v>
          </cell>
          <cell r="T330" t="str">
            <v>7.8</v>
          </cell>
          <cell r="U330" t="str">
            <v>K</v>
          </cell>
          <cell r="V330" t="str">
            <v>T</v>
          </cell>
          <cell r="W330" t="str">
            <v>HSTT</v>
          </cell>
          <cell r="X330" t="str">
            <v>39</v>
          </cell>
          <cell r="Y330" t="str">
            <v>1</v>
          </cell>
          <cell r="Z330" t="str">
            <v>12D4</v>
          </cell>
        </row>
        <row r="331">
          <cell r="C331" t="str">
            <v>Lưu Cẩm Hà12D4</v>
          </cell>
          <cell r="D331" t="str">
            <v>23/08/2005</v>
          </cell>
          <cell r="E331" t="str">
            <v>Nữ</v>
          </cell>
          <cell r="F331" t="str">
            <v>Kinh</v>
          </cell>
          <cell r="G331" t="str">
            <v>8.3</v>
          </cell>
          <cell r="H331" t="str">
            <v>6.8</v>
          </cell>
          <cell r="I331" t="str">
            <v>7.5</v>
          </cell>
          <cell r="J331" t="str">
            <v>7.8</v>
          </cell>
          <cell r="K331" t="str">
            <v>8.4</v>
          </cell>
          <cell r="L331" t="str">
            <v>7.2</v>
          </cell>
          <cell r="M331" t="str">
            <v>8.5</v>
          </cell>
          <cell r="N331" t="str">
            <v>8.8</v>
          </cell>
          <cell r="O331" t="str">
            <v>8.0</v>
          </cell>
          <cell r="P331" t="str">
            <v>9.0</v>
          </cell>
          <cell r="Q331" t="str">
            <v>8.0</v>
          </cell>
          <cell r="R331" t="str">
            <v>Đ</v>
          </cell>
          <cell r="S331" t="str">
            <v>8.1</v>
          </cell>
          <cell r="T331" t="str">
            <v>8.0</v>
          </cell>
          <cell r="U331" t="str">
            <v>G</v>
          </cell>
          <cell r="V331" t="str">
            <v>T</v>
          </cell>
          <cell r="W331" t="str">
            <v>HSG</v>
          </cell>
          <cell r="X331" t="str">
            <v>26</v>
          </cell>
          <cell r="Y331" t="str">
            <v>2</v>
          </cell>
          <cell r="Z331" t="str">
            <v>12D4</v>
          </cell>
        </row>
        <row r="332">
          <cell r="C332" t="str">
            <v>Nguyễn Đình Lê Hoàng12D4</v>
          </cell>
          <cell r="D332" t="str">
            <v>29/03/2005</v>
          </cell>
          <cell r="E332" t="str">
            <v>Nam</v>
          </cell>
          <cell r="F332" t="str">
            <v>Kinh</v>
          </cell>
          <cell r="G332" t="str">
            <v>7.6</v>
          </cell>
          <cell r="H332" t="str">
            <v>7.6</v>
          </cell>
          <cell r="I332" t="str">
            <v>6.9</v>
          </cell>
          <cell r="J332" t="str">
            <v>6.9</v>
          </cell>
          <cell r="K332" t="str">
            <v>9.1</v>
          </cell>
          <cell r="L332" t="str">
            <v>7.3</v>
          </cell>
          <cell r="M332" t="str">
            <v>8.1</v>
          </cell>
          <cell r="N332" t="str">
            <v>8.5</v>
          </cell>
          <cell r="O332" t="str">
            <v>9.1</v>
          </cell>
          <cell r="P332" t="str">
            <v>9.3</v>
          </cell>
          <cell r="Q332" t="str">
            <v>8.0</v>
          </cell>
          <cell r="R332" t="str">
            <v>Đ</v>
          </cell>
          <cell r="S332" t="str">
            <v>8.4</v>
          </cell>
          <cell r="T332" t="str">
            <v>8.1</v>
          </cell>
          <cell r="U332" t="str">
            <v>G</v>
          </cell>
          <cell r="V332" t="str">
            <v>T</v>
          </cell>
          <cell r="W332" t="str">
            <v>HSG</v>
          </cell>
          <cell r="X332" t="str">
            <v>22</v>
          </cell>
          <cell r="Y332" t="str">
            <v>2</v>
          </cell>
          <cell r="Z332" t="str">
            <v>12D4</v>
          </cell>
        </row>
        <row r="333">
          <cell r="C333" t="str">
            <v>Lê Gia Huy12D4</v>
          </cell>
          <cell r="D333" t="str">
            <v>16/12/2005</v>
          </cell>
          <cell r="E333" t="str">
            <v>Nam</v>
          </cell>
          <cell r="F333" t="str">
            <v>Kinh</v>
          </cell>
          <cell r="G333" t="str">
            <v>8.5</v>
          </cell>
          <cell r="H333" t="str">
            <v>6.8</v>
          </cell>
          <cell r="I333" t="str">
            <v>7.0</v>
          </cell>
          <cell r="J333" t="str">
            <v>7.8</v>
          </cell>
          <cell r="K333" t="str">
            <v>8.1</v>
          </cell>
          <cell r="L333" t="str">
            <v>7.4</v>
          </cell>
          <cell r="M333" t="str">
            <v>9.5</v>
          </cell>
          <cell r="N333" t="str">
            <v>8.1</v>
          </cell>
          <cell r="O333" t="str">
            <v>8.7</v>
          </cell>
          <cell r="P333" t="str">
            <v>9.4</v>
          </cell>
          <cell r="Q333" t="str">
            <v>7.9</v>
          </cell>
          <cell r="R333" t="str">
            <v>Đ</v>
          </cell>
          <cell r="S333" t="str">
            <v>8.6</v>
          </cell>
          <cell r="T333" t="str">
            <v>8.2</v>
          </cell>
          <cell r="U333" t="str">
            <v>G</v>
          </cell>
          <cell r="V333" t="str">
            <v>T</v>
          </cell>
          <cell r="W333" t="str">
            <v>HSG</v>
          </cell>
          <cell r="X333" t="str">
            <v>17</v>
          </cell>
          <cell r="Y333" t="str">
            <v>0</v>
          </cell>
          <cell r="Z333" t="str">
            <v>12D4</v>
          </cell>
        </row>
        <row r="334">
          <cell r="C334" t="str">
            <v>Trịnh Gia Huy12D4</v>
          </cell>
          <cell r="D334" t="str">
            <v>18/09/2005</v>
          </cell>
          <cell r="E334" t="str">
            <v>Nam</v>
          </cell>
          <cell r="F334" t="str">
            <v>Kinh</v>
          </cell>
          <cell r="G334" t="str">
            <v>6.7</v>
          </cell>
          <cell r="H334" t="str">
            <v>7.8</v>
          </cell>
          <cell r="I334" t="str">
            <v>7.1</v>
          </cell>
          <cell r="J334" t="str">
            <v>7.7</v>
          </cell>
          <cell r="K334" t="str">
            <v>9.1</v>
          </cell>
          <cell r="L334" t="str">
            <v>7.3</v>
          </cell>
          <cell r="M334" t="str">
            <v>8.6</v>
          </cell>
          <cell r="N334" t="str">
            <v>8.4</v>
          </cell>
          <cell r="O334" t="str">
            <v>9.0</v>
          </cell>
          <cell r="P334" t="str">
            <v>8.9</v>
          </cell>
          <cell r="Q334" t="str">
            <v>8.0</v>
          </cell>
          <cell r="R334" t="str">
            <v>Đ</v>
          </cell>
          <cell r="S334" t="str">
            <v>8.0</v>
          </cell>
          <cell r="T334" t="str">
            <v>8.1</v>
          </cell>
          <cell r="U334" t="str">
            <v>G</v>
          </cell>
          <cell r="V334" t="str">
            <v>T</v>
          </cell>
          <cell r="W334" t="str">
            <v>HSG</v>
          </cell>
          <cell r="X334" t="str">
            <v>22</v>
          </cell>
          <cell r="Y334" t="str">
            <v>0</v>
          </cell>
          <cell r="Z334" t="str">
            <v>12D4</v>
          </cell>
        </row>
        <row r="335">
          <cell r="C335" t="str">
            <v>Nguyễn Thu Huyền12D4</v>
          </cell>
          <cell r="D335" t="str">
            <v>19/02/2005</v>
          </cell>
          <cell r="E335" t="str">
            <v>Nữ</v>
          </cell>
          <cell r="F335" t="str">
            <v>Kinh</v>
          </cell>
          <cell r="G335" t="str">
            <v>6.6</v>
          </cell>
          <cell r="H335" t="str">
            <v>6.6</v>
          </cell>
          <cell r="I335" t="str">
            <v>6.9</v>
          </cell>
          <cell r="J335" t="str">
            <v>8.1</v>
          </cell>
          <cell r="K335" t="str">
            <v>8.9</v>
          </cell>
          <cell r="L335" t="str">
            <v>8.0</v>
          </cell>
          <cell r="M335" t="str">
            <v>9.1</v>
          </cell>
          <cell r="N335" t="str">
            <v>8.0</v>
          </cell>
          <cell r="O335" t="str">
            <v>8.4</v>
          </cell>
          <cell r="P335" t="str">
            <v>9.0</v>
          </cell>
          <cell r="Q335" t="str">
            <v>8.0</v>
          </cell>
          <cell r="R335" t="str">
            <v>Đ</v>
          </cell>
          <cell r="S335" t="str">
            <v>8.7</v>
          </cell>
          <cell r="T335" t="str">
            <v>8.0</v>
          </cell>
          <cell r="U335" t="str">
            <v>G</v>
          </cell>
          <cell r="V335" t="str">
            <v>T</v>
          </cell>
          <cell r="W335" t="str">
            <v>HSG</v>
          </cell>
          <cell r="X335" t="str">
            <v>26</v>
          </cell>
          <cell r="Y335" t="str">
            <v>2</v>
          </cell>
          <cell r="Z335" t="str">
            <v>12D4</v>
          </cell>
        </row>
        <row r="336">
          <cell r="C336" t="str">
            <v>Lương Quốc Khải12D4</v>
          </cell>
          <cell r="D336" t="str">
            <v>22/02/2005</v>
          </cell>
          <cell r="E336" t="str">
            <v>Nam</v>
          </cell>
          <cell r="F336" t="str">
            <v>Kinh</v>
          </cell>
          <cell r="G336" t="str">
            <v>7.1</v>
          </cell>
          <cell r="H336" t="str">
            <v>7.3</v>
          </cell>
          <cell r="I336" t="str">
            <v>7.1</v>
          </cell>
          <cell r="J336" t="str">
            <v>8.5</v>
          </cell>
          <cell r="K336" t="str">
            <v>8.1</v>
          </cell>
          <cell r="L336" t="str">
            <v>8.1</v>
          </cell>
          <cell r="M336" t="str">
            <v>9.4</v>
          </cell>
          <cell r="N336" t="str">
            <v>8.1</v>
          </cell>
          <cell r="O336" t="str">
            <v>8.4</v>
          </cell>
          <cell r="P336" t="str">
            <v>9.3</v>
          </cell>
          <cell r="Q336" t="str">
            <v>8.3</v>
          </cell>
          <cell r="R336" t="str">
            <v>Đ</v>
          </cell>
          <cell r="S336" t="str">
            <v>8.1</v>
          </cell>
          <cell r="T336" t="str">
            <v>8.2</v>
          </cell>
          <cell r="U336" t="str">
            <v>G</v>
          </cell>
          <cell r="V336" t="str">
            <v>T</v>
          </cell>
          <cell r="W336" t="str">
            <v>HSG</v>
          </cell>
          <cell r="X336" t="str">
            <v>17</v>
          </cell>
          <cell r="Y336" t="str">
            <v>0</v>
          </cell>
          <cell r="Z336" t="str">
            <v>12D4</v>
          </cell>
        </row>
        <row r="337">
          <cell r="C337" t="str">
            <v>Nguyễn Trọng Thành Khôi12D4</v>
          </cell>
          <cell r="D337" t="str">
            <v>24/03/2005</v>
          </cell>
          <cell r="E337" t="str">
            <v>Nam</v>
          </cell>
          <cell r="F337" t="str">
            <v>Kinh</v>
          </cell>
          <cell r="G337" t="str">
            <v>8.7</v>
          </cell>
          <cell r="H337" t="str">
            <v>7.9</v>
          </cell>
          <cell r="I337" t="str">
            <v>6.9</v>
          </cell>
          <cell r="J337" t="str">
            <v>8.3</v>
          </cell>
          <cell r="K337" t="str">
            <v>8.3</v>
          </cell>
          <cell r="L337" t="str">
            <v>8.1</v>
          </cell>
          <cell r="M337" t="str">
            <v>9.3</v>
          </cell>
          <cell r="N337" t="str">
            <v>8.6</v>
          </cell>
          <cell r="O337" t="str">
            <v>8.1</v>
          </cell>
          <cell r="P337" t="str">
            <v>9.0</v>
          </cell>
          <cell r="Q337" t="str">
            <v>8.6</v>
          </cell>
          <cell r="R337" t="str">
            <v>Đ</v>
          </cell>
          <cell r="S337" t="str">
            <v>8.6</v>
          </cell>
          <cell r="T337" t="str">
            <v>8.4</v>
          </cell>
          <cell r="U337" t="str">
            <v>G</v>
          </cell>
          <cell r="V337" t="str">
            <v>T</v>
          </cell>
          <cell r="W337" t="str">
            <v>HSG</v>
          </cell>
          <cell r="X337" t="str">
            <v>8</v>
          </cell>
          <cell r="Y337" t="str">
            <v>1</v>
          </cell>
          <cell r="Z337" t="str">
            <v>12D4</v>
          </cell>
        </row>
        <row r="338">
          <cell r="C338" t="str">
            <v>Nguyễn Tố Lan12D4</v>
          </cell>
          <cell r="D338" t="str">
            <v>22/09/2005</v>
          </cell>
          <cell r="E338" t="str">
            <v>Nữ</v>
          </cell>
          <cell r="F338" t="str">
            <v>Kinh</v>
          </cell>
          <cell r="G338" t="str">
            <v>6.5</v>
          </cell>
          <cell r="H338" t="str">
            <v>6.9</v>
          </cell>
          <cell r="I338" t="str">
            <v>6.5</v>
          </cell>
          <cell r="J338" t="str">
            <v>8.3</v>
          </cell>
          <cell r="K338" t="str">
            <v>8.3</v>
          </cell>
          <cell r="L338" t="str">
            <v>7.1</v>
          </cell>
          <cell r="M338" t="str">
            <v>9.0</v>
          </cell>
          <cell r="N338" t="str">
            <v>7.9</v>
          </cell>
          <cell r="O338" t="str">
            <v>9.0</v>
          </cell>
          <cell r="P338" t="str">
            <v>8.9</v>
          </cell>
          <cell r="Q338" t="str">
            <v>8.6</v>
          </cell>
          <cell r="R338" t="str">
            <v>Đ</v>
          </cell>
          <cell r="S338" t="str">
            <v>8.0</v>
          </cell>
          <cell r="T338" t="str">
            <v>7.9</v>
          </cell>
          <cell r="U338" t="str">
            <v>K</v>
          </cell>
          <cell r="V338" t="str">
            <v>T</v>
          </cell>
          <cell r="W338" t="str">
            <v>HSTT</v>
          </cell>
          <cell r="X338" t="str">
            <v>34</v>
          </cell>
          <cell r="Y338" t="str">
            <v>3</v>
          </cell>
          <cell r="Z338" t="str">
            <v>12D4</v>
          </cell>
        </row>
        <row r="339">
          <cell r="C339" t="str">
            <v>Đinh Phương Linh12D4</v>
          </cell>
          <cell r="D339" t="str">
            <v>24/08/2005</v>
          </cell>
          <cell r="E339" t="str">
            <v>Nữ</v>
          </cell>
          <cell r="F339" t="str">
            <v>Kinh</v>
          </cell>
          <cell r="G339" t="str">
            <v>7.2</v>
          </cell>
          <cell r="H339" t="str">
            <v>6.5</v>
          </cell>
          <cell r="I339" t="str">
            <v>7.6</v>
          </cell>
          <cell r="J339" t="str">
            <v>7.8</v>
          </cell>
          <cell r="K339" t="str">
            <v>9.3</v>
          </cell>
          <cell r="L339" t="str">
            <v>8.0</v>
          </cell>
          <cell r="M339" t="str">
            <v>9.1</v>
          </cell>
          <cell r="N339" t="str">
            <v>8.9</v>
          </cell>
          <cell r="O339" t="str">
            <v>9.0</v>
          </cell>
          <cell r="P339" t="str">
            <v>8.7</v>
          </cell>
          <cell r="Q339" t="str">
            <v>8.6</v>
          </cell>
          <cell r="R339" t="str">
            <v>Đ</v>
          </cell>
          <cell r="S339" t="str">
            <v>8.5</v>
          </cell>
          <cell r="T339" t="str">
            <v>8.3</v>
          </cell>
          <cell r="U339" t="str">
            <v>G</v>
          </cell>
          <cell r="V339" t="str">
            <v>T</v>
          </cell>
          <cell r="W339" t="str">
            <v>HSG</v>
          </cell>
          <cell r="X339" t="str">
            <v>11</v>
          </cell>
          <cell r="Y339" t="str">
            <v>1</v>
          </cell>
          <cell r="Z339" t="str">
            <v>12D4</v>
          </cell>
        </row>
        <row r="340">
          <cell r="C340" t="str">
            <v>Hoàng Gia Linh12D4</v>
          </cell>
          <cell r="D340" t="str">
            <v>04/11/2005</v>
          </cell>
          <cell r="E340" t="str">
            <v>Nữ</v>
          </cell>
          <cell r="F340" t="str">
            <v>Kinh</v>
          </cell>
          <cell r="G340" t="str">
            <v>6.6</v>
          </cell>
          <cell r="H340" t="str">
            <v>6.6</v>
          </cell>
          <cell r="I340" t="str">
            <v>6.6</v>
          </cell>
          <cell r="J340" t="str">
            <v>7.8</v>
          </cell>
          <cell r="K340" t="str">
            <v>9.0</v>
          </cell>
          <cell r="L340" t="str">
            <v>7.2</v>
          </cell>
          <cell r="M340" t="str">
            <v>9.1</v>
          </cell>
          <cell r="N340" t="str">
            <v>8.3</v>
          </cell>
          <cell r="O340" t="str">
            <v>9.0</v>
          </cell>
          <cell r="P340" t="str">
            <v>8.9</v>
          </cell>
          <cell r="Q340" t="str">
            <v>8.6</v>
          </cell>
          <cell r="R340" t="str">
            <v>Đ</v>
          </cell>
          <cell r="S340" t="str">
            <v>8.0</v>
          </cell>
          <cell r="T340" t="str">
            <v>8.0</v>
          </cell>
          <cell r="U340" t="str">
            <v>G</v>
          </cell>
          <cell r="V340" t="str">
            <v>T</v>
          </cell>
          <cell r="W340" t="str">
            <v>HSG</v>
          </cell>
          <cell r="X340" t="str">
            <v>26</v>
          </cell>
          <cell r="Y340" t="str">
            <v>0</v>
          </cell>
          <cell r="Z340" t="str">
            <v>12D4</v>
          </cell>
        </row>
        <row r="341">
          <cell r="C341" t="str">
            <v>Hoàng Khánh Linh12D4</v>
          </cell>
          <cell r="D341" t="str">
            <v>01/12/2005</v>
          </cell>
          <cell r="E341" t="str">
            <v>Nữ</v>
          </cell>
          <cell r="F341" t="str">
            <v>Kinh</v>
          </cell>
          <cell r="G341" t="str">
            <v>6.8</v>
          </cell>
          <cell r="H341" t="str">
            <v>8.9</v>
          </cell>
          <cell r="I341" t="str">
            <v>8.4</v>
          </cell>
          <cell r="J341" t="str">
            <v>7.9</v>
          </cell>
          <cell r="K341" t="str">
            <v>8.3</v>
          </cell>
          <cell r="L341" t="str">
            <v>7.2</v>
          </cell>
          <cell r="M341" t="str">
            <v>9.3</v>
          </cell>
          <cell r="N341" t="str">
            <v>8.9</v>
          </cell>
          <cell r="O341" t="str">
            <v>9.1</v>
          </cell>
          <cell r="P341" t="str">
            <v>9.1</v>
          </cell>
          <cell r="Q341" t="str">
            <v>8.7</v>
          </cell>
          <cell r="R341" t="str">
            <v>Đ</v>
          </cell>
          <cell r="S341" t="str">
            <v>7.6</v>
          </cell>
          <cell r="T341" t="str">
            <v>8.4</v>
          </cell>
          <cell r="U341" t="str">
            <v>G</v>
          </cell>
          <cell r="V341" t="str">
            <v>T</v>
          </cell>
          <cell r="W341" t="str">
            <v>HSG</v>
          </cell>
          <cell r="X341" t="str">
            <v>8</v>
          </cell>
          <cell r="Y341" t="str">
            <v>0</v>
          </cell>
          <cell r="Z341" t="str">
            <v>12D4</v>
          </cell>
        </row>
        <row r="342">
          <cell r="C342" t="str">
            <v>Nguyễn Khánh Linh12D4</v>
          </cell>
          <cell r="D342" t="str">
            <v>14/09/2005</v>
          </cell>
          <cell r="E342" t="str">
            <v>Nữ</v>
          </cell>
          <cell r="F342" t="str">
            <v>Kinh</v>
          </cell>
          <cell r="G342" t="str">
            <v>5.6</v>
          </cell>
          <cell r="H342" t="str">
            <v>6.4</v>
          </cell>
          <cell r="I342" t="str">
            <v>7.0</v>
          </cell>
          <cell r="J342" t="str">
            <v>7.9</v>
          </cell>
          <cell r="K342" t="str">
            <v>8.9</v>
          </cell>
          <cell r="L342" t="str">
            <v>8.1</v>
          </cell>
          <cell r="M342" t="str">
            <v>9.0</v>
          </cell>
          <cell r="N342" t="str">
            <v>7.9</v>
          </cell>
          <cell r="O342" t="str">
            <v>8.3</v>
          </cell>
          <cell r="P342" t="str">
            <v>8.9</v>
          </cell>
          <cell r="Q342" t="str">
            <v>8.6</v>
          </cell>
          <cell r="R342" t="str">
            <v>Đ</v>
          </cell>
          <cell r="S342" t="str">
            <v>8.6</v>
          </cell>
          <cell r="T342" t="str">
            <v>7.9</v>
          </cell>
          <cell r="U342" t="str">
            <v>K</v>
          </cell>
          <cell r="V342" t="str">
            <v>T</v>
          </cell>
          <cell r="W342" t="str">
            <v>HSTT</v>
          </cell>
          <cell r="X342" t="str">
            <v>34</v>
          </cell>
          <cell r="Y342" t="str">
            <v>0</v>
          </cell>
          <cell r="Z342" t="str">
            <v>12D4</v>
          </cell>
        </row>
        <row r="343">
          <cell r="C343" t="str">
            <v>Vương Thuỳ Linh12D4</v>
          </cell>
          <cell r="D343" t="str">
            <v>13/01/2005</v>
          </cell>
          <cell r="E343" t="str">
            <v>Nữ</v>
          </cell>
          <cell r="F343" t="str">
            <v>Kinh</v>
          </cell>
          <cell r="G343" t="str">
            <v>6.8</v>
          </cell>
          <cell r="H343" t="str">
            <v>6.5</v>
          </cell>
          <cell r="I343" t="str">
            <v>6.8</v>
          </cell>
          <cell r="J343" t="str">
            <v>7.4</v>
          </cell>
          <cell r="K343" t="str">
            <v>8.4</v>
          </cell>
          <cell r="L343" t="str">
            <v>7.3</v>
          </cell>
          <cell r="M343" t="str">
            <v>9.6</v>
          </cell>
          <cell r="N343" t="str">
            <v>7.9</v>
          </cell>
          <cell r="O343" t="str">
            <v>8.3</v>
          </cell>
          <cell r="P343" t="str">
            <v>9.7</v>
          </cell>
          <cell r="Q343" t="str">
            <v>8.6</v>
          </cell>
          <cell r="R343" t="str">
            <v>Đ</v>
          </cell>
          <cell r="S343" t="str">
            <v>7.7</v>
          </cell>
          <cell r="T343" t="str">
            <v>7.9</v>
          </cell>
          <cell r="U343" t="str">
            <v>K</v>
          </cell>
          <cell r="V343" t="str">
            <v>T</v>
          </cell>
          <cell r="W343" t="str">
            <v>HSTT</v>
          </cell>
          <cell r="X343" t="str">
            <v>34</v>
          </cell>
          <cell r="Y343" t="str">
            <v>0</v>
          </cell>
          <cell r="Z343" t="str">
            <v>12D4</v>
          </cell>
        </row>
        <row r="344">
          <cell r="C344" t="str">
            <v>Lê Tuấn Long12D4</v>
          </cell>
          <cell r="D344" t="str">
            <v>28/07/2005</v>
          </cell>
          <cell r="E344" t="str">
            <v>Nam</v>
          </cell>
          <cell r="F344" t="str">
            <v>Kinh</v>
          </cell>
          <cell r="G344" t="str">
            <v>7.2</v>
          </cell>
          <cell r="H344" t="str">
            <v>6.9</v>
          </cell>
          <cell r="I344" t="str">
            <v>5.8</v>
          </cell>
          <cell r="J344" t="str">
            <v>7.9</v>
          </cell>
          <cell r="K344" t="str">
            <v>8.1</v>
          </cell>
          <cell r="L344" t="str">
            <v>7.1</v>
          </cell>
          <cell r="M344" t="str">
            <v>8.9</v>
          </cell>
          <cell r="N344" t="str">
            <v>6.8</v>
          </cell>
          <cell r="O344" t="str">
            <v>8.4</v>
          </cell>
          <cell r="P344" t="str">
            <v>9.0</v>
          </cell>
          <cell r="Q344" t="str">
            <v>8.6</v>
          </cell>
          <cell r="R344" t="str">
            <v>Đ</v>
          </cell>
          <cell r="S344" t="str">
            <v>7.6</v>
          </cell>
          <cell r="T344" t="str">
            <v>7.7</v>
          </cell>
          <cell r="U344" t="str">
            <v>K</v>
          </cell>
          <cell r="V344" t="str">
            <v>T</v>
          </cell>
          <cell r="W344" t="str">
            <v>HSTT</v>
          </cell>
          <cell r="X344" t="str">
            <v>43</v>
          </cell>
          <cell r="Y344" t="str">
            <v>0</v>
          </cell>
          <cell r="Z344" t="str">
            <v>12D4</v>
          </cell>
        </row>
        <row r="345">
          <cell r="C345" t="str">
            <v>Trần Hoàng Long12D4</v>
          </cell>
          <cell r="D345" t="str">
            <v>19/04/2005</v>
          </cell>
          <cell r="E345" t="str">
            <v>Nam</v>
          </cell>
          <cell r="F345" t="str">
            <v>Kinh</v>
          </cell>
          <cell r="G345" t="str">
            <v>6.3</v>
          </cell>
          <cell r="H345" t="str">
            <v>7.5</v>
          </cell>
          <cell r="I345" t="str">
            <v>6.4</v>
          </cell>
          <cell r="J345" t="str">
            <v>7.6</v>
          </cell>
          <cell r="K345" t="str">
            <v>8.1</v>
          </cell>
          <cell r="L345" t="str">
            <v>7.2</v>
          </cell>
          <cell r="M345" t="str">
            <v>8.4</v>
          </cell>
          <cell r="N345" t="str">
            <v>7.6</v>
          </cell>
          <cell r="O345" t="str">
            <v>8.2</v>
          </cell>
          <cell r="P345" t="str">
            <v>9.4</v>
          </cell>
          <cell r="Q345" t="str">
            <v>8.6</v>
          </cell>
          <cell r="R345" t="str">
            <v>Đ</v>
          </cell>
          <cell r="S345" t="str">
            <v>7.6</v>
          </cell>
          <cell r="T345" t="str">
            <v>7.7</v>
          </cell>
          <cell r="U345" t="str">
            <v>K</v>
          </cell>
          <cell r="V345" t="str">
            <v>T</v>
          </cell>
          <cell r="W345" t="str">
            <v>HSTT</v>
          </cell>
          <cell r="X345" t="str">
            <v>43</v>
          </cell>
          <cell r="Y345" t="str">
            <v>2</v>
          </cell>
          <cell r="Z345" t="str">
            <v>12D4</v>
          </cell>
        </row>
        <row r="346">
          <cell r="C346" t="str">
            <v>Nguyễn Xuân Mai12D4</v>
          </cell>
          <cell r="D346" t="str">
            <v>24/03/2005</v>
          </cell>
          <cell r="E346" t="str">
            <v>Nữ</v>
          </cell>
          <cell r="F346" t="str">
            <v>Kinh</v>
          </cell>
          <cell r="G346" t="str">
            <v>8.2</v>
          </cell>
          <cell r="H346" t="str">
            <v>8.0</v>
          </cell>
          <cell r="I346" t="str">
            <v>6.9</v>
          </cell>
          <cell r="J346" t="str">
            <v>8.4</v>
          </cell>
          <cell r="K346" t="str">
            <v>8.3</v>
          </cell>
          <cell r="L346" t="str">
            <v>8.5</v>
          </cell>
          <cell r="M346" t="str">
            <v>8.7</v>
          </cell>
          <cell r="N346" t="str">
            <v>7.9</v>
          </cell>
          <cell r="O346" t="str">
            <v>8.2</v>
          </cell>
          <cell r="P346" t="str">
            <v>9.3</v>
          </cell>
          <cell r="Q346" t="str">
            <v>8.1</v>
          </cell>
          <cell r="R346" t="str">
            <v>Đ</v>
          </cell>
          <cell r="S346" t="str">
            <v>9.1</v>
          </cell>
          <cell r="T346" t="str">
            <v>8.3</v>
          </cell>
          <cell r="U346" t="str">
            <v>G</v>
          </cell>
          <cell r="V346" t="str">
            <v>T</v>
          </cell>
          <cell r="W346" t="str">
            <v>HSG</v>
          </cell>
          <cell r="X346" t="str">
            <v>11</v>
          </cell>
          <cell r="Y346" t="str">
            <v>2</v>
          </cell>
          <cell r="Z346" t="str">
            <v>12D4</v>
          </cell>
        </row>
        <row r="347">
          <cell r="C347" t="str">
            <v>Nguyễn Ngọc Đức Mạnh12D4</v>
          </cell>
          <cell r="D347" t="str">
            <v>15/12/2005</v>
          </cell>
          <cell r="E347" t="str">
            <v>Nam</v>
          </cell>
          <cell r="F347" t="str">
            <v>Tày</v>
          </cell>
          <cell r="G347" t="str">
            <v>9.1</v>
          </cell>
          <cell r="H347" t="str">
            <v>8.2</v>
          </cell>
          <cell r="I347" t="str">
            <v>8.5</v>
          </cell>
          <cell r="J347" t="str">
            <v>7.7</v>
          </cell>
          <cell r="K347" t="str">
            <v>8.1</v>
          </cell>
          <cell r="L347" t="str">
            <v>7.8</v>
          </cell>
          <cell r="M347" t="str">
            <v>9.3</v>
          </cell>
          <cell r="N347" t="str">
            <v>8.5</v>
          </cell>
          <cell r="O347" t="str">
            <v>9.2</v>
          </cell>
          <cell r="P347" t="str">
            <v>9.1</v>
          </cell>
          <cell r="Q347" t="str">
            <v>8.3</v>
          </cell>
          <cell r="R347" t="str">
            <v>Đ</v>
          </cell>
          <cell r="S347" t="str">
            <v>8.2</v>
          </cell>
          <cell r="T347" t="str">
            <v>8.5</v>
          </cell>
          <cell r="U347" t="str">
            <v>G</v>
          </cell>
          <cell r="V347" t="str">
            <v>T</v>
          </cell>
          <cell r="W347" t="str">
            <v>HSG</v>
          </cell>
          <cell r="X347" t="str">
            <v>3</v>
          </cell>
          <cell r="Y347" t="str">
            <v>1</v>
          </cell>
          <cell r="Z347" t="str">
            <v>12D4</v>
          </cell>
        </row>
        <row r="348">
          <cell r="C348" t="str">
            <v>Ngô Quang Minh12D4</v>
          </cell>
          <cell r="D348" t="str">
            <v>20/08/2005</v>
          </cell>
          <cell r="E348" t="str">
            <v>Nam</v>
          </cell>
          <cell r="F348" t="str">
            <v>Kinh</v>
          </cell>
          <cell r="G348" t="str">
            <v>5.5</v>
          </cell>
          <cell r="H348" t="str">
            <v>6.5</v>
          </cell>
          <cell r="I348" t="str">
            <v>7.0</v>
          </cell>
          <cell r="J348" t="str">
            <v>7.9</v>
          </cell>
          <cell r="K348" t="str">
            <v>8.3</v>
          </cell>
          <cell r="L348" t="str">
            <v>6.8</v>
          </cell>
          <cell r="M348" t="str">
            <v>8.8</v>
          </cell>
          <cell r="N348" t="str">
            <v>7.6</v>
          </cell>
          <cell r="O348" t="str">
            <v>7.8</v>
          </cell>
          <cell r="P348" t="str">
            <v>8.7</v>
          </cell>
          <cell r="Q348" t="str">
            <v>8.1</v>
          </cell>
          <cell r="R348" t="str">
            <v>Đ</v>
          </cell>
          <cell r="S348" t="str">
            <v>9.1</v>
          </cell>
          <cell r="T348" t="str">
            <v>7.7</v>
          </cell>
          <cell r="U348" t="str">
            <v>K</v>
          </cell>
          <cell r="V348" t="str">
            <v>T</v>
          </cell>
          <cell r="W348" t="str">
            <v>HSTT</v>
          </cell>
          <cell r="X348" t="str">
            <v>43</v>
          </cell>
          <cell r="Y348" t="str">
            <v>2</v>
          </cell>
          <cell r="Z348" t="str">
            <v>12D4</v>
          </cell>
        </row>
        <row r="349">
          <cell r="C349" t="str">
            <v>Nguyễn Ánh Ngọc12D4</v>
          </cell>
          <cell r="D349" t="str">
            <v>26/04/2005</v>
          </cell>
          <cell r="E349" t="str">
            <v>Nữ</v>
          </cell>
          <cell r="F349" t="str">
            <v>Kinh</v>
          </cell>
          <cell r="G349" t="str">
            <v>7.7</v>
          </cell>
          <cell r="H349" t="str">
            <v>8.2</v>
          </cell>
          <cell r="I349" t="str">
            <v>6.9</v>
          </cell>
          <cell r="J349" t="str">
            <v>7.9</v>
          </cell>
          <cell r="K349" t="str">
            <v>9.4</v>
          </cell>
          <cell r="L349" t="str">
            <v>8.1</v>
          </cell>
          <cell r="M349" t="str">
            <v>9.3</v>
          </cell>
          <cell r="N349" t="str">
            <v>8.6</v>
          </cell>
          <cell r="O349" t="str">
            <v>9.1</v>
          </cell>
          <cell r="P349" t="str">
            <v>9.9</v>
          </cell>
          <cell r="Q349" t="str">
            <v>8.6</v>
          </cell>
          <cell r="R349" t="str">
            <v>Đ</v>
          </cell>
          <cell r="S349" t="str">
            <v>8.6</v>
          </cell>
          <cell r="T349" t="str">
            <v>8.5</v>
          </cell>
          <cell r="U349" t="str">
            <v>G</v>
          </cell>
          <cell r="V349" t="str">
            <v>T</v>
          </cell>
          <cell r="W349" t="str">
            <v>HSG</v>
          </cell>
          <cell r="X349" t="str">
            <v>3</v>
          </cell>
          <cell r="Y349" t="str">
            <v>1</v>
          </cell>
          <cell r="Z349" t="str">
            <v>12D4</v>
          </cell>
        </row>
        <row r="350">
          <cell r="C350" t="str">
            <v>Trần Minh Ngọc12D4</v>
          </cell>
          <cell r="D350" t="str">
            <v>28/11/2005</v>
          </cell>
          <cell r="E350" t="str">
            <v>Nữ</v>
          </cell>
          <cell r="F350" t="str">
            <v>Kinh</v>
          </cell>
          <cell r="G350" t="str">
            <v>8.0</v>
          </cell>
          <cell r="H350" t="str">
            <v>7.4</v>
          </cell>
          <cell r="I350" t="str">
            <v>7.1</v>
          </cell>
          <cell r="J350" t="str">
            <v>8.5</v>
          </cell>
          <cell r="K350" t="str">
            <v>8.4</v>
          </cell>
          <cell r="L350" t="str">
            <v>6.5</v>
          </cell>
          <cell r="M350" t="str">
            <v>9.0</v>
          </cell>
          <cell r="N350" t="str">
            <v>8.8</v>
          </cell>
          <cell r="O350" t="str">
            <v>8.7</v>
          </cell>
          <cell r="P350" t="str">
            <v>9.1</v>
          </cell>
          <cell r="Q350" t="str">
            <v>8.1</v>
          </cell>
          <cell r="R350" t="str">
            <v>Đ</v>
          </cell>
          <cell r="S350" t="str">
            <v>9.0</v>
          </cell>
          <cell r="T350" t="str">
            <v>8.2</v>
          </cell>
          <cell r="U350" t="str">
            <v>G</v>
          </cell>
          <cell r="V350" t="str">
            <v>T</v>
          </cell>
          <cell r="W350" t="str">
            <v>HSG</v>
          </cell>
          <cell r="X350" t="str">
            <v>17</v>
          </cell>
          <cell r="Y350" t="str">
            <v>1</v>
          </cell>
          <cell r="Z350" t="str">
            <v>12D4</v>
          </cell>
        </row>
        <row r="351">
          <cell r="C351" t="str">
            <v>Phạm Duy Hoàng Nguyên12D4</v>
          </cell>
          <cell r="D351" t="str">
            <v>15/10/2005</v>
          </cell>
          <cell r="E351" t="str">
            <v>Nam</v>
          </cell>
          <cell r="F351" t="str">
            <v>Kinh</v>
          </cell>
          <cell r="G351" t="str">
            <v>6.7</v>
          </cell>
          <cell r="H351" t="str">
            <v>8.7</v>
          </cell>
          <cell r="I351" t="str">
            <v>7.4</v>
          </cell>
          <cell r="J351" t="str">
            <v>7.5</v>
          </cell>
          <cell r="K351" t="str">
            <v>8.4</v>
          </cell>
          <cell r="L351" t="str">
            <v>6.6</v>
          </cell>
          <cell r="M351" t="str">
            <v>8.6</v>
          </cell>
          <cell r="N351" t="str">
            <v>6.8</v>
          </cell>
          <cell r="O351" t="str">
            <v>8.8</v>
          </cell>
          <cell r="P351" t="str">
            <v>9.4</v>
          </cell>
          <cell r="Q351" t="str">
            <v>8.0</v>
          </cell>
          <cell r="R351" t="str">
            <v>Đ</v>
          </cell>
          <cell r="S351" t="str">
            <v>7.6</v>
          </cell>
          <cell r="T351" t="str">
            <v>7.9</v>
          </cell>
          <cell r="U351" t="str">
            <v>K</v>
          </cell>
          <cell r="V351" t="str">
            <v>T</v>
          </cell>
          <cell r="W351" t="str">
            <v>HSTT</v>
          </cell>
          <cell r="X351" t="str">
            <v>34</v>
          </cell>
          <cell r="Y351" t="str">
            <v>0</v>
          </cell>
          <cell r="Z351" t="str">
            <v>12D4</v>
          </cell>
        </row>
        <row r="352">
          <cell r="C352" t="str">
            <v>Doãn Thu Phương12D4</v>
          </cell>
          <cell r="D352" t="str">
            <v>09/02/2005</v>
          </cell>
          <cell r="E352" t="str">
            <v>Nữ</v>
          </cell>
          <cell r="F352" t="str">
            <v>Kinh</v>
          </cell>
          <cell r="G352" t="str">
            <v>7.6</v>
          </cell>
          <cell r="H352" t="str">
            <v>6.9</v>
          </cell>
          <cell r="I352" t="str">
            <v>7.0</v>
          </cell>
          <cell r="J352" t="str">
            <v>8.6</v>
          </cell>
          <cell r="K352" t="str">
            <v>8.3</v>
          </cell>
          <cell r="L352" t="str">
            <v>8.6</v>
          </cell>
          <cell r="M352" t="str">
            <v>8.6</v>
          </cell>
          <cell r="N352" t="str">
            <v>7.1</v>
          </cell>
          <cell r="O352" t="str">
            <v>8.3</v>
          </cell>
          <cell r="P352" t="str">
            <v>9.0</v>
          </cell>
          <cell r="Q352" t="str">
            <v>8.1</v>
          </cell>
          <cell r="R352" t="str">
            <v>Đ</v>
          </cell>
          <cell r="S352" t="str">
            <v>8.4</v>
          </cell>
          <cell r="T352" t="str">
            <v>8.0</v>
          </cell>
          <cell r="U352" t="str">
            <v>G</v>
          </cell>
          <cell r="V352" t="str">
            <v>T</v>
          </cell>
          <cell r="W352" t="str">
            <v>HSG</v>
          </cell>
          <cell r="X352" t="str">
            <v>26</v>
          </cell>
          <cell r="Y352" t="str">
            <v>0</v>
          </cell>
          <cell r="Z352" t="str">
            <v>12D4</v>
          </cell>
        </row>
        <row r="353">
          <cell r="C353" t="str">
            <v>Trần Đức Sơn12D4</v>
          </cell>
          <cell r="D353" t="str">
            <v>24/01/2005</v>
          </cell>
          <cell r="E353" t="str">
            <v>Nam</v>
          </cell>
          <cell r="F353" t="str">
            <v>Kinh</v>
          </cell>
          <cell r="G353" t="str">
            <v>7.7</v>
          </cell>
          <cell r="H353" t="str">
            <v>7.6</v>
          </cell>
          <cell r="I353" t="str">
            <v>7.6</v>
          </cell>
          <cell r="J353" t="str">
            <v>8.9</v>
          </cell>
          <cell r="K353" t="str">
            <v>8.1</v>
          </cell>
          <cell r="L353" t="str">
            <v>7.3</v>
          </cell>
          <cell r="M353" t="str">
            <v>8.9</v>
          </cell>
          <cell r="N353" t="str">
            <v>8.3</v>
          </cell>
          <cell r="O353" t="str">
            <v>9.1</v>
          </cell>
          <cell r="P353" t="str">
            <v>9.4</v>
          </cell>
          <cell r="Q353" t="str">
            <v>8.3</v>
          </cell>
          <cell r="R353" t="str">
            <v>Đ</v>
          </cell>
          <cell r="S353" t="str">
            <v>8.7</v>
          </cell>
          <cell r="T353" t="str">
            <v>8.3</v>
          </cell>
          <cell r="U353" t="str">
            <v>G</v>
          </cell>
          <cell r="V353" t="str">
            <v>T</v>
          </cell>
          <cell r="W353" t="str">
            <v>HSG</v>
          </cell>
          <cell r="X353" t="str">
            <v>11</v>
          </cell>
          <cell r="Y353" t="str">
            <v>0</v>
          </cell>
          <cell r="Z353" t="str">
            <v>12D4</v>
          </cell>
        </row>
        <row r="354">
          <cell r="C354" t="str">
            <v>Nguyễn Thanh Tâm12D4</v>
          </cell>
          <cell r="D354" t="str">
            <v>11/12/2005</v>
          </cell>
          <cell r="E354" t="str">
            <v>Nữ</v>
          </cell>
          <cell r="F354" t="str">
            <v>Kinh</v>
          </cell>
          <cell r="G354" t="str">
            <v>6.6</v>
          </cell>
          <cell r="H354" t="str">
            <v>7.2</v>
          </cell>
          <cell r="I354" t="str">
            <v>6.9</v>
          </cell>
          <cell r="J354" t="str">
            <v>8.4</v>
          </cell>
          <cell r="K354" t="str">
            <v>8.4</v>
          </cell>
          <cell r="L354" t="str">
            <v>6.5</v>
          </cell>
          <cell r="M354" t="str">
            <v>9.0</v>
          </cell>
          <cell r="N354" t="str">
            <v>7.5</v>
          </cell>
          <cell r="O354" t="str">
            <v>9.1</v>
          </cell>
          <cell r="P354" t="str">
            <v>8.9</v>
          </cell>
          <cell r="Q354" t="str">
            <v>8.6</v>
          </cell>
          <cell r="R354" t="str">
            <v>Đ</v>
          </cell>
          <cell r="S354" t="str">
            <v>8.6</v>
          </cell>
          <cell r="T354" t="str">
            <v>8.0</v>
          </cell>
          <cell r="U354" t="str">
            <v>G</v>
          </cell>
          <cell r="V354" t="str">
            <v>K</v>
          </cell>
          <cell r="W354" t="str">
            <v>HSTT</v>
          </cell>
          <cell r="X354" t="str">
            <v>33</v>
          </cell>
          <cell r="Y354" t="str">
            <v>2</v>
          </cell>
          <cell r="Z354" t="str">
            <v>12D4</v>
          </cell>
        </row>
        <row r="355">
          <cell r="C355" t="str">
            <v>Hoàng Ngọc Tân12D4</v>
          </cell>
          <cell r="D355" t="str">
            <v>01/03/2005</v>
          </cell>
          <cell r="E355" t="str">
            <v>Nam</v>
          </cell>
          <cell r="F355" t="str">
            <v>Kinh</v>
          </cell>
          <cell r="G355" t="str">
            <v>8.0</v>
          </cell>
          <cell r="H355" t="str">
            <v>8.5</v>
          </cell>
          <cell r="I355" t="str">
            <v>6.8</v>
          </cell>
          <cell r="J355" t="str">
            <v>8.1</v>
          </cell>
          <cell r="K355" t="str">
            <v>8.4</v>
          </cell>
          <cell r="L355" t="str">
            <v>6.8</v>
          </cell>
          <cell r="M355" t="str">
            <v>8.8</v>
          </cell>
          <cell r="N355" t="str">
            <v>7.8</v>
          </cell>
          <cell r="O355" t="str">
            <v>8.4</v>
          </cell>
          <cell r="P355" t="str">
            <v>9.0</v>
          </cell>
          <cell r="Q355" t="str">
            <v>8.6</v>
          </cell>
          <cell r="R355" t="str">
            <v>Đ</v>
          </cell>
          <cell r="S355" t="str">
            <v>6.5</v>
          </cell>
          <cell r="T355" t="str">
            <v>8.0</v>
          </cell>
          <cell r="U355" t="str">
            <v>G</v>
          </cell>
          <cell r="V355" t="str">
            <v>T</v>
          </cell>
          <cell r="W355" t="str">
            <v>HSG</v>
          </cell>
          <cell r="X355" t="str">
            <v>26</v>
          </cell>
          <cell r="Y355" t="str">
            <v>1</v>
          </cell>
          <cell r="Z355" t="str">
            <v>12D4</v>
          </cell>
        </row>
        <row r="356">
          <cell r="C356" t="str">
            <v>Trịnh Quốc Thái12D4</v>
          </cell>
          <cell r="D356" t="str">
            <v>25/05/2005</v>
          </cell>
          <cell r="E356" t="str">
            <v>Nam</v>
          </cell>
          <cell r="F356" t="str">
            <v>Kinh</v>
          </cell>
          <cell r="G356" t="str">
            <v>7.7</v>
          </cell>
          <cell r="H356" t="str">
            <v>7.1</v>
          </cell>
          <cell r="I356" t="str">
            <v>8.1</v>
          </cell>
          <cell r="J356" t="str">
            <v>8.2</v>
          </cell>
          <cell r="K356" t="str">
            <v>8.1</v>
          </cell>
          <cell r="L356" t="str">
            <v>7.4</v>
          </cell>
          <cell r="M356" t="str">
            <v>9.1</v>
          </cell>
          <cell r="N356" t="str">
            <v>9.0</v>
          </cell>
          <cell r="O356" t="str">
            <v>9.5</v>
          </cell>
          <cell r="P356" t="str">
            <v>9.9</v>
          </cell>
          <cell r="Q356" t="str">
            <v>8.6</v>
          </cell>
          <cell r="R356" t="str">
            <v>Đ</v>
          </cell>
          <cell r="S356" t="str">
            <v>8.9</v>
          </cell>
          <cell r="T356" t="str">
            <v>8.5</v>
          </cell>
          <cell r="U356" t="str">
            <v>G</v>
          </cell>
          <cell r="V356" t="str">
            <v>T</v>
          </cell>
          <cell r="W356" t="str">
            <v>HSG</v>
          </cell>
          <cell r="X356" t="str">
            <v>3</v>
          </cell>
          <cell r="Y356" t="str">
            <v>0</v>
          </cell>
          <cell r="Z356" t="str">
            <v>12D4</v>
          </cell>
        </row>
        <row r="357">
          <cell r="C357" t="str">
            <v>Triệu Hải Thụy12D4</v>
          </cell>
          <cell r="D357" t="str">
            <v>06/06/2005</v>
          </cell>
          <cell r="E357" t="str">
            <v>Nam</v>
          </cell>
          <cell r="F357" t="str">
            <v>Kinh</v>
          </cell>
          <cell r="G357" t="str">
            <v>7.8</v>
          </cell>
          <cell r="H357" t="str">
            <v>6.6</v>
          </cell>
          <cell r="I357" t="str">
            <v>7.5</v>
          </cell>
          <cell r="J357" t="str">
            <v>8.2</v>
          </cell>
          <cell r="K357" t="str">
            <v>9.3</v>
          </cell>
          <cell r="L357" t="str">
            <v>7.1</v>
          </cell>
          <cell r="M357" t="str">
            <v>9.1</v>
          </cell>
          <cell r="N357" t="str">
            <v>8.8</v>
          </cell>
          <cell r="O357" t="str">
            <v>8.6</v>
          </cell>
          <cell r="P357" t="str">
            <v>8.9</v>
          </cell>
          <cell r="Q357" t="str">
            <v>8.6</v>
          </cell>
          <cell r="R357" t="str">
            <v>Đ</v>
          </cell>
          <cell r="S357" t="str">
            <v>8.1</v>
          </cell>
          <cell r="T357" t="str">
            <v>8.2</v>
          </cell>
          <cell r="U357" t="str">
            <v>G</v>
          </cell>
          <cell r="V357" t="str">
            <v>T</v>
          </cell>
          <cell r="W357" t="str">
            <v>HSG</v>
          </cell>
          <cell r="X357" t="str">
            <v>17</v>
          </cell>
          <cell r="Y357" t="str">
            <v>1</v>
          </cell>
          <cell r="Z357" t="str">
            <v>12D4</v>
          </cell>
        </row>
        <row r="358">
          <cell r="C358" t="str">
            <v>Nguyễn Hương Trà12D4</v>
          </cell>
          <cell r="D358" t="str">
            <v>05/12/2005</v>
          </cell>
          <cell r="E358" t="str">
            <v>Nữ</v>
          </cell>
          <cell r="F358" t="str">
            <v>Kinh</v>
          </cell>
          <cell r="G358" t="str">
            <v>8.9</v>
          </cell>
          <cell r="H358" t="str">
            <v>8.4</v>
          </cell>
          <cell r="I358" t="str">
            <v>7.0</v>
          </cell>
          <cell r="J358" t="str">
            <v>8.4</v>
          </cell>
          <cell r="K358" t="str">
            <v>8.4</v>
          </cell>
          <cell r="L358" t="str">
            <v>8.1</v>
          </cell>
          <cell r="M358" t="str">
            <v>8.8</v>
          </cell>
          <cell r="N358" t="str">
            <v>7.5</v>
          </cell>
          <cell r="O358" t="str">
            <v>7.6</v>
          </cell>
          <cell r="P358" t="str">
            <v>9.9</v>
          </cell>
          <cell r="Q358" t="str">
            <v>8.7</v>
          </cell>
          <cell r="R358" t="str">
            <v>Đ</v>
          </cell>
          <cell r="S358" t="str">
            <v>9.1</v>
          </cell>
          <cell r="T358" t="str">
            <v>8.4</v>
          </cell>
          <cell r="U358" t="str">
            <v>G</v>
          </cell>
          <cell r="V358" t="str">
            <v>T</v>
          </cell>
          <cell r="W358" t="str">
            <v>HSG</v>
          </cell>
          <cell r="X358" t="str">
            <v>8</v>
          </cell>
          <cell r="Y358" t="str">
            <v>0</v>
          </cell>
          <cell r="Z358" t="str">
            <v>12D4</v>
          </cell>
        </row>
        <row r="359">
          <cell r="C359" t="str">
            <v>Trần Đức Trí12D4</v>
          </cell>
          <cell r="D359" t="str">
            <v>11/08/2005</v>
          </cell>
          <cell r="E359" t="str">
            <v>Nam</v>
          </cell>
          <cell r="F359" t="str">
            <v>Kinh</v>
          </cell>
          <cell r="G359" t="str">
            <v>7.7</v>
          </cell>
          <cell r="H359" t="str">
            <v>6.4</v>
          </cell>
          <cell r="I359" t="str">
            <v>6.8</v>
          </cell>
          <cell r="J359" t="str">
            <v>8.1</v>
          </cell>
          <cell r="K359" t="str">
            <v>8.5</v>
          </cell>
          <cell r="L359" t="str">
            <v>6.6</v>
          </cell>
          <cell r="M359" t="str">
            <v>9.3</v>
          </cell>
          <cell r="N359" t="str">
            <v>7.5</v>
          </cell>
          <cell r="O359" t="str">
            <v>8.3</v>
          </cell>
          <cell r="P359" t="str">
            <v>8.6</v>
          </cell>
          <cell r="Q359" t="str">
            <v>8.4</v>
          </cell>
          <cell r="R359" t="str">
            <v>Đ</v>
          </cell>
          <cell r="S359" t="str">
            <v>7.4</v>
          </cell>
          <cell r="T359" t="str">
            <v>7.8</v>
          </cell>
          <cell r="U359" t="str">
            <v>K</v>
          </cell>
          <cell r="V359" t="str">
            <v>T</v>
          </cell>
          <cell r="W359" t="str">
            <v>HSTT</v>
          </cell>
          <cell r="X359" t="str">
            <v>39</v>
          </cell>
          <cell r="Y359" t="str">
            <v>2</v>
          </cell>
          <cell r="Z359" t="str">
            <v>12D4</v>
          </cell>
        </row>
        <row r="360">
          <cell r="C360" t="str">
            <v>Đặng Xuân Tùng12D4</v>
          </cell>
          <cell r="D360" t="str">
            <v>23/07/2005</v>
          </cell>
          <cell r="E360" t="str">
            <v>Nam</v>
          </cell>
          <cell r="F360" t="str">
            <v>Kinh</v>
          </cell>
          <cell r="G360" t="str">
            <v>6.9</v>
          </cell>
          <cell r="H360" t="str">
            <v>7.1</v>
          </cell>
          <cell r="I360" t="str">
            <v>7.0</v>
          </cell>
          <cell r="J360" t="str">
            <v>8.1</v>
          </cell>
          <cell r="K360" t="str">
            <v>8.4</v>
          </cell>
          <cell r="L360" t="str">
            <v>6.6</v>
          </cell>
          <cell r="M360" t="str">
            <v>9.1</v>
          </cell>
          <cell r="N360" t="str">
            <v>8.1</v>
          </cell>
          <cell r="O360" t="str">
            <v>7.4</v>
          </cell>
          <cell r="P360" t="str">
            <v>9.0</v>
          </cell>
          <cell r="Q360" t="str">
            <v>8.4</v>
          </cell>
          <cell r="R360" t="str">
            <v>Đ</v>
          </cell>
          <cell r="S360" t="str">
            <v>7.9</v>
          </cell>
          <cell r="T360" t="str">
            <v>7.8</v>
          </cell>
          <cell r="U360" t="str">
            <v>K</v>
          </cell>
          <cell r="V360" t="str">
            <v>T</v>
          </cell>
          <cell r="W360" t="str">
            <v>HSTT</v>
          </cell>
          <cell r="X360" t="str">
            <v>39</v>
          </cell>
          <cell r="Y360" t="str">
            <v>2</v>
          </cell>
          <cell r="Z360" t="str">
            <v>12D4</v>
          </cell>
        </row>
        <row r="361">
          <cell r="C361" t="str">
            <v>Đặng Trần Minh Vũ12D4</v>
          </cell>
          <cell r="D361" t="str">
            <v>03/04/2005</v>
          </cell>
          <cell r="E361" t="str">
            <v>Nam</v>
          </cell>
          <cell r="F361" t="str">
            <v>Kinh</v>
          </cell>
          <cell r="G361" t="str">
            <v>6.9</v>
          </cell>
          <cell r="H361" t="str">
            <v>7.1</v>
          </cell>
          <cell r="I361" t="str">
            <v>7.5</v>
          </cell>
          <cell r="J361" t="str">
            <v>8.3</v>
          </cell>
          <cell r="K361" t="str">
            <v>8.4</v>
          </cell>
          <cell r="L361" t="str">
            <v>7.2</v>
          </cell>
          <cell r="M361" t="str">
            <v>9.0</v>
          </cell>
          <cell r="N361" t="str">
            <v>8.4</v>
          </cell>
          <cell r="O361" t="str">
            <v>8.7</v>
          </cell>
          <cell r="P361" t="str">
            <v>9.0</v>
          </cell>
          <cell r="Q361" t="str">
            <v>8.6</v>
          </cell>
          <cell r="R361" t="str">
            <v>Đ</v>
          </cell>
          <cell r="S361" t="str">
            <v>7.4</v>
          </cell>
          <cell r="T361" t="str">
            <v>8.0</v>
          </cell>
          <cell r="U361" t="str">
            <v>G</v>
          </cell>
          <cell r="V361" t="str">
            <v>T</v>
          </cell>
          <cell r="W361" t="str">
            <v>HSG</v>
          </cell>
          <cell r="X361" t="str">
            <v>26</v>
          </cell>
          <cell r="Y361" t="str">
            <v>0</v>
          </cell>
          <cell r="Z361" t="str">
            <v>12D4</v>
          </cell>
        </row>
        <row r="362">
          <cell r="C362" t="str">
            <v>Trần Hải Yến12D4</v>
          </cell>
          <cell r="D362" t="str">
            <v>10/02/2005</v>
          </cell>
          <cell r="E362" t="str">
            <v>Nữ</v>
          </cell>
          <cell r="F362" t="str">
            <v>Kinh</v>
          </cell>
          <cell r="G362" t="str">
            <v>5.3</v>
          </cell>
          <cell r="H362" t="str">
            <v>6.6</v>
          </cell>
          <cell r="I362" t="str">
            <v>6.9</v>
          </cell>
          <cell r="J362" t="str">
            <v>7.5</v>
          </cell>
          <cell r="K362" t="str">
            <v>8.5</v>
          </cell>
          <cell r="L362" t="str">
            <v>6.2</v>
          </cell>
          <cell r="M362" t="str">
            <v>9.4</v>
          </cell>
          <cell r="N362" t="str">
            <v>7.1</v>
          </cell>
          <cell r="O362" t="str">
            <v>7.0</v>
          </cell>
          <cell r="P362" t="str">
            <v>8.9</v>
          </cell>
          <cell r="Q362" t="str">
            <v>8.6</v>
          </cell>
          <cell r="R362" t="str">
            <v>Đ</v>
          </cell>
          <cell r="S362" t="str">
            <v>8.6</v>
          </cell>
          <cell r="T362" t="str">
            <v>7.6</v>
          </cell>
          <cell r="U362" t="str">
            <v>K</v>
          </cell>
          <cell r="V362" t="str">
            <v>T</v>
          </cell>
          <cell r="W362" t="str">
            <v>HSTT</v>
          </cell>
          <cell r="X362" t="str">
            <v>46</v>
          </cell>
          <cell r="Y362" t="str">
            <v>4</v>
          </cell>
          <cell r="Z362" t="str">
            <v>12D4</v>
          </cell>
        </row>
        <row r="363">
          <cell r="C363" t="str">
            <v>Vũ Hải Yến12D4</v>
          </cell>
          <cell r="D363" t="str">
            <v>05/09/2005</v>
          </cell>
          <cell r="E363" t="str">
            <v>Nữ</v>
          </cell>
          <cell r="F363" t="str">
            <v>Kinh</v>
          </cell>
          <cell r="G363" t="str">
            <v>6.7</v>
          </cell>
          <cell r="H363" t="str">
            <v>8.8</v>
          </cell>
          <cell r="I363" t="str">
            <v>7.4</v>
          </cell>
          <cell r="J363" t="str">
            <v>7.9</v>
          </cell>
          <cell r="K363" t="str">
            <v>9.3</v>
          </cell>
          <cell r="L363" t="str">
            <v>8.1</v>
          </cell>
          <cell r="M363" t="str">
            <v>9.3</v>
          </cell>
          <cell r="N363" t="str">
            <v>8.8</v>
          </cell>
          <cell r="O363" t="str">
            <v>8.7</v>
          </cell>
          <cell r="P363" t="str">
            <v>9.4</v>
          </cell>
          <cell r="Q363" t="str">
            <v>8.4</v>
          </cell>
          <cell r="R363" t="str">
            <v>Đ</v>
          </cell>
          <cell r="S363" t="str">
            <v>8.6</v>
          </cell>
          <cell r="T363" t="str">
            <v>8.5</v>
          </cell>
          <cell r="U363" t="str">
            <v>G</v>
          </cell>
          <cell r="V363" t="str">
            <v>T</v>
          </cell>
          <cell r="W363" t="str">
            <v>HSG</v>
          </cell>
          <cell r="X363" t="str">
            <v>3</v>
          </cell>
          <cell r="Y363" t="str">
            <v>4</v>
          </cell>
          <cell r="Z363" t="str">
            <v>12D4</v>
          </cell>
        </row>
        <row r="364">
          <cell r="C364" t="str">
            <v>Cao Phương Anh12D5</v>
          </cell>
          <cell r="D364" t="str">
            <v>11/11/2005</v>
          </cell>
          <cell r="E364" t="str">
            <v>Nữ</v>
          </cell>
          <cell r="F364" t="str">
            <v>Kinh</v>
          </cell>
          <cell r="G364" t="str">
            <v>7.1</v>
          </cell>
          <cell r="H364" t="str">
            <v>6.6</v>
          </cell>
          <cell r="I364" t="str">
            <v>7.0</v>
          </cell>
          <cell r="J364" t="str">
            <v>9.8</v>
          </cell>
          <cell r="K364" t="str">
            <v>8.4</v>
          </cell>
          <cell r="L364" t="str">
            <v>9.0</v>
          </cell>
          <cell r="M364" t="str">
            <v>9.2</v>
          </cell>
          <cell r="N364" t="str">
            <v>7.1</v>
          </cell>
          <cell r="O364" t="str">
            <v>8.7</v>
          </cell>
          <cell r="P364" t="str">
            <v>9.4</v>
          </cell>
          <cell r="Q364" t="str">
            <v>8.6</v>
          </cell>
          <cell r="R364" t="str">
            <v>Đ</v>
          </cell>
          <cell r="S364" t="str">
            <v>9.4</v>
          </cell>
          <cell r="T364" t="str">
            <v>8.4</v>
          </cell>
          <cell r="U364" t="str">
            <v>G</v>
          </cell>
          <cell r="V364" t="str">
            <v>T</v>
          </cell>
          <cell r="W364" t="str">
            <v>HSG</v>
          </cell>
          <cell r="X364" t="str">
            <v>7</v>
          </cell>
          <cell r="Y364" t="str">
            <v>0</v>
          </cell>
          <cell r="Z364" t="str">
            <v>12D5</v>
          </cell>
        </row>
        <row r="365">
          <cell r="C365" t="str">
            <v>Lê Mai Anh12D5</v>
          </cell>
          <cell r="D365" t="str">
            <v>14/09/2005</v>
          </cell>
          <cell r="E365" t="str">
            <v>Nữ</v>
          </cell>
          <cell r="F365" t="str">
            <v>Kinh</v>
          </cell>
          <cell r="G365" t="str">
            <v>8.1</v>
          </cell>
          <cell r="H365" t="str">
            <v>8.9</v>
          </cell>
          <cell r="I365" t="str">
            <v>8.0</v>
          </cell>
          <cell r="J365" t="str">
            <v>9.6</v>
          </cell>
          <cell r="K365" t="str">
            <v>8.3</v>
          </cell>
          <cell r="L365" t="str">
            <v>9.1</v>
          </cell>
          <cell r="M365" t="str">
            <v>9.3</v>
          </cell>
          <cell r="N365" t="str">
            <v>8.7</v>
          </cell>
          <cell r="O365" t="str">
            <v>7.8</v>
          </cell>
          <cell r="P365" t="str">
            <v>8.9</v>
          </cell>
          <cell r="Q365" t="str">
            <v>8.6</v>
          </cell>
          <cell r="R365" t="str">
            <v>Đ</v>
          </cell>
          <cell r="S365" t="str">
            <v>9.4</v>
          </cell>
          <cell r="T365" t="str">
            <v>8.7</v>
          </cell>
          <cell r="U365" t="str">
            <v>G</v>
          </cell>
          <cell r="V365" t="str">
            <v>T</v>
          </cell>
          <cell r="W365" t="str">
            <v>HSG</v>
          </cell>
          <cell r="X365" t="str">
            <v>3</v>
          </cell>
          <cell r="Y365" t="str">
            <v>0</v>
          </cell>
          <cell r="Z365" t="str">
            <v>12D5</v>
          </cell>
        </row>
        <row r="366">
          <cell r="C366" t="str">
            <v>Lê Nguyễn Diệu Anh12D5</v>
          </cell>
          <cell r="D366" t="str">
            <v>22/06/2005</v>
          </cell>
          <cell r="E366" t="str">
            <v>Nữ</v>
          </cell>
          <cell r="F366" t="str">
            <v>Kinh</v>
          </cell>
          <cell r="G366" t="str">
            <v>8.1</v>
          </cell>
          <cell r="H366" t="str">
            <v>7.1</v>
          </cell>
          <cell r="I366" t="str">
            <v>7.3</v>
          </cell>
          <cell r="J366" t="str">
            <v>9.4</v>
          </cell>
          <cell r="K366" t="str">
            <v>8.5</v>
          </cell>
          <cell r="L366" t="str">
            <v>8.8</v>
          </cell>
          <cell r="M366" t="str">
            <v>9.6</v>
          </cell>
          <cell r="N366" t="str">
            <v>8.4</v>
          </cell>
          <cell r="O366" t="str">
            <v>8.2</v>
          </cell>
          <cell r="P366" t="str">
            <v>9.3</v>
          </cell>
          <cell r="Q366" t="str">
            <v>8.6</v>
          </cell>
          <cell r="R366" t="str">
            <v>Đ</v>
          </cell>
          <cell r="S366" t="str">
            <v>8.9</v>
          </cell>
          <cell r="T366" t="str">
            <v>8.5</v>
          </cell>
          <cell r="U366" t="str">
            <v>G</v>
          </cell>
          <cell r="V366" t="str">
            <v>T</v>
          </cell>
          <cell r="W366" t="str">
            <v>HSG</v>
          </cell>
          <cell r="X366" t="str">
            <v>6</v>
          </cell>
          <cell r="Y366" t="str">
            <v>0</v>
          </cell>
          <cell r="Z366" t="str">
            <v>12D5</v>
          </cell>
        </row>
        <row r="367">
          <cell r="C367" t="str">
            <v>Nguyễn Trần Kiều Anh12D5</v>
          </cell>
          <cell r="D367" t="str">
            <v>18/02/2005</v>
          </cell>
          <cell r="E367" t="str">
            <v>Nữ</v>
          </cell>
          <cell r="F367" t="str">
            <v>Kinh</v>
          </cell>
          <cell r="G367" t="str">
            <v>5.1</v>
          </cell>
          <cell r="H367" t="str">
            <v>5.5</v>
          </cell>
          <cell r="I367" t="str">
            <v>6.8</v>
          </cell>
          <cell r="J367" t="str">
            <v>9.3</v>
          </cell>
          <cell r="K367" t="str">
            <v>8.3</v>
          </cell>
          <cell r="L367" t="str">
            <v>7.8</v>
          </cell>
          <cell r="M367" t="str">
            <v>8.8</v>
          </cell>
          <cell r="N367" t="str">
            <v>7.8</v>
          </cell>
          <cell r="O367" t="str">
            <v>7.6</v>
          </cell>
          <cell r="P367" t="str">
            <v>9.3</v>
          </cell>
          <cell r="Q367" t="str">
            <v>8.6</v>
          </cell>
          <cell r="R367" t="str">
            <v>Đ</v>
          </cell>
          <cell r="S367" t="str">
            <v>8.8</v>
          </cell>
          <cell r="T367" t="str">
            <v>7.8</v>
          </cell>
          <cell r="U367" t="str">
            <v>K</v>
          </cell>
          <cell r="V367" t="str">
            <v>T</v>
          </cell>
          <cell r="W367" t="str">
            <v>HSTT</v>
          </cell>
          <cell r="X367" t="str">
            <v>29</v>
          </cell>
          <cell r="Y367" t="str">
            <v>2</v>
          </cell>
          <cell r="Z367" t="str">
            <v>12D5</v>
          </cell>
        </row>
        <row r="368">
          <cell r="C368" t="str">
            <v>Phạm Linh Anh12D5</v>
          </cell>
          <cell r="D368" t="str">
            <v>07/08/2005</v>
          </cell>
          <cell r="E368" t="str">
            <v>Nữ</v>
          </cell>
          <cell r="F368" t="str">
            <v>Kinh</v>
          </cell>
          <cell r="G368" t="str">
            <v>6.8</v>
          </cell>
          <cell r="H368" t="str">
            <v>7.1</v>
          </cell>
          <cell r="I368" t="str">
            <v>7.0</v>
          </cell>
          <cell r="J368" t="str">
            <v>9.8</v>
          </cell>
          <cell r="K368" t="str">
            <v>8.3</v>
          </cell>
          <cell r="L368" t="str">
            <v>8.1</v>
          </cell>
          <cell r="M368" t="str">
            <v>8.6</v>
          </cell>
          <cell r="N368" t="str">
            <v>8.3</v>
          </cell>
          <cell r="O368" t="str">
            <v>7.7</v>
          </cell>
          <cell r="P368" t="str">
            <v>9.3</v>
          </cell>
          <cell r="Q368" t="str">
            <v>8.6</v>
          </cell>
          <cell r="R368" t="str">
            <v>Đ</v>
          </cell>
          <cell r="S368" t="str">
            <v>9.4</v>
          </cell>
          <cell r="T368" t="str">
            <v>8.3</v>
          </cell>
          <cell r="U368" t="str">
            <v>G</v>
          </cell>
          <cell r="V368" t="str">
            <v>T</v>
          </cell>
          <cell r="W368" t="str">
            <v>HSG</v>
          </cell>
          <cell r="X368" t="str">
            <v>12</v>
          </cell>
          <cell r="Y368" t="str">
            <v>3</v>
          </cell>
          <cell r="Z368" t="str">
            <v>12D5</v>
          </cell>
        </row>
        <row r="369">
          <cell r="C369" t="str">
            <v>Phí Phương Anh12D5</v>
          </cell>
          <cell r="D369" t="str">
            <v>20/02/2005</v>
          </cell>
          <cell r="E369" t="str">
            <v>Nữ</v>
          </cell>
          <cell r="F369" t="str">
            <v>Kinh</v>
          </cell>
          <cell r="G369" t="str">
            <v>6.6</v>
          </cell>
          <cell r="H369" t="str">
            <v>5.5</v>
          </cell>
          <cell r="I369" t="str">
            <v>7.0</v>
          </cell>
          <cell r="J369" t="str">
            <v>9.1</v>
          </cell>
          <cell r="K369" t="str">
            <v>8.5</v>
          </cell>
          <cell r="L369" t="str">
            <v>7.3</v>
          </cell>
          <cell r="M369" t="str">
            <v>8.6</v>
          </cell>
          <cell r="N369" t="str">
            <v>7.3</v>
          </cell>
          <cell r="O369" t="str">
            <v>6.7</v>
          </cell>
          <cell r="P369" t="str">
            <v>9.1</v>
          </cell>
          <cell r="Q369" t="str">
            <v>8.6</v>
          </cell>
          <cell r="R369" t="str">
            <v>Đ</v>
          </cell>
          <cell r="S369" t="str">
            <v>8.9</v>
          </cell>
          <cell r="T369" t="str">
            <v>7.8</v>
          </cell>
          <cell r="U369" t="str">
            <v>K</v>
          </cell>
          <cell r="V369" t="str">
            <v>T</v>
          </cell>
          <cell r="W369" t="str">
            <v>HSTT</v>
          </cell>
          <cell r="X369" t="str">
            <v>29</v>
          </cell>
          <cell r="Y369" t="str">
            <v>0</v>
          </cell>
          <cell r="Z369" t="str">
            <v>12D5</v>
          </cell>
        </row>
        <row r="370">
          <cell r="C370" t="str">
            <v>Trần Nhật Anh12D5</v>
          </cell>
          <cell r="D370" t="str">
            <v>28/03/2005</v>
          </cell>
          <cell r="E370" t="str">
            <v>Nữ</v>
          </cell>
          <cell r="F370" t="str">
            <v>Kinh</v>
          </cell>
          <cell r="G370" t="str">
            <v>7.2</v>
          </cell>
          <cell r="H370" t="str">
            <v>8.4</v>
          </cell>
          <cell r="I370" t="str">
            <v>8.6</v>
          </cell>
          <cell r="J370" t="str">
            <v>9.5</v>
          </cell>
          <cell r="K370" t="str">
            <v>8.4</v>
          </cell>
          <cell r="L370" t="str">
            <v>8.5</v>
          </cell>
          <cell r="M370" t="str">
            <v>7.8</v>
          </cell>
          <cell r="N370" t="str">
            <v>6.7</v>
          </cell>
          <cell r="O370" t="str">
            <v>8.3</v>
          </cell>
          <cell r="P370" t="str">
            <v>9.1</v>
          </cell>
          <cell r="Q370" t="str">
            <v>8.6</v>
          </cell>
          <cell r="R370" t="str">
            <v>Đ</v>
          </cell>
          <cell r="S370" t="str">
            <v>7.7</v>
          </cell>
          <cell r="T370" t="str">
            <v>8.2</v>
          </cell>
          <cell r="U370" t="str">
            <v>G</v>
          </cell>
          <cell r="V370" t="str">
            <v>T</v>
          </cell>
          <cell r="W370" t="str">
            <v>HSG</v>
          </cell>
          <cell r="X370" t="str">
            <v>20</v>
          </cell>
          <cell r="Y370" t="str">
            <v>0</v>
          </cell>
          <cell r="Z370" t="str">
            <v>12D5</v>
          </cell>
        </row>
        <row r="371">
          <cell r="C371" t="str">
            <v>Bùi Thùy Dương12D5</v>
          </cell>
          <cell r="D371" t="str">
            <v>18/08/2005</v>
          </cell>
          <cell r="E371" t="str">
            <v>Nữ</v>
          </cell>
          <cell r="F371" t="str">
            <v>Kinh</v>
          </cell>
          <cell r="G371" t="str">
            <v>7.2</v>
          </cell>
          <cell r="H371" t="str">
            <v>6.9</v>
          </cell>
          <cell r="I371" t="str">
            <v>7.1</v>
          </cell>
          <cell r="J371" t="str">
            <v>9.5</v>
          </cell>
          <cell r="K371" t="str">
            <v>8.1</v>
          </cell>
          <cell r="L371" t="str">
            <v>6.6</v>
          </cell>
          <cell r="M371" t="str">
            <v>7.9</v>
          </cell>
          <cell r="N371" t="str">
            <v>6.6</v>
          </cell>
          <cell r="O371" t="str">
            <v>5.6</v>
          </cell>
          <cell r="P371" t="str">
            <v>9.1</v>
          </cell>
          <cell r="Q371" t="str">
            <v>8.4</v>
          </cell>
          <cell r="R371" t="str">
            <v>Đ</v>
          </cell>
          <cell r="S371" t="str">
            <v>6.9</v>
          </cell>
          <cell r="T371" t="str">
            <v>7.5</v>
          </cell>
          <cell r="U371" t="str">
            <v>K</v>
          </cell>
          <cell r="V371" t="str">
            <v>T</v>
          </cell>
          <cell r="W371" t="str">
            <v>HSTT</v>
          </cell>
          <cell r="X371" t="str">
            <v>38</v>
          </cell>
          <cell r="Y371" t="str">
            <v>0</v>
          </cell>
          <cell r="Z371" t="str">
            <v>12D5</v>
          </cell>
        </row>
        <row r="372">
          <cell r="C372" t="str">
            <v>Đỗ Tiến Đạt12D5</v>
          </cell>
          <cell r="D372" t="str">
            <v>09/02/2005</v>
          </cell>
          <cell r="E372" t="str">
            <v>Nam</v>
          </cell>
          <cell r="F372" t="str">
            <v>Kinh</v>
          </cell>
          <cell r="G372" t="str">
            <v>5.0</v>
          </cell>
          <cell r="H372" t="str">
            <v>5.4</v>
          </cell>
          <cell r="I372" t="str">
            <v>6.5</v>
          </cell>
          <cell r="J372" t="str">
            <v>9.1</v>
          </cell>
          <cell r="K372" t="str">
            <v>8.1</v>
          </cell>
          <cell r="L372" t="str">
            <v>5.3</v>
          </cell>
          <cell r="M372" t="str">
            <v>8.5</v>
          </cell>
          <cell r="N372" t="str">
            <v>6.2</v>
          </cell>
          <cell r="O372" t="str">
            <v>6.2</v>
          </cell>
          <cell r="P372" t="str">
            <v>9.0</v>
          </cell>
          <cell r="Q372" t="str">
            <v>9.1</v>
          </cell>
          <cell r="R372" t="str">
            <v>Đ</v>
          </cell>
          <cell r="S372" t="str">
            <v>7.5</v>
          </cell>
          <cell r="T372" t="str">
            <v>7.2</v>
          </cell>
          <cell r="U372" t="str">
            <v>TB</v>
          </cell>
          <cell r="V372" t="str">
            <v>T</v>
          </cell>
          <cell r="X372" t="str">
            <v>44</v>
          </cell>
          <cell r="Y372" t="str">
            <v>0</v>
          </cell>
          <cell r="Z372" t="str">
            <v>12D5</v>
          </cell>
        </row>
        <row r="373">
          <cell r="C373" t="str">
            <v>Nguyễn Trọng Đức12D5</v>
          </cell>
          <cell r="D373" t="str">
            <v>04/05/2005</v>
          </cell>
          <cell r="E373" t="str">
            <v>Nam</v>
          </cell>
          <cell r="F373" t="str">
            <v>Kinh</v>
          </cell>
          <cell r="G373" t="str">
            <v>7.1</v>
          </cell>
          <cell r="H373" t="str">
            <v>6.5</v>
          </cell>
          <cell r="I373" t="str">
            <v>6.8</v>
          </cell>
          <cell r="J373" t="str">
            <v>8.5</v>
          </cell>
          <cell r="K373" t="str">
            <v>8.1</v>
          </cell>
          <cell r="L373" t="str">
            <v>8.4</v>
          </cell>
          <cell r="M373" t="str">
            <v>9.3</v>
          </cell>
          <cell r="N373" t="str">
            <v>8.4</v>
          </cell>
          <cell r="O373" t="str">
            <v>8.5</v>
          </cell>
          <cell r="P373" t="str">
            <v>8.9</v>
          </cell>
          <cell r="Q373" t="str">
            <v>9.0</v>
          </cell>
          <cell r="R373" t="str">
            <v>Đ</v>
          </cell>
          <cell r="S373" t="str">
            <v>9.0</v>
          </cell>
          <cell r="T373" t="str">
            <v>8.2</v>
          </cell>
          <cell r="U373" t="str">
            <v>G</v>
          </cell>
          <cell r="V373" t="str">
            <v>T</v>
          </cell>
          <cell r="W373" t="str">
            <v>HSG</v>
          </cell>
          <cell r="X373" t="str">
            <v>20</v>
          </cell>
          <cell r="Y373" t="str">
            <v>0</v>
          </cell>
          <cell r="Z373" t="str">
            <v>12D5</v>
          </cell>
        </row>
        <row r="374">
          <cell r="C374" t="str">
            <v>Đinh Thị Thanh Giang12D5</v>
          </cell>
          <cell r="D374" t="str">
            <v>20/08/2005</v>
          </cell>
          <cell r="E374" t="str">
            <v>Nữ</v>
          </cell>
          <cell r="F374" t="str">
            <v>Kinh</v>
          </cell>
          <cell r="G374" t="str">
            <v>6.1</v>
          </cell>
          <cell r="H374" t="str">
            <v>6.5</v>
          </cell>
          <cell r="I374" t="str">
            <v>8.1</v>
          </cell>
          <cell r="J374" t="str">
            <v>9.3</v>
          </cell>
          <cell r="K374" t="str">
            <v>8.1</v>
          </cell>
          <cell r="L374" t="str">
            <v>7.9</v>
          </cell>
          <cell r="M374" t="str">
            <v>8.6</v>
          </cell>
          <cell r="N374" t="str">
            <v>7.0</v>
          </cell>
          <cell r="O374" t="str">
            <v>7.7</v>
          </cell>
          <cell r="P374" t="str">
            <v>9.1</v>
          </cell>
          <cell r="Q374" t="str">
            <v>8.7</v>
          </cell>
          <cell r="R374" t="str">
            <v>Đ</v>
          </cell>
          <cell r="S374" t="str">
            <v>8.6</v>
          </cell>
          <cell r="T374" t="str">
            <v>8.0</v>
          </cell>
          <cell r="U374" t="str">
            <v>K</v>
          </cell>
          <cell r="V374" t="str">
            <v>K</v>
          </cell>
          <cell r="W374" t="str">
            <v>HSTT</v>
          </cell>
          <cell r="X374" t="str">
            <v>41</v>
          </cell>
          <cell r="Y374" t="str">
            <v>2</v>
          </cell>
          <cell r="Z374" t="str">
            <v>12D5</v>
          </cell>
        </row>
        <row r="375">
          <cell r="C375" t="str">
            <v>Nguyễn Trung Hiếu12D5</v>
          </cell>
          <cell r="D375" t="str">
            <v>23/03/2005</v>
          </cell>
          <cell r="E375" t="str">
            <v>Nam</v>
          </cell>
          <cell r="F375" t="str">
            <v>Kinh</v>
          </cell>
          <cell r="G375" t="str">
            <v>5.8</v>
          </cell>
          <cell r="H375" t="str">
            <v>5.0</v>
          </cell>
          <cell r="I375" t="str">
            <v>7.3</v>
          </cell>
          <cell r="J375" t="str">
            <v>8.9</v>
          </cell>
          <cell r="K375" t="str">
            <v>8.3</v>
          </cell>
          <cell r="L375" t="str">
            <v>7.2</v>
          </cell>
          <cell r="M375" t="str">
            <v>7.4</v>
          </cell>
          <cell r="N375" t="str">
            <v>6.4</v>
          </cell>
          <cell r="O375" t="str">
            <v>6.8</v>
          </cell>
          <cell r="P375" t="str">
            <v>8.3</v>
          </cell>
          <cell r="Q375" t="str">
            <v>8.3</v>
          </cell>
          <cell r="R375" t="str">
            <v>Đ</v>
          </cell>
          <cell r="S375" t="str">
            <v>9.2</v>
          </cell>
          <cell r="T375" t="str">
            <v>7.4</v>
          </cell>
          <cell r="U375" t="str">
            <v>K</v>
          </cell>
          <cell r="V375" t="str">
            <v>K</v>
          </cell>
          <cell r="W375" t="str">
            <v>HSTT</v>
          </cell>
          <cell r="X375" t="str">
            <v>43</v>
          </cell>
          <cell r="Y375" t="str">
            <v>0</v>
          </cell>
          <cell r="Z375" t="str">
            <v>12D5</v>
          </cell>
        </row>
        <row r="376">
          <cell r="C376" t="str">
            <v>Đỗ Trần Ngọc Hoa12D5</v>
          </cell>
          <cell r="D376" t="str">
            <v>04/11/2005</v>
          </cell>
          <cell r="E376" t="str">
            <v>Nữ</v>
          </cell>
          <cell r="F376" t="str">
            <v>Kinh</v>
          </cell>
          <cell r="G376" t="str">
            <v>8.0</v>
          </cell>
          <cell r="H376" t="str">
            <v>7.4</v>
          </cell>
          <cell r="I376" t="str">
            <v>7.2</v>
          </cell>
          <cell r="J376" t="str">
            <v>8.9</v>
          </cell>
          <cell r="K376" t="str">
            <v>8.0</v>
          </cell>
          <cell r="L376" t="str">
            <v>7.9</v>
          </cell>
          <cell r="M376" t="str">
            <v>8.3</v>
          </cell>
          <cell r="N376" t="str">
            <v>7.2</v>
          </cell>
          <cell r="O376" t="str">
            <v>8.1</v>
          </cell>
          <cell r="P376" t="str">
            <v>9.3</v>
          </cell>
          <cell r="Q376" t="str">
            <v>8.7</v>
          </cell>
          <cell r="R376" t="str">
            <v>Đ</v>
          </cell>
          <cell r="S376" t="str">
            <v>8.8</v>
          </cell>
          <cell r="T376" t="str">
            <v>8.2</v>
          </cell>
          <cell r="U376" t="str">
            <v>G</v>
          </cell>
          <cell r="V376" t="str">
            <v>T</v>
          </cell>
          <cell r="W376" t="str">
            <v>HSG</v>
          </cell>
          <cell r="X376" t="str">
            <v>20</v>
          </cell>
          <cell r="Y376" t="str">
            <v>0</v>
          </cell>
          <cell r="Z376" t="str">
            <v>12D5</v>
          </cell>
        </row>
        <row r="377">
          <cell r="C377" t="str">
            <v>Chu Thu Hồng12D5</v>
          </cell>
          <cell r="D377" t="str">
            <v>14/11/2005</v>
          </cell>
          <cell r="E377" t="str">
            <v>Nữ</v>
          </cell>
          <cell r="F377" t="str">
            <v>Kinh</v>
          </cell>
          <cell r="G377" t="str">
            <v>9.0</v>
          </cell>
          <cell r="H377" t="str">
            <v>9.3</v>
          </cell>
          <cell r="I377" t="str">
            <v>9.1</v>
          </cell>
          <cell r="J377" t="str">
            <v>9.8</v>
          </cell>
          <cell r="K377" t="str">
            <v>8.1</v>
          </cell>
          <cell r="L377" t="str">
            <v>9.1</v>
          </cell>
          <cell r="M377" t="str">
            <v>9.4</v>
          </cell>
          <cell r="N377" t="str">
            <v>8.7</v>
          </cell>
          <cell r="O377" t="str">
            <v>8.6</v>
          </cell>
          <cell r="P377" t="str">
            <v>9.3</v>
          </cell>
          <cell r="Q377" t="str">
            <v>8.7</v>
          </cell>
          <cell r="R377" t="str">
            <v>Đ</v>
          </cell>
          <cell r="S377" t="str">
            <v>9.4</v>
          </cell>
          <cell r="T377" t="str">
            <v>9.0</v>
          </cell>
          <cell r="U377" t="str">
            <v>G</v>
          </cell>
          <cell r="V377" t="str">
            <v>T</v>
          </cell>
          <cell r="W377" t="str">
            <v>HSG</v>
          </cell>
          <cell r="X377" t="str">
            <v>1</v>
          </cell>
          <cell r="Y377" t="str">
            <v>0</v>
          </cell>
          <cell r="Z377" t="str">
            <v>12D5</v>
          </cell>
        </row>
        <row r="378">
          <cell r="C378" t="str">
            <v>Đỗ Gia Huy12D5</v>
          </cell>
          <cell r="D378" t="str">
            <v>08/12/2005</v>
          </cell>
          <cell r="E378" t="str">
            <v>Nam</v>
          </cell>
          <cell r="F378" t="str">
            <v>Kinh</v>
          </cell>
          <cell r="G378" t="str">
            <v>5.4</v>
          </cell>
          <cell r="H378" t="str">
            <v>6.8</v>
          </cell>
          <cell r="I378" t="str">
            <v>6.6</v>
          </cell>
          <cell r="J378" t="str">
            <v>8.8</v>
          </cell>
          <cell r="K378" t="str">
            <v>8.4</v>
          </cell>
          <cell r="L378" t="str">
            <v>7.7</v>
          </cell>
          <cell r="M378" t="str">
            <v>8.4</v>
          </cell>
          <cell r="N378" t="str">
            <v>7.6</v>
          </cell>
          <cell r="O378" t="str">
            <v>6.7</v>
          </cell>
          <cell r="P378" t="str">
            <v>8.7</v>
          </cell>
          <cell r="Q378" t="str">
            <v>8.7</v>
          </cell>
          <cell r="R378" t="str">
            <v>Đ</v>
          </cell>
          <cell r="S378" t="str">
            <v>7.1</v>
          </cell>
          <cell r="T378" t="str">
            <v>7.6</v>
          </cell>
          <cell r="U378" t="str">
            <v>K</v>
          </cell>
          <cell r="V378" t="str">
            <v>T</v>
          </cell>
          <cell r="W378" t="str">
            <v>HSTT</v>
          </cell>
          <cell r="X378" t="str">
            <v>37</v>
          </cell>
          <cell r="Y378" t="str">
            <v>1</v>
          </cell>
          <cell r="Z378" t="str">
            <v>12D5</v>
          </cell>
        </row>
        <row r="379">
          <cell r="C379" t="str">
            <v>Nguyễn Quang Huy12D5</v>
          </cell>
          <cell r="D379" t="str">
            <v>09/07/2005</v>
          </cell>
          <cell r="E379" t="str">
            <v>Nam</v>
          </cell>
          <cell r="F379" t="str">
            <v>Kinh</v>
          </cell>
          <cell r="G379" t="str">
            <v>6.1</v>
          </cell>
          <cell r="H379" t="str">
            <v>7.4</v>
          </cell>
          <cell r="I379" t="str">
            <v>6.5</v>
          </cell>
          <cell r="J379" t="str">
            <v>9.5</v>
          </cell>
          <cell r="K379" t="str">
            <v>8.0</v>
          </cell>
          <cell r="L379" t="str">
            <v>7.6</v>
          </cell>
          <cell r="M379" t="str">
            <v>9.3</v>
          </cell>
          <cell r="N379" t="str">
            <v>8.1</v>
          </cell>
          <cell r="O379" t="str">
            <v>5.2</v>
          </cell>
          <cell r="P379" t="str">
            <v>8.7</v>
          </cell>
          <cell r="Q379" t="str">
            <v>8.4</v>
          </cell>
          <cell r="R379" t="str">
            <v>Đ</v>
          </cell>
          <cell r="S379" t="str">
            <v>9.4</v>
          </cell>
          <cell r="T379" t="str">
            <v>7.9</v>
          </cell>
          <cell r="U379" t="str">
            <v>K</v>
          </cell>
          <cell r="V379" t="str">
            <v>T</v>
          </cell>
          <cell r="W379" t="str">
            <v>HSTT</v>
          </cell>
          <cell r="X379" t="str">
            <v>27</v>
          </cell>
          <cell r="Y379" t="str">
            <v>0</v>
          </cell>
          <cell r="Z379" t="str">
            <v>12D5</v>
          </cell>
        </row>
        <row r="380">
          <cell r="C380" t="str">
            <v>Phạm Long Khánh12D5</v>
          </cell>
          <cell r="D380" t="str">
            <v>28/10/2005</v>
          </cell>
          <cell r="E380" t="str">
            <v>Nam</v>
          </cell>
          <cell r="F380" t="str">
            <v>Kinh</v>
          </cell>
          <cell r="G380" t="str">
            <v>8.5</v>
          </cell>
          <cell r="H380" t="str">
            <v>6.6</v>
          </cell>
          <cell r="I380" t="str">
            <v>6.6</v>
          </cell>
          <cell r="J380" t="str">
            <v>8.4</v>
          </cell>
          <cell r="K380" t="str">
            <v>7.8</v>
          </cell>
          <cell r="L380" t="str">
            <v>7.6</v>
          </cell>
          <cell r="M380" t="str">
            <v>9.0</v>
          </cell>
          <cell r="N380" t="str">
            <v>6.9</v>
          </cell>
          <cell r="O380" t="str">
            <v>6.8</v>
          </cell>
          <cell r="P380" t="str">
            <v>8.7</v>
          </cell>
          <cell r="Q380" t="str">
            <v>8.4</v>
          </cell>
          <cell r="R380" t="str">
            <v>Đ</v>
          </cell>
          <cell r="S380" t="str">
            <v>6.9</v>
          </cell>
          <cell r="T380" t="str">
            <v>7.7</v>
          </cell>
          <cell r="U380" t="str">
            <v>K</v>
          </cell>
          <cell r="V380" t="str">
            <v>T</v>
          </cell>
          <cell r="W380" t="str">
            <v>HSTT</v>
          </cell>
          <cell r="X380" t="str">
            <v>33</v>
          </cell>
          <cell r="Y380" t="str">
            <v>2</v>
          </cell>
          <cell r="Z380" t="str">
            <v>12D5</v>
          </cell>
        </row>
        <row r="381">
          <cell r="C381" t="str">
            <v>Nguyễn Phúc Lân12D5</v>
          </cell>
          <cell r="D381" t="str">
            <v>30/07/2005</v>
          </cell>
          <cell r="E381" t="str">
            <v>Nam</v>
          </cell>
          <cell r="F381" t="str">
            <v>Kinh</v>
          </cell>
          <cell r="G381" t="str">
            <v>8.0</v>
          </cell>
          <cell r="H381" t="str">
            <v>7.8</v>
          </cell>
          <cell r="I381" t="str">
            <v>7.3</v>
          </cell>
          <cell r="J381" t="str">
            <v>8.6</v>
          </cell>
          <cell r="K381" t="str">
            <v>8.0</v>
          </cell>
          <cell r="L381" t="str">
            <v>7.8</v>
          </cell>
          <cell r="M381" t="str">
            <v>9.2</v>
          </cell>
          <cell r="N381" t="str">
            <v>8.4</v>
          </cell>
          <cell r="O381" t="str">
            <v>7.4</v>
          </cell>
          <cell r="P381" t="str">
            <v>8.6</v>
          </cell>
          <cell r="Q381" t="str">
            <v>8.7</v>
          </cell>
          <cell r="R381" t="str">
            <v>Đ</v>
          </cell>
          <cell r="S381" t="str">
            <v>9.4</v>
          </cell>
          <cell r="T381" t="str">
            <v>8.3</v>
          </cell>
          <cell r="U381" t="str">
            <v>G</v>
          </cell>
          <cell r="V381" t="str">
            <v>T</v>
          </cell>
          <cell r="W381" t="str">
            <v>HSG</v>
          </cell>
          <cell r="X381" t="str">
            <v>12</v>
          </cell>
          <cell r="Y381" t="str">
            <v>0</v>
          </cell>
          <cell r="Z381" t="str">
            <v>12D5</v>
          </cell>
        </row>
        <row r="382">
          <cell r="C382" t="str">
            <v>Phan Trường Lân12D5</v>
          </cell>
          <cell r="D382" t="str">
            <v>08/12/2005</v>
          </cell>
          <cell r="E382" t="str">
            <v>Nam</v>
          </cell>
          <cell r="F382" t="str">
            <v>Kinh</v>
          </cell>
          <cell r="G382" t="str">
            <v>6.3</v>
          </cell>
          <cell r="H382" t="str">
            <v>5.0</v>
          </cell>
          <cell r="I382" t="str">
            <v>6.3</v>
          </cell>
          <cell r="J382" t="str">
            <v>8.6</v>
          </cell>
          <cell r="K382" t="str">
            <v>8.3</v>
          </cell>
          <cell r="L382" t="str">
            <v>7.2</v>
          </cell>
          <cell r="M382" t="str">
            <v>8.8</v>
          </cell>
          <cell r="N382" t="str">
            <v>5.4</v>
          </cell>
          <cell r="O382" t="str">
            <v>5.7</v>
          </cell>
          <cell r="P382" t="str">
            <v>8.3</v>
          </cell>
          <cell r="Q382" t="str">
            <v>8.9</v>
          </cell>
          <cell r="R382" t="str">
            <v>Đ</v>
          </cell>
          <cell r="S382" t="str">
            <v>7.9</v>
          </cell>
          <cell r="T382" t="str">
            <v>7.2</v>
          </cell>
          <cell r="U382" t="str">
            <v>K</v>
          </cell>
          <cell r="V382" t="str">
            <v>T</v>
          </cell>
          <cell r="W382" t="str">
            <v>HSTT</v>
          </cell>
          <cell r="X382" t="str">
            <v>40</v>
          </cell>
          <cell r="Y382" t="str">
            <v>0</v>
          </cell>
          <cell r="Z382" t="str">
            <v>12D5</v>
          </cell>
        </row>
        <row r="383">
          <cell r="C383" t="str">
            <v>Nguyễn Pha Lê12D5</v>
          </cell>
          <cell r="D383" t="str">
            <v>30/11/2005</v>
          </cell>
          <cell r="E383" t="str">
            <v>Nữ</v>
          </cell>
          <cell r="F383" t="str">
            <v>Kinh</v>
          </cell>
          <cell r="G383" t="str">
            <v>9.1</v>
          </cell>
          <cell r="H383" t="str">
            <v>9.0</v>
          </cell>
          <cell r="I383" t="str">
            <v>8.3</v>
          </cell>
          <cell r="J383" t="str">
            <v>9.9</v>
          </cell>
          <cell r="K383" t="str">
            <v>8.4</v>
          </cell>
          <cell r="L383" t="str">
            <v>8.9</v>
          </cell>
          <cell r="M383" t="str">
            <v>9.4</v>
          </cell>
          <cell r="N383" t="str">
            <v>8.1</v>
          </cell>
          <cell r="O383" t="str">
            <v>9.3</v>
          </cell>
          <cell r="P383" t="str">
            <v>9.6</v>
          </cell>
          <cell r="Q383" t="str">
            <v>9.0</v>
          </cell>
          <cell r="R383" t="str">
            <v>Đ</v>
          </cell>
          <cell r="S383" t="str">
            <v>9.1</v>
          </cell>
          <cell r="T383" t="str">
            <v>9.0</v>
          </cell>
          <cell r="U383" t="str">
            <v>G</v>
          </cell>
          <cell r="V383" t="str">
            <v>T</v>
          </cell>
          <cell r="W383" t="str">
            <v>HSG</v>
          </cell>
          <cell r="X383" t="str">
            <v>1</v>
          </cell>
          <cell r="Y383" t="str">
            <v>2</v>
          </cell>
          <cell r="Z383" t="str">
            <v>12D5</v>
          </cell>
        </row>
        <row r="384">
          <cell r="C384" t="str">
            <v>Nghiêm Diệu Linh12D5</v>
          </cell>
          <cell r="D384" t="str">
            <v>06/03/2005</v>
          </cell>
          <cell r="E384" t="str">
            <v>Nữ</v>
          </cell>
          <cell r="F384" t="str">
            <v>Kinh</v>
          </cell>
          <cell r="G384" t="str">
            <v>7.0</v>
          </cell>
          <cell r="H384" t="str">
            <v>6.5</v>
          </cell>
          <cell r="I384" t="str">
            <v>7.0</v>
          </cell>
          <cell r="J384" t="str">
            <v>9.8</v>
          </cell>
          <cell r="K384" t="str">
            <v>8.0</v>
          </cell>
          <cell r="L384" t="str">
            <v>8.7</v>
          </cell>
          <cell r="M384" t="str">
            <v>7.9</v>
          </cell>
          <cell r="N384" t="str">
            <v>8.1</v>
          </cell>
          <cell r="O384" t="str">
            <v>6.9</v>
          </cell>
          <cell r="P384" t="str">
            <v>9.4</v>
          </cell>
          <cell r="Q384" t="str">
            <v>9.0</v>
          </cell>
          <cell r="R384" t="str">
            <v>Đ</v>
          </cell>
          <cell r="S384" t="str">
            <v>7.7</v>
          </cell>
          <cell r="T384" t="str">
            <v>8.0</v>
          </cell>
          <cell r="U384" t="str">
            <v>G</v>
          </cell>
          <cell r="V384" t="str">
            <v>T</v>
          </cell>
          <cell r="W384" t="str">
            <v>HSG</v>
          </cell>
          <cell r="X384" t="str">
            <v>25</v>
          </cell>
          <cell r="Y384" t="str">
            <v>1</v>
          </cell>
          <cell r="Z384" t="str">
            <v>12D5</v>
          </cell>
        </row>
        <row r="385">
          <cell r="C385" t="str">
            <v>Nguyễn Khánh Linh12D5</v>
          </cell>
          <cell r="D385" t="str">
            <v>16/08/2005</v>
          </cell>
          <cell r="E385" t="str">
            <v>Nữ</v>
          </cell>
          <cell r="F385" t="str">
            <v>Kinh</v>
          </cell>
          <cell r="G385" t="str">
            <v>8.1</v>
          </cell>
          <cell r="H385" t="str">
            <v>7.0</v>
          </cell>
          <cell r="I385" t="str">
            <v>7.3</v>
          </cell>
          <cell r="J385" t="str">
            <v>9.5</v>
          </cell>
          <cell r="K385" t="str">
            <v>8.4</v>
          </cell>
          <cell r="L385" t="str">
            <v>8.8</v>
          </cell>
          <cell r="M385" t="str">
            <v>8.6</v>
          </cell>
          <cell r="N385" t="str">
            <v>6.6</v>
          </cell>
          <cell r="O385" t="str">
            <v>8.1</v>
          </cell>
          <cell r="P385" t="str">
            <v>9.3</v>
          </cell>
          <cell r="Q385" t="str">
            <v>9.7</v>
          </cell>
          <cell r="R385" t="str">
            <v>Đ</v>
          </cell>
          <cell r="S385" t="str">
            <v>7.9</v>
          </cell>
          <cell r="T385" t="str">
            <v>8.3</v>
          </cell>
          <cell r="U385" t="str">
            <v>G</v>
          </cell>
          <cell r="V385" t="str">
            <v>T</v>
          </cell>
          <cell r="W385" t="str">
            <v>HSG</v>
          </cell>
          <cell r="X385" t="str">
            <v>12</v>
          </cell>
          <cell r="Y385" t="str">
            <v>0</v>
          </cell>
          <cell r="Z385" t="str">
            <v>12D5</v>
          </cell>
        </row>
        <row r="386">
          <cell r="C386" t="str">
            <v>Nguyễn Thùy Linh12D5</v>
          </cell>
          <cell r="D386" t="str">
            <v>25/06/2005</v>
          </cell>
          <cell r="E386" t="str">
            <v>Nữ</v>
          </cell>
          <cell r="F386" t="str">
            <v>Kinh</v>
          </cell>
          <cell r="G386" t="str">
            <v>8.0</v>
          </cell>
          <cell r="H386" t="str">
            <v>8.0</v>
          </cell>
          <cell r="I386" t="str">
            <v>7.4</v>
          </cell>
          <cell r="J386" t="str">
            <v>9.8</v>
          </cell>
          <cell r="K386" t="str">
            <v>8.3</v>
          </cell>
          <cell r="L386" t="str">
            <v>8.9</v>
          </cell>
          <cell r="M386" t="str">
            <v>9.3</v>
          </cell>
          <cell r="N386" t="str">
            <v>8.6</v>
          </cell>
          <cell r="O386" t="str">
            <v>6.9</v>
          </cell>
          <cell r="P386" t="str">
            <v>9.7</v>
          </cell>
          <cell r="Q386" t="str">
            <v>9.0</v>
          </cell>
          <cell r="R386" t="str">
            <v>Đ</v>
          </cell>
          <cell r="S386" t="str">
            <v>8.8</v>
          </cell>
          <cell r="T386" t="str">
            <v>8.6</v>
          </cell>
          <cell r="U386" t="str">
            <v>G</v>
          </cell>
          <cell r="V386" t="str">
            <v>T</v>
          </cell>
          <cell r="W386" t="str">
            <v>HSG</v>
          </cell>
          <cell r="X386" t="str">
            <v>4</v>
          </cell>
          <cell r="Y386" t="str">
            <v>0</v>
          </cell>
          <cell r="Z386" t="str">
            <v>12D5</v>
          </cell>
        </row>
        <row r="387">
          <cell r="C387" t="str">
            <v>Phạm Khánh Linh12D5</v>
          </cell>
          <cell r="D387" t="str">
            <v>10/03/2005</v>
          </cell>
          <cell r="E387" t="str">
            <v>Nữ</v>
          </cell>
          <cell r="F387" t="str">
            <v>Kinh</v>
          </cell>
          <cell r="G387" t="str">
            <v>6.5</v>
          </cell>
          <cell r="H387" t="str">
            <v>7.0</v>
          </cell>
          <cell r="I387" t="str">
            <v>6.6</v>
          </cell>
          <cell r="J387" t="str">
            <v>10</v>
          </cell>
          <cell r="K387" t="str">
            <v>8.1</v>
          </cell>
          <cell r="L387" t="str">
            <v>5.2</v>
          </cell>
          <cell r="M387" t="str">
            <v>9.4</v>
          </cell>
          <cell r="N387" t="str">
            <v>7.9</v>
          </cell>
          <cell r="O387" t="str">
            <v>5.0</v>
          </cell>
          <cell r="P387" t="str">
            <v>9.1</v>
          </cell>
          <cell r="Q387" t="str">
            <v>8.9</v>
          </cell>
          <cell r="R387" t="str">
            <v>Đ</v>
          </cell>
          <cell r="S387" t="str">
            <v>9.5</v>
          </cell>
          <cell r="T387" t="str">
            <v>7.8</v>
          </cell>
          <cell r="U387" t="str">
            <v>K</v>
          </cell>
          <cell r="V387" t="str">
            <v>K</v>
          </cell>
          <cell r="W387" t="str">
            <v>HSTT</v>
          </cell>
          <cell r="X387" t="str">
            <v>42</v>
          </cell>
          <cell r="Y387" t="str">
            <v>1</v>
          </cell>
          <cell r="Z387" t="str">
            <v>12D5</v>
          </cell>
        </row>
        <row r="388">
          <cell r="C388" t="str">
            <v>Đỗ Bá Hoàng Long12D5</v>
          </cell>
          <cell r="D388" t="str">
            <v>16/03/2005</v>
          </cell>
          <cell r="E388" t="str">
            <v>Nam</v>
          </cell>
          <cell r="F388" t="str">
            <v>Kinh</v>
          </cell>
          <cell r="G388" t="str">
            <v>7.4</v>
          </cell>
          <cell r="H388" t="str">
            <v>6.8</v>
          </cell>
          <cell r="I388" t="str">
            <v>7.4</v>
          </cell>
          <cell r="J388" t="str">
            <v>8.6</v>
          </cell>
          <cell r="K388" t="str">
            <v>8.1</v>
          </cell>
          <cell r="L388" t="str">
            <v>8.6</v>
          </cell>
          <cell r="M388" t="str">
            <v>8.9</v>
          </cell>
          <cell r="N388" t="str">
            <v>8.7</v>
          </cell>
          <cell r="O388" t="str">
            <v>7.7</v>
          </cell>
          <cell r="P388" t="str">
            <v>8.4</v>
          </cell>
          <cell r="Q388" t="str">
            <v>9.0</v>
          </cell>
          <cell r="R388" t="str">
            <v>Đ</v>
          </cell>
          <cell r="S388" t="str">
            <v>9.4</v>
          </cell>
          <cell r="T388" t="str">
            <v>8.3</v>
          </cell>
          <cell r="U388" t="str">
            <v>G</v>
          </cell>
          <cell r="V388" t="str">
            <v>T</v>
          </cell>
          <cell r="W388" t="str">
            <v>HSG</v>
          </cell>
          <cell r="X388" t="str">
            <v>12</v>
          </cell>
          <cell r="Y388" t="str">
            <v>0</v>
          </cell>
          <cell r="Z388" t="str">
            <v>12D5</v>
          </cell>
        </row>
        <row r="389">
          <cell r="C389" t="str">
            <v>Nguyễn Ngọc Minh12D5</v>
          </cell>
          <cell r="D389" t="str">
            <v>10/04/2005</v>
          </cell>
          <cell r="E389" t="str">
            <v>Nữ</v>
          </cell>
          <cell r="F389" t="str">
            <v>Kinh</v>
          </cell>
          <cell r="G389" t="str">
            <v>6.6</v>
          </cell>
          <cell r="H389" t="str">
            <v>5.0</v>
          </cell>
          <cell r="I389" t="str">
            <v>7.0</v>
          </cell>
          <cell r="J389" t="str">
            <v>9.4</v>
          </cell>
          <cell r="K389" t="str">
            <v>8.1</v>
          </cell>
          <cell r="L389" t="str">
            <v>8.2</v>
          </cell>
          <cell r="M389" t="str">
            <v>7.6</v>
          </cell>
          <cell r="N389" t="str">
            <v>6.9</v>
          </cell>
          <cell r="O389" t="str">
            <v>7.3</v>
          </cell>
          <cell r="P389" t="str">
            <v>9.3</v>
          </cell>
          <cell r="Q389" t="str">
            <v>9.0</v>
          </cell>
          <cell r="R389" t="str">
            <v>Đ</v>
          </cell>
          <cell r="S389" t="str">
            <v>8.9</v>
          </cell>
          <cell r="T389" t="str">
            <v>7.8</v>
          </cell>
          <cell r="U389" t="str">
            <v>K</v>
          </cell>
          <cell r="V389" t="str">
            <v>T</v>
          </cell>
          <cell r="W389" t="str">
            <v>HSTT</v>
          </cell>
          <cell r="X389" t="str">
            <v>29</v>
          </cell>
          <cell r="Y389" t="str">
            <v>0</v>
          </cell>
          <cell r="Z389" t="str">
            <v>12D5</v>
          </cell>
        </row>
        <row r="390">
          <cell r="C390" t="str">
            <v>Tống Thu Minh12D5</v>
          </cell>
          <cell r="D390" t="str">
            <v>05/01/2005</v>
          </cell>
          <cell r="E390" t="str">
            <v>Nữ</v>
          </cell>
          <cell r="F390" t="str">
            <v>Kinh</v>
          </cell>
          <cell r="G390" t="str">
            <v>7.0</v>
          </cell>
          <cell r="H390" t="str">
            <v>8.1</v>
          </cell>
          <cell r="I390" t="str">
            <v>7.0</v>
          </cell>
          <cell r="J390" t="str">
            <v>9.6</v>
          </cell>
          <cell r="K390" t="str">
            <v>8.0</v>
          </cell>
          <cell r="L390" t="str">
            <v>8.8</v>
          </cell>
          <cell r="M390" t="str">
            <v>8.9</v>
          </cell>
          <cell r="N390" t="str">
            <v>7.8</v>
          </cell>
          <cell r="O390" t="str">
            <v>6.9</v>
          </cell>
          <cell r="P390" t="str">
            <v>9.4</v>
          </cell>
          <cell r="Q390" t="str">
            <v>9.0</v>
          </cell>
          <cell r="R390" t="str">
            <v>Đ</v>
          </cell>
          <cell r="S390" t="str">
            <v>9.2</v>
          </cell>
          <cell r="T390" t="str">
            <v>8.3</v>
          </cell>
          <cell r="U390" t="str">
            <v>G</v>
          </cell>
          <cell r="V390" t="str">
            <v>T</v>
          </cell>
          <cell r="W390" t="str">
            <v>HSG</v>
          </cell>
          <cell r="X390" t="str">
            <v>12</v>
          </cell>
          <cell r="Y390" t="str">
            <v>0</v>
          </cell>
          <cell r="Z390" t="str">
            <v>12D5</v>
          </cell>
        </row>
        <row r="391">
          <cell r="C391" t="str">
            <v>Thái Lê Hà My12D5</v>
          </cell>
          <cell r="D391" t="str">
            <v>07/04/2005</v>
          </cell>
          <cell r="E391" t="str">
            <v>Nữ</v>
          </cell>
          <cell r="F391" t="str">
            <v>Kinh</v>
          </cell>
          <cell r="G391" t="str">
            <v>7.1</v>
          </cell>
          <cell r="H391" t="str">
            <v>6.8</v>
          </cell>
          <cell r="I391" t="str">
            <v>7.3</v>
          </cell>
          <cell r="J391" t="str">
            <v>9.6</v>
          </cell>
          <cell r="K391" t="str">
            <v>7.9</v>
          </cell>
          <cell r="L391" t="str">
            <v>8.6</v>
          </cell>
          <cell r="M391" t="str">
            <v>8.9</v>
          </cell>
          <cell r="N391" t="str">
            <v>7.7</v>
          </cell>
          <cell r="O391" t="str">
            <v>7.3</v>
          </cell>
          <cell r="P391" t="str">
            <v>9.4</v>
          </cell>
          <cell r="Q391" t="str">
            <v>8.9</v>
          </cell>
          <cell r="R391" t="str">
            <v>Đ</v>
          </cell>
          <cell r="S391" t="str">
            <v>9.4</v>
          </cell>
          <cell r="T391" t="str">
            <v>8.2</v>
          </cell>
          <cell r="U391" t="str">
            <v>G</v>
          </cell>
          <cell r="V391" t="str">
            <v>T</v>
          </cell>
          <cell r="W391" t="str">
            <v>HSG</v>
          </cell>
          <cell r="X391" t="str">
            <v>20</v>
          </cell>
          <cell r="Y391" t="str">
            <v>1</v>
          </cell>
          <cell r="Z391" t="str">
            <v>12D5</v>
          </cell>
        </row>
        <row r="392">
          <cell r="C392" t="str">
            <v>Phùng Khánh Nam12D5</v>
          </cell>
          <cell r="D392" t="str">
            <v>10/09/2005</v>
          </cell>
          <cell r="E392" t="str">
            <v>Nam</v>
          </cell>
          <cell r="F392" t="str">
            <v>Kinh</v>
          </cell>
          <cell r="G392" t="str">
            <v>7.3</v>
          </cell>
          <cell r="H392" t="str">
            <v>7.0</v>
          </cell>
          <cell r="I392" t="str">
            <v>6.4</v>
          </cell>
          <cell r="J392" t="str">
            <v>9.3</v>
          </cell>
          <cell r="K392" t="str">
            <v>8.0</v>
          </cell>
          <cell r="L392" t="str">
            <v>7.7</v>
          </cell>
          <cell r="M392" t="str">
            <v>8.9</v>
          </cell>
          <cell r="N392" t="str">
            <v>8.0</v>
          </cell>
          <cell r="O392" t="str">
            <v>5.3</v>
          </cell>
          <cell r="P392" t="str">
            <v>9.1</v>
          </cell>
          <cell r="Q392" t="str">
            <v>8.9</v>
          </cell>
          <cell r="R392" t="str">
            <v>Đ</v>
          </cell>
          <cell r="S392" t="str">
            <v>9.5</v>
          </cell>
          <cell r="T392" t="str">
            <v>8.0</v>
          </cell>
          <cell r="U392" t="str">
            <v>K</v>
          </cell>
          <cell r="V392" t="str">
            <v>T</v>
          </cell>
          <cell r="W392" t="str">
            <v>HSTT</v>
          </cell>
          <cell r="X392" t="str">
            <v>26</v>
          </cell>
          <cell r="Y392" t="str">
            <v>0</v>
          </cell>
          <cell r="Z392" t="str">
            <v>12D5</v>
          </cell>
        </row>
        <row r="393">
          <cell r="C393" t="str">
            <v>Chu Kim Ngân12D5</v>
          </cell>
          <cell r="D393" t="str">
            <v>28/03/2005</v>
          </cell>
          <cell r="E393" t="str">
            <v>Nữ</v>
          </cell>
          <cell r="F393" t="str">
            <v>Hoa</v>
          </cell>
          <cell r="G393" t="str">
            <v>8.8</v>
          </cell>
          <cell r="H393" t="str">
            <v>8.5</v>
          </cell>
          <cell r="I393" t="str">
            <v>8.3</v>
          </cell>
          <cell r="J393" t="str">
            <v>8.4</v>
          </cell>
          <cell r="K393" t="str">
            <v>8.1</v>
          </cell>
          <cell r="L393" t="str">
            <v>9.1</v>
          </cell>
          <cell r="M393" t="str">
            <v>8.1</v>
          </cell>
          <cell r="N393" t="str">
            <v>7.4</v>
          </cell>
          <cell r="O393" t="str">
            <v>8.0</v>
          </cell>
          <cell r="P393" t="str">
            <v>9.3</v>
          </cell>
          <cell r="Q393" t="str">
            <v>8.9</v>
          </cell>
          <cell r="R393" t="str">
            <v>Đ</v>
          </cell>
          <cell r="S393" t="str">
            <v>8.2</v>
          </cell>
          <cell r="T393" t="str">
            <v>8.4</v>
          </cell>
          <cell r="U393" t="str">
            <v>G</v>
          </cell>
          <cell r="V393" t="str">
            <v>T</v>
          </cell>
          <cell r="W393" t="str">
            <v>HSG</v>
          </cell>
          <cell r="X393" t="str">
            <v>7</v>
          </cell>
          <cell r="Y393" t="str">
            <v>0</v>
          </cell>
          <cell r="Z393" t="str">
            <v>12D5</v>
          </cell>
        </row>
        <row r="394">
          <cell r="C394" t="str">
            <v>Nguyễn Anh Ngọc12D5</v>
          </cell>
          <cell r="D394" t="str">
            <v>21/05/2005</v>
          </cell>
          <cell r="E394" t="str">
            <v>Nam</v>
          </cell>
          <cell r="F394" t="str">
            <v>Kinh</v>
          </cell>
          <cell r="G394" t="str">
            <v>7.1</v>
          </cell>
          <cell r="H394" t="str">
            <v>6.8</v>
          </cell>
          <cell r="I394" t="str">
            <v>7.3</v>
          </cell>
          <cell r="J394" t="str">
            <v>9.4</v>
          </cell>
          <cell r="K394" t="str">
            <v>8.3</v>
          </cell>
          <cell r="L394" t="str">
            <v>8.2</v>
          </cell>
          <cell r="M394" t="str">
            <v>9.1</v>
          </cell>
          <cell r="N394" t="str">
            <v>8.1</v>
          </cell>
          <cell r="O394" t="str">
            <v>6.6</v>
          </cell>
          <cell r="P394" t="str">
            <v>9.6</v>
          </cell>
          <cell r="Q394" t="str">
            <v>9.4</v>
          </cell>
          <cell r="R394" t="str">
            <v>Đ</v>
          </cell>
          <cell r="S394" t="str">
            <v>9.1</v>
          </cell>
          <cell r="T394" t="str">
            <v>8.3</v>
          </cell>
          <cell r="U394" t="str">
            <v>G</v>
          </cell>
          <cell r="V394" t="str">
            <v>T</v>
          </cell>
          <cell r="W394" t="str">
            <v>HSG</v>
          </cell>
          <cell r="X394" t="str">
            <v>12</v>
          </cell>
          <cell r="Y394" t="str">
            <v>1</v>
          </cell>
          <cell r="Z394" t="str">
            <v>12D5</v>
          </cell>
        </row>
        <row r="395">
          <cell r="C395" t="str">
            <v>Phạm Thị Thảo Nguyên12D5</v>
          </cell>
          <cell r="D395" t="str">
            <v>13/12/2005</v>
          </cell>
          <cell r="E395" t="str">
            <v>Nữ</v>
          </cell>
          <cell r="F395" t="str">
            <v>Kinh</v>
          </cell>
          <cell r="G395" t="str">
            <v>7.7</v>
          </cell>
          <cell r="H395" t="str">
            <v>6.5</v>
          </cell>
          <cell r="I395" t="str">
            <v>7.8</v>
          </cell>
          <cell r="J395" t="str">
            <v>9.4</v>
          </cell>
          <cell r="K395" t="str">
            <v>8.1</v>
          </cell>
          <cell r="L395" t="str">
            <v>8.2</v>
          </cell>
          <cell r="M395" t="str">
            <v>8.9</v>
          </cell>
          <cell r="N395" t="str">
            <v>8.4</v>
          </cell>
          <cell r="O395" t="str">
            <v>7.4</v>
          </cell>
          <cell r="P395" t="str">
            <v>9.1</v>
          </cell>
          <cell r="Q395" t="str">
            <v>8.9</v>
          </cell>
          <cell r="R395" t="str">
            <v>Đ</v>
          </cell>
          <cell r="S395" t="str">
            <v>8.6</v>
          </cell>
          <cell r="T395" t="str">
            <v>8.3</v>
          </cell>
          <cell r="U395" t="str">
            <v>G</v>
          </cell>
          <cell r="V395" t="str">
            <v>T</v>
          </cell>
          <cell r="W395" t="str">
            <v>HSG</v>
          </cell>
          <cell r="X395" t="str">
            <v>12</v>
          </cell>
          <cell r="Y395" t="str">
            <v>4</v>
          </cell>
          <cell r="Z395" t="str">
            <v>12D5</v>
          </cell>
        </row>
        <row r="396">
          <cell r="C396" t="str">
            <v>Nguyễn Đặng Hoàng Nhi12D5</v>
          </cell>
          <cell r="D396" t="str">
            <v>02/09/2005</v>
          </cell>
          <cell r="E396" t="str">
            <v>Nữ</v>
          </cell>
          <cell r="F396" t="str">
            <v>Kinh</v>
          </cell>
          <cell r="G396" t="str">
            <v>6.6</v>
          </cell>
          <cell r="H396" t="str">
            <v>6.5</v>
          </cell>
          <cell r="I396" t="str">
            <v>6.8</v>
          </cell>
          <cell r="J396" t="str">
            <v>9.3</v>
          </cell>
          <cell r="K396" t="str">
            <v>8.3</v>
          </cell>
          <cell r="L396" t="str">
            <v>8.2</v>
          </cell>
          <cell r="M396" t="str">
            <v>8.1</v>
          </cell>
          <cell r="N396" t="str">
            <v>7.0</v>
          </cell>
          <cell r="O396" t="str">
            <v>6.8</v>
          </cell>
          <cell r="P396" t="str">
            <v>9.7</v>
          </cell>
          <cell r="Q396" t="str">
            <v>8.9</v>
          </cell>
          <cell r="R396" t="str">
            <v>Đ</v>
          </cell>
          <cell r="S396" t="str">
            <v>6.1</v>
          </cell>
          <cell r="T396" t="str">
            <v>7.7</v>
          </cell>
          <cell r="U396" t="str">
            <v>K</v>
          </cell>
          <cell r="V396" t="str">
            <v>T</v>
          </cell>
          <cell r="W396" t="str">
            <v>HSTT</v>
          </cell>
          <cell r="X396" t="str">
            <v>33</v>
          </cell>
          <cell r="Y396" t="str">
            <v>0</v>
          </cell>
          <cell r="Z396" t="str">
            <v>12D5</v>
          </cell>
        </row>
        <row r="397">
          <cell r="C397" t="str">
            <v>Vũ Yến Nhi12D5</v>
          </cell>
          <cell r="D397" t="str">
            <v>28/07/2005</v>
          </cell>
          <cell r="E397" t="str">
            <v>Nữ</v>
          </cell>
          <cell r="F397" t="str">
            <v>Kinh</v>
          </cell>
          <cell r="G397" t="str">
            <v>7.0</v>
          </cell>
          <cell r="H397" t="str">
            <v>6.6</v>
          </cell>
          <cell r="I397" t="str">
            <v>6.3</v>
          </cell>
          <cell r="J397" t="str">
            <v>9.9</v>
          </cell>
          <cell r="K397" t="str">
            <v>8.4</v>
          </cell>
          <cell r="L397" t="str">
            <v>8.1</v>
          </cell>
          <cell r="M397" t="str">
            <v>8.4</v>
          </cell>
          <cell r="N397" t="str">
            <v>5.6</v>
          </cell>
          <cell r="O397" t="str">
            <v>8.0</v>
          </cell>
          <cell r="P397" t="str">
            <v>9.3</v>
          </cell>
          <cell r="Q397" t="str">
            <v>8.9</v>
          </cell>
          <cell r="R397" t="str">
            <v>Đ</v>
          </cell>
          <cell r="S397" t="str">
            <v>7.3</v>
          </cell>
          <cell r="T397" t="str">
            <v>7.8</v>
          </cell>
          <cell r="U397" t="str">
            <v>K</v>
          </cell>
          <cell r="V397" t="str">
            <v>T</v>
          </cell>
          <cell r="W397" t="str">
            <v>HSTT</v>
          </cell>
          <cell r="X397" t="str">
            <v>29</v>
          </cell>
          <cell r="Y397" t="str">
            <v>1</v>
          </cell>
          <cell r="Z397" t="str">
            <v>12D5</v>
          </cell>
        </row>
        <row r="398">
          <cell r="C398" t="str">
            <v>Khuất Minh Phúc12D5</v>
          </cell>
          <cell r="D398" t="str">
            <v>05/11/2005</v>
          </cell>
          <cell r="E398" t="str">
            <v>Nam</v>
          </cell>
          <cell r="F398" t="str">
            <v>Kinh</v>
          </cell>
          <cell r="G398" t="str">
            <v>8.3</v>
          </cell>
          <cell r="H398" t="str">
            <v>7.1</v>
          </cell>
          <cell r="I398" t="str">
            <v>7.9</v>
          </cell>
          <cell r="J398" t="str">
            <v>8.3</v>
          </cell>
          <cell r="K398" t="str">
            <v>8.3</v>
          </cell>
          <cell r="L398" t="str">
            <v>7.9</v>
          </cell>
          <cell r="M398" t="str">
            <v>8.8</v>
          </cell>
          <cell r="N398" t="str">
            <v>7.9</v>
          </cell>
          <cell r="O398" t="str">
            <v>8.5</v>
          </cell>
          <cell r="P398" t="str">
            <v>8.9</v>
          </cell>
          <cell r="Q398" t="str">
            <v>8.9</v>
          </cell>
          <cell r="R398" t="str">
            <v>Đ</v>
          </cell>
          <cell r="S398" t="str">
            <v>8.9</v>
          </cell>
          <cell r="T398" t="str">
            <v>8.3</v>
          </cell>
          <cell r="U398" t="str">
            <v>G</v>
          </cell>
          <cell r="V398" t="str">
            <v>T</v>
          </cell>
          <cell r="W398" t="str">
            <v>HSG</v>
          </cell>
          <cell r="X398" t="str">
            <v>12</v>
          </cell>
          <cell r="Y398" t="str">
            <v>0</v>
          </cell>
          <cell r="Z398" t="str">
            <v>12D5</v>
          </cell>
        </row>
        <row r="399">
          <cell r="C399" t="str">
            <v>Vũ Hồng Quang12D5</v>
          </cell>
          <cell r="D399" t="str">
            <v>22/06/2005</v>
          </cell>
          <cell r="E399" t="str">
            <v>Nam</v>
          </cell>
          <cell r="F399" t="str">
            <v>Kinh</v>
          </cell>
          <cell r="G399" t="str">
            <v>8.2</v>
          </cell>
          <cell r="H399" t="str">
            <v>7.4</v>
          </cell>
          <cell r="I399" t="str">
            <v>7.1</v>
          </cell>
          <cell r="J399" t="str">
            <v>8.6</v>
          </cell>
          <cell r="K399" t="str">
            <v>8.0</v>
          </cell>
          <cell r="L399" t="str">
            <v>8.2</v>
          </cell>
          <cell r="M399" t="str">
            <v>8.6</v>
          </cell>
          <cell r="N399" t="str">
            <v>8.0</v>
          </cell>
          <cell r="O399" t="str">
            <v>7.4</v>
          </cell>
          <cell r="P399" t="str">
            <v>8.7</v>
          </cell>
          <cell r="Q399" t="str">
            <v>8.9</v>
          </cell>
          <cell r="R399" t="str">
            <v>Đ</v>
          </cell>
          <cell r="S399" t="str">
            <v>9.4</v>
          </cell>
          <cell r="T399" t="str">
            <v>8.2</v>
          </cell>
          <cell r="U399" t="str">
            <v>G</v>
          </cell>
          <cell r="V399" t="str">
            <v>T</v>
          </cell>
          <cell r="W399" t="str">
            <v>HSG</v>
          </cell>
          <cell r="X399" t="str">
            <v>20</v>
          </cell>
          <cell r="Y399" t="str">
            <v>0</v>
          </cell>
          <cell r="Z399" t="str">
            <v>12D5</v>
          </cell>
        </row>
        <row r="400">
          <cell r="C400" t="str">
            <v>Nguyễn Xuân Quý12D5</v>
          </cell>
          <cell r="D400" t="str">
            <v>19/04/2005</v>
          </cell>
          <cell r="E400" t="str">
            <v>Nam</v>
          </cell>
          <cell r="F400" t="str">
            <v>Kinh</v>
          </cell>
          <cell r="G400" t="str">
            <v>6.0</v>
          </cell>
          <cell r="H400" t="str">
            <v>7.5</v>
          </cell>
          <cell r="I400" t="str">
            <v>7.1</v>
          </cell>
          <cell r="J400" t="str">
            <v>8.8</v>
          </cell>
          <cell r="K400" t="str">
            <v>8.1</v>
          </cell>
          <cell r="L400" t="str">
            <v>7.6</v>
          </cell>
          <cell r="M400" t="str">
            <v>8.9</v>
          </cell>
          <cell r="N400" t="str">
            <v>7.6</v>
          </cell>
          <cell r="O400" t="str">
            <v>6.5</v>
          </cell>
          <cell r="P400" t="str">
            <v>9.1</v>
          </cell>
          <cell r="Q400" t="str">
            <v>9.0</v>
          </cell>
          <cell r="R400" t="str">
            <v>Đ</v>
          </cell>
          <cell r="S400" t="str">
            <v>8.4</v>
          </cell>
          <cell r="T400" t="str">
            <v>7.9</v>
          </cell>
          <cell r="U400" t="str">
            <v>K</v>
          </cell>
          <cell r="V400" t="str">
            <v>T</v>
          </cell>
          <cell r="W400" t="str">
            <v>HSTT</v>
          </cell>
          <cell r="X400" t="str">
            <v>27</v>
          </cell>
          <cell r="Y400" t="str">
            <v>2</v>
          </cell>
          <cell r="Z400" t="str">
            <v>12D5</v>
          </cell>
        </row>
        <row r="401">
          <cell r="C401" t="str">
            <v>Bùi Bích Quyên12D5</v>
          </cell>
          <cell r="D401" t="str">
            <v>07/12/2005</v>
          </cell>
          <cell r="E401" t="str">
            <v>Nữ</v>
          </cell>
          <cell r="F401" t="str">
            <v>Kinh</v>
          </cell>
          <cell r="G401" t="str">
            <v>6.6</v>
          </cell>
          <cell r="H401" t="str">
            <v>7.1</v>
          </cell>
          <cell r="I401" t="str">
            <v>7.9</v>
          </cell>
          <cell r="J401" t="str">
            <v>9.8</v>
          </cell>
          <cell r="K401" t="str">
            <v>8.4</v>
          </cell>
          <cell r="L401" t="str">
            <v>8.7</v>
          </cell>
          <cell r="M401" t="str">
            <v>9.4</v>
          </cell>
          <cell r="N401" t="str">
            <v>8.6</v>
          </cell>
          <cell r="O401" t="str">
            <v>7.3</v>
          </cell>
          <cell r="P401" t="str">
            <v>8.9</v>
          </cell>
          <cell r="Q401" t="str">
            <v>8.9</v>
          </cell>
          <cell r="R401" t="str">
            <v>Đ</v>
          </cell>
          <cell r="S401" t="str">
            <v>8.7</v>
          </cell>
          <cell r="T401" t="str">
            <v>8.4</v>
          </cell>
          <cell r="U401" t="str">
            <v>G</v>
          </cell>
          <cell r="V401" t="str">
            <v>T</v>
          </cell>
          <cell r="W401" t="str">
            <v>HSG</v>
          </cell>
          <cell r="X401" t="str">
            <v>7</v>
          </cell>
          <cell r="Y401" t="str">
            <v>1</v>
          </cell>
          <cell r="Z401" t="str">
            <v>12D5</v>
          </cell>
        </row>
        <row r="402">
          <cell r="C402" t="str">
            <v>Đào Đình Thơ12D5</v>
          </cell>
          <cell r="D402" t="str">
            <v>02/11/2005</v>
          </cell>
          <cell r="E402" t="str">
            <v>Nam</v>
          </cell>
          <cell r="F402" t="str">
            <v>Kinh</v>
          </cell>
          <cell r="G402" t="str">
            <v>7.6</v>
          </cell>
          <cell r="H402" t="str">
            <v>7.5</v>
          </cell>
          <cell r="I402" t="str">
            <v>8.3</v>
          </cell>
          <cell r="J402" t="str">
            <v>9.3</v>
          </cell>
          <cell r="K402" t="str">
            <v>8.0</v>
          </cell>
          <cell r="L402" t="str">
            <v>8.0</v>
          </cell>
          <cell r="M402" t="str">
            <v>9.1</v>
          </cell>
          <cell r="N402" t="str">
            <v>8.4</v>
          </cell>
          <cell r="O402" t="str">
            <v>7.1</v>
          </cell>
          <cell r="P402" t="str">
            <v>8.9</v>
          </cell>
          <cell r="Q402" t="str">
            <v>8.9</v>
          </cell>
          <cell r="R402" t="str">
            <v>Đ</v>
          </cell>
          <cell r="S402" t="str">
            <v>9.2</v>
          </cell>
          <cell r="T402" t="str">
            <v>8.4</v>
          </cell>
          <cell r="U402" t="str">
            <v>G</v>
          </cell>
          <cell r="V402" t="str">
            <v>T</v>
          </cell>
          <cell r="W402" t="str">
            <v>HSG</v>
          </cell>
          <cell r="X402" t="str">
            <v>7</v>
          </cell>
          <cell r="Y402" t="str">
            <v>0</v>
          </cell>
          <cell r="Z402" t="str">
            <v>12D5</v>
          </cell>
        </row>
        <row r="403">
          <cell r="C403" t="str">
            <v>Nguyễn Thanh Trang12D5</v>
          </cell>
          <cell r="D403" t="str">
            <v>22/09/2005</v>
          </cell>
          <cell r="E403" t="str">
            <v>Nữ</v>
          </cell>
          <cell r="F403" t="str">
            <v>Kinh</v>
          </cell>
          <cell r="G403" t="str">
            <v>8.0</v>
          </cell>
          <cell r="H403" t="str">
            <v>8.4</v>
          </cell>
          <cell r="I403" t="str">
            <v>8.8</v>
          </cell>
          <cell r="J403" t="str">
            <v>9.4</v>
          </cell>
          <cell r="K403" t="str">
            <v>7.8</v>
          </cell>
          <cell r="L403" t="str">
            <v>8.0</v>
          </cell>
          <cell r="M403" t="str">
            <v>9.1</v>
          </cell>
          <cell r="N403" t="str">
            <v>6.6</v>
          </cell>
          <cell r="O403" t="str">
            <v>8.0</v>
          </cell>
          <cell r="P403" t="str">
            <v>9.0</v>
          </cell>
          <cell r="Q403" t="str">
            <v>8.9</v>
          </cell>
          <cell r="R403" t="str">
            <v>Đ</v>
          </cell>
          <cell r="S403" t="str">
            <v>8.5</v>
          </cell>
          <cell r="T403" t="str">
            <v>8.4</v>
          </cell>
          <cell r="U403" t="str">
            <v>G</v>
          </cell>
          <cell r="V403" t="str">
            <v>T</v>
          </cell>
          <cell r="W403" t="str">
            <v>HSG</v>
          </cell>
          <cell r="X403" t="str">
            <v>7</v>
          </cell>
          <cell r="Y403" t="str">
            <v>1</v>
          </cell>
          <cell r="Z403" t="str">
            <v>12D5</v>
          </cell>
        </row>
        <row r="404">
          <cell r="C404" t="str">
            <v>Trịnh Thu Trang12D5</v>
          </cell>
          <cell r="D404" t="str">
            <v>22/04/2005</v>
          </cell>
          <cell r="E404" t="str">
            <v>Nữ</v>
          </cell>
          <cell r="F404" t="str">
            <v>Kinh</v>
          </cell>
          <cell r="G404" t="str">
            <v>6.5</v>
          </cell>
          <cell r="H404" t="str">
            <v>8.1</v>
          </cell>
          <cell r="I404" t="str">
            <v>7.9</v>
          </cell>
          <cell r="J404" t="str">
            <v>9.6</v>
          </cell>
          <cell r="K404" t="str">
            <v>8.3</v>
          </cell>
          <cell r="L404" t="str">
            <v>9.1</v>
          </cell>
          <cell r="M404" t="str">
            <v>9.2</v>
          </cell>
          <cell r="N404" t="str">
            <v>9.1</v>
          </cell>
          <cell r="O404" t="str">
            <v>7.7</v>
          </cell>
          <cell r="P404" t="str">
            <v>9.3</v>
          </cell>
          <cell r="Q404" t="str">
            <v>8.9</v>
          </cell>
          <cell r="R404" t="str">
            <v>Đ</v>
          </cell>
          <cell r="S404" t="str">
            <v>9.2</v>
          </cell>
          <cell r="T404" t="str">
            <v>8.6</v>
          </cell>
          <cell r="U404" t="str">
            <v>G</v>
          </cell>
          <cell r="V404" t="str">
            <v>T</v>
          </cell>
          <cell r="W404" t="str">
            <v>HSG</v>
          </cell>
          <cell r="X404" t="str">
            <v>4</v>
          </cell>
          <cell r="Y404" t="str">
            <v>4</v>
          </cell>
          <cell r="Z404" t="str">
            <v>12D5</v>
          </cell>
        </row>
        <row r="405">
          <cell r="C405" t="str">
            <v>Phạm Văn Tuân12D5</v>
          </cell>
          <cell r="D405" t="str">
            <v>06/02/2005</v>
          </cell>
          <cell r="E405" t="str">
            <v>Nam</v>
          </cell>
          <cell r="F405" t="str">
            <v>Kinh</v>
          </cell>
          <cell r="G405" t="str">
            <v>6.1</v>
          </cell>
          <cell r="H405" t="str">
            <v>5.0</v>
          </cell>
          <cell r="I405" t="str">
            <v>6.3</v>
          </cell>
          <cell r="J405" t="str">
            <v>9.4</v>
          </cell>
          <cell r="K405" t="str">
            <v>8.0</v>
          </cell>
          <cell r="L405" t="str">
            <v>7.5</v>
          </cell>
          <cell r="M405" t="str">
            <v>8.9</v>
          </cell>
          <cell r="N405" t="str">
            <v>7.6</v>
          </cell>
          <cell r="O405" t="str">
            <v>5.7</v>
          </cell>
          <cell r="P405" t="str">
            <v>8.9</v>
          </cell>
          <cell r="Q405" t="str">
            <v>8.9</v>
          </cell>
          <cell r="R405" t="str">
            <v>Đ</v>
          </cell>
          <cell r="S405" t="str">
            <v>7.9</v>
          </cell>
          <cell r="T405" t="str">
            <v>7.5</v>
          </cell>
          <cell r="U405" t="str">
            <v>K</v>
          </cell>
          <cell r="V405" t="str">
            <v>T</v>
          </cell>
          <cell r="W405" t="str">
            <v>HSTT</v>
          </cell>
          <cell r="X405" t="str">
            <v>38</v>
          </cell>
          <cell r="Y405" t="str">
            <v>10</v>
          </cell>
          <cell r="Z405" t="str">
            <v>12D5</v>
          </cell>
        </row>
        <row r="406">
          <cell r="C406" t="str">
            <v>Nguyễn Quốc Việt12D5</v>
          </cell>
          <cell r="D406" t="str">
            <v>21/02/2005</v>
          </cell>
          <cell r="E406" t="str">
            <v>Nam</v>
          </cell>
          <cell r="F406" t="str">
            <v>Kinh</v>
          </cell>
          <cell r="G406" t="str">
            <v>6.1</v>
          </cell>
          <cell r="H406" t="str">
            <v>5.6</v>
          </cell>
          <cell r="I406" t="str">
            <v>6.6</v>
          </cell>
          <cell r="J406" t="str">
            <v>9.1</v>
          </cell>
          <cell r="K406" t="str">
            <v>8.0</v>
          </cell>
          <cell r="L406" t="str">
            <v>7.8</v>
          </cell>
          <cell r="M406" t="str">
            <v>8.7</v>
          </cell>
          <cell r="N406" t="str">
            <v>7.4</v>
          </cell>
          <cell r="O406" t="str">
            <v>6.2</v>
          </cell>
          <cell r="P406" t="str">
            <v>8.7</v>
          </cell>
          <cell r="Q406" t="str">
            <v>8.9</v>
          </cell>
          <cell r="R406" t="str">
            <v>Đ</v>
          </cell>
          <cell r="S406" t="str">
            <v>8.9</v>
          </cell>
          <cell r="T406" t="str">
            <v>7.7</v>
          </cell>
          <cell r="U406" t="str">
            <v>K</v>
          </cell>
          <cell r="V406" t="str">
            <v>T</v>
          </cell>
          <cell r="W406" t="str">
            <v>HSTT</v>
          </cell>
          <cell r="X406" t="str">
            <v>33</v>
          </cell>
          <cell r="Y406" t="str">
            <v>0</v>
          </cell>
          <cell r="Z406" t="str">
            <v>12D5</v>
          </cell>
        </row>
        <row r="407">
          <cell r="C407" t="str">
            <v>Trương Khánh Vy12D5</v>
          </cell>
          <cell r="D407" t="str">
            <v>11/08/2005</v>
          </cell>
          <cell r="E407" t="str">
            <v>Nữ</v>
          </cell>
          <cell r="F407" t="str">
            <v>Kinh</v>
          </cell>
          <cell r="G407" t="str">
            <v>6.5</v>
          </cell>
          <cell r="H407" t="str">
            <v>7.3</v>
          </cell>
          <cell r="I407" t="str">
            <v>7.1</v>
          </cell>
          <cell r="J407" t="str">
            <v>9.0</v>
          </cell>
          <cell r="K407" t="str">
            <v>8.0</v>
          </cell>
          <cell r="L407" t="str">
            <v>6.1</v>
          </cell>
          <cell r="M407" t="str">
            <v>8.5</v>
          </cell>
          <cell r="N407" t="str">
            <v>6.4</v>
          </cell>
          <cell r="O407" t="str">
            <v>8.4</v>
          </cell>
          <cell r="P407" t="str">
            <v>9.3</v>
          </cell>
          <cell r="Q407" t="str">
            <v>8.9</v>
          </cell>
          <cell r="R407" t="str">
            <v>Đ</v>
          </cell>
          <cell r="S407" t="str">
            <v>7.4</v>
          </cell>
          <cell r="T407" t="str">
            <v>7.7</v>
          </cell>
          <cell r="U407" t="str">
            <v>K</v>
          </cell>
          <cell r="V407" t="str">
            <v>T</v>
          </cell>
          <cell r="W407" t="str">
            <v>HSTT</v>
          </cell>
          <cell r="X407" t="str">
            <v>33</v>
          </cell>
          <cell r="Y407" t="str">
            <v>3</v>
          </cell>
          <cell r="Z407" t="str">
            <v>12D5</v>
          </cell>
        </row>
        <row r="408">
          <cell r="C408" t="str">
            <v>Dương Quỳnh Anh12D6</v>
          </cell>
          <cell r="D408" t="str">
            <v>28/07/2005</v>
          </cell>
          <cell r="E408" t="str">
            <v>Nữ</v>
          </cell>
          <cell r="F408" t="str">
            <v>Kinh</v>
          </cell>
          <cell r="G408" t="str">
            <v>6.7</v>
          </cell>
          <cell r="H408" t="str">
            <v>7.2</v>
          </cell>
          <cell r="I408" t="str">
            <v>7.1</v>
          </cell>
          <cell r="J408" t="str">
            <v>9.5</v>
          </cell>
          <cell r="K408" t="str">
            <v>8.6</v>
          </cell>
          <cell r="L408" t="str">
            <v>8.1</v>
          </cell>
          <cell r="M408" t="str">
            <v>7.8</v>
          </cell>
          <cell r="N408" t="str">
            <v>8.9</v>
          </cell>
          <cell r="O408" t="str">
            <v>6.5</v>
          </cell>
          <cell r="P408" t="str">
            <v>9.4</v>
          </cell>
          <cell r="Q408" t="str">
            <v>9.0</v>
          </cell>
          <cell r="R408" t="str">
            <v>Đ</v>
          </cell>
          <cell r="S408" t="str">
            <v>8.8</v>
          </cell>
          <cell r="T408" t="str">
            <v>8.1</v>
          </cell>
          <cell r="U408" t="str">
            <v>G</v>
          </cell>
          <cell r="V408" t="str">
            <v>T</v>
          </cell>
          <cell r="W408" t="str">
            <v>HSG</v>
          </cell>
          <cell r="X408" t="str">
            <v>26</v>
          </cell>
          <cell r="Y408" t="str">
            <v>0</v>
          </cell>
          <cell r="Z408" t="str">
            <v>12D6</v>
          </cell>
        </row>
        <row r="409">
          <cell r="C409" t="str">
            <v>Đào Lê Trâm Anh12D6</v>
          </cell>
          <cell r="D409" t="str">
            <v>02/08/2005</v>
          </cell>
          <cell r="E409" t="str">
            <v>Nữ</v>
          </cell>
          <cell r="F409" t="str">
            <v>Kinh</v>
          </cell>
          <cell r="G409" t="str">
            <v>7.0</v>
          </cell>
          <cell r="H409" t="str">
            <v>7.6</v>
          </cell>
          <cell r="I409" t="str">
            <v>6.5</v>
          </cell>
          <cell r="J409" t="str">
            <v>9.0</v>
          </cell>
          <cell r="K409" t="str">
            <v>8.6</v>
          </cell>
          <cell r="L409" t="str">
            <v>8.2</v>
          </cell>
          <cell r="M409" t="str">
            <v>8.4</v>
          </cell>
          <cell r="N409" t="str">
            <v>8.2</v>
          </cell>
          <cell r="O409" t="str">
            <v>8.4</v>
          </cell>
          <cell r="P409" t="str">
            <v>8.7</v>
          </cell>
          <cell r="Q409" t="str">
            <v>8.6</v>
          </cell>
          <cell r="R409" t="str">
            <v>Đ</v>
          </cell>
          <cell r="S409" t="str">
            <v>8.6</v>
          </cell>
          <cell r="T409" t="str">
            <v>8.2</v>
          </cell>
          <cell r="U409" t="str">
            <v>G</v>
          </cell>
          <cell r="V409" t="str">
            <v>T</v>
          </cell>
          <cell r="W409" t="str">
            <v>HSG</v>
          </cell>
          <cell r="X409" t="str">
            <v>22</v>
          </cell>
          <cell r="Y409" t="str">
            <v>3</v>
          </cell>
          <cell r="Z409" t="str">
            <v>12D6</v>
          </cell>
        </row>
        <row r="410">
          <cell r="C410" t="str">
            <v>Đỗ Phương Anh12D6</v>
          </cell>
          <cell r="D410" t="str">
            <v>06/07/2005</v>
          </cell>
          <cell r="E410" t="str">
            <v>Nữ</v>
          </cell>
          <cell r="F410" t="str">
            <v>Kinh</v>
          </cell>
          <cell r="G410" t="str">
            <v>7.2</v>
          </cell>
          <cell r="H410" t="str">
            <v>7.4</v>
          </cell>
          <cell r="I410" t="str">
            <v>7.1</v>
          </cell>
          <cell r="J410" t="str">
            <v>9.6</v>
          </cell>
          <cell r="K410" t="str">
            <v>8.8</v>
          </cell>
          <cell r="L410" t="str">
            <v>7.7</v>
          </cell>
          <cell r="M410" t="str">
            <v>8.3</v>
          </cell>
          <cell r="N410" t="str">
            <v>8.2</v>
          </cell>
          <cell r="O410" t="str">
            <v>7.4</v>
          </cell>
          <cell r="P410" t="str">
            <v>9.3</v>
          </cell>
          <cell r="Q410" t="str">
            <v>8.9</v>
          </cell>
          <cell r="R410" t="str">
            <v>Đ</v>
          </cell>
          <cell r="S410" t="str">
            <v>7.5</v>
          </cell>
          <cell r="T410" t="str">
            <v>8.1</v>
          </cell>
          <cell r="U410" t="str">
            <v>K</v>
          </cell>
          <cell r="V410" t="str">
            <v>T</v>
          </cell>
          <cell r="W410" t="str">
            <v>HSTT</v>
          </cell>
          <cell r="X410" t="str">
            <v>33</v>
          </cell>
          <cell r="Y410" t="str">
            <v>1</v>
          </cell>
          <cell r="Z410" t="str">
            <v>12D6</v>
          </cell>
        </row>
        <row r="411">
          <cell r="C411" t="str">
            <v>Đỗ Quang Nam Anh12D6</v>
          </cell>
          <cell r="D411" t="str">
            <v>29/05/2005</v>
          </cell>
          <cell r="E411" t="str">
            <v>Nam</v>
          </cell>
          <cell r="F411" t="str">
            <v>Kinh</v>
          </cell>
          <cell r="G411" t="str">
            <v>9.5</v>
          </cell>
          <cell r="H411" t="str">
            <v>8.6</v>
          </cell>
          <cell r="I411" t="str">
            <v>7.5</v>
          </cell>
          <cell r="J411" t="str">
            <v>9.0</v>
          </cell>
          <cell r="K411" t="str">
            <v>8.5</v>
          </cell>
          <cell r="L411" t="str">
            <v>8.0</v>
          </cell>
          <cell r="M411" t="str">
            <v>8.6</v>
          </cell>
          <cell r="N411" t="str">
            <v>8.6</v>
          </cell>
          <cell r="O411" t="str">
            <v>8.0</v>
          </cell>
          <cell r="P411" t="str">
            <v>9.4</v>
          </cell>
          <cell r="Q411" t="str">
            <v>8.9</v>
          </cell>
          <cell r="R411" t="str">
            <v>Đ</v>
          </cell>
          <cell r="S411" t="str">
            <v>8.4</v>
          </cell>
          <cell r="T411" t="str">
            <v>8.6</v>
          </cell>
          <cell r="U411" t="str">
            <v>G</v>
          </cell>
          <cell r="V411" t="str">
            <v>T</v>
          </cell>
          <cell r="W411" t="str">
            <v>HSG</v>
          </cell>
          <cell r="X411" t="str">
            <v>2</v>
          </cell>
          <cell r="Y411" t="str">
            <v>0</v>
          </cell>
          <cell r="Z411" t="str">
            <v>12D6</v>
          </cell>
        </row>
        <row r="412">
          <cell r="C412" t="str">
            <v>Hoàng Phương Anh12D6</v>
          </cell>
          <cell r="D412" t="str">
            <v>22/06/2005</v>
          </cell>
          <cell r="E412" t="str">
            <v>Nữ</v>
          </cell>
          <cell r="F412" t="str">
            <v>Kinh</v>
          </cell>
          <cell r="G412" t="str">
            <v>9.6</v>
          </cell>
          <cell r="H412" t="str">
            <v>8.3</v>
          </cell>
          <cell r="I412" t="str">
            <v>7.3</v>
          </cell>
          <cell r="J412" t="str">
            <v>9.3</v>
          </cell>
          <cell r="K412" t="str">
            <v>8.8</v>
          </cell>
          <cell r="L412" t="str">
            <v>7.8</v>
          </cell>
          <cell r="M412" t="str">
            <v>8.8</v>
          </cell>
          <cell r="N412" t="str">
            <v>8.1</v>
          </cell>
          <cell r="O412" t="str">
            <v>8.0</v>
          </cell>
          <cell r="P412" t="str">
            <v>9.6</v>
          </cell>
          <cell r="Q412" t="str">
            <v>8.4</v>
          </cell>
          <cell r="R412" t="str">
            <v>Đ</v>
          </cell>
          <cell r="S412" t="str">
            <v>8.9</v>
          </cell>
          <cell r="T412" t="str">
            <v>8.6</v>
          </cell>
          <cell r="U412" t="str">
            <v>G</v>
          </cell>
          <cell r="V412" t="str">
            <v>T</v>
          </cell>
          <cell r="W412" t="str">
            <v>HSG</v>
          </cell>
          <cell r="X412" t="str">
            <v>2</v>
          </cell>
          <cell r="Y412" t="str">
            <v>1</v>
          </cell>
          <cell r="Z412" t="str">
            <v>12D6</v>
          </cell>
        </row>
        <row r="413">
          <cell r="C413" t="str">
            <v>Nguyễn Hoàng Anh12D6</v>
          </cell>
          <cell r="D413" t="str">
            <v>23/04/2005</v>
          </cell>
          <cell r="E413" t="str">
            <v>Nam</v>
          </cell>
          <cell r="F413" t="str">
            <v>Kinh</v>
          </cell>
          <cell r="G413" t="str">
            <v>7.3</v>
          </cell>
          <cell r="H413" t="str">
            <v>9.1</v>
          </cell>
          <cell r="I413" t="str">
            <v>7.6</v>
          </cell>
          <cell r="J413" t="str">
            <v>8.8</v>
          </cell>
          <cell r="K413" t="str">
            <v>8.4</v>
          </cell>
          <cell r="L413" t="str">
            <v>7.0</v>
          </cell>
          <cell r="M413" t="str">
            <v>8.5</v>
          </cell>
          <cell r="N413" t="str">
            <v>8.3</v>
          </cell>
          <cell r="O413" t="str">
            <v>8.0</v>
          </cell>
          <cell r="P413" t="str">
            <v>9.0</v>
          </cell>
          <cell r="Q413" t="str">
            <v>8.4</v>
          </cell>
          <cell r="R413" t="str">
            <v>Đ</v>
          </cell>
          <cell r="S413" t="str">
            <v>8.4</v>
          </cell>
          <cell r="T413" t="str">
            <v>8.2</v>
          </cell>
          <cell r="U413" t="str">
            <v>G</v>
          </cell>
          <cell r="V413" t="str">
            <v>T</v>
          </cell>
          <cell r="W413" t="str">
            <v>HSG</v>
          </cell>
          <cell r="X413" t="str">
            <v>22</v>
          </cell>
          <cell r="Y413" t="str">
            <v>4</v>
          </cell>
          <cell r="Z413" t="str">
            <v>12D6</v>
          </cell>
        </row>
        <row r="414">
          <cell r="C414" t="str">
            <v>Trần Hà Anh12D6</v>
          </cell>
          <cell r="D414" t="str">
            <v>17/11/2005</v>
          </cell>
          <cell r="E414" t="str">
            <v>Nữ</v>
          </cell>
          <cell r="F414" t="str">
            <v>Kinh</v>
          </cell>
          <cell r="G414" t="str">
            <v>8.0</v>
          </cell>
          <cell r="H414" t="str">
            <v>7.6</v>
          </cell>
          <cell r="I414" t="str">
            <v>7.5</v>
          </cell>
          <cell r="J414" t="str">
            <v>9.6</v>
          </cell>
          <cell r="K414" t="str">
            <v>8.8</v>
          </cell>
          <cell r="L414" t="str">
            <v>8.1</v>
          </cell>
          <cell r="M414" t="str">
            <v>8.1</v>
          </cell>
          <cell r="N414" t="str">
            <v>8.6</v>
          </cell>
          <cell r="O414" t="str">
            <v>8.0</v>
          </cell>
          <cell r="P414" t="str">
            <v>9.3</v>
          </cell>
          <cell r="Q414" t="str">
            <v>8.9</v>
          </cell>
          <cell r="R414" t="str">
            <v>Đ</v>
          </cell>
          <cell r="S414" t="str">
            <v>8.6</v>
          </cell>
          <cell r="T414" t="str">
            <v>8.4</v>
          </cell>
          <cell r="U414" t="str">
            <v>G</v>
          </cell>
          <cell r="V414" t="str">
            <v>T</v>
          </cell>
          <cell r="W414" t="str">
            <v>HSG</v>
          </cell>
          <cell r="X414" t="str">
            <v>14</v>
          </cell>
          <cell r="Y414" t="str">
            <v>0</v>
          </cell>
          <cell r="Z414" t="str">
            <v>12D6</v>
          </cell>
        </row>
        <row r="415">
          <cell r="C415" t="str">
            <v>Trần Hồng Anh12D6</v>
          </cell>
          <cell r="D415" t="str">
            <v>04/08/2005</v>
          </cell>
          <cell r="E415" t="str">
            <v>Nữ</v>
          </cell>
          <cell r="F415" t="str">
            <v>Kinh</v>
          </cell>
          <cell r="G415" t="str">
            <v>8.1</v>
          </cell>
          <cell r="H415" t="str">
            <v>7.8</v>
          </cell>
          <cell r="I415" t="str">
            <v>7.3</v>
          </cell>
          <cell r="J415" t="str">
            <v>9.3</v>
          </cell>
          <cell r="K415" t="str">
            <v>8.6</v>
          </cell>
          <cell r="L415" t="str">
            <v>8.0</v>
          </cell>
          <cell r="M415" t="str">
            <v>8.3</v>
          </cell>
          <cell r="N415" t="str">
            <v>8.6</v>
          </cell>
          <cell r="O415" t="str">
            <v>8.1</v>
          </cell>
          <cell r="P415" t="str">
            <v>9.3</v>
          </cell>
          <cell r="Q415" t="str">
            <v>8.6</v>
          </cell>
          <cell r="R415" t="str">
            <v>Đ</v>
          </cell>
          <cell r="S415" t="str">
            <v>8.5</v>
          </cell>
          <cell r="T415" t="str">
            <v>8.4</v>
          </cell>
          <cell r="U415" t="str">
            <v>G</v>
          </cell>
          <cell r="V415" t="str">
            <v>T</v>
          </cell>
          <cell r="W415" t="str">
            <v>HSG</v>
          </cell>
          <cell r="X415" t="str">
            <v>14</v>
          </cell>
          <cell r="Y415" t="str">
            <v>0</v>
          </cell>
          <cell r="Z415" t="str">
            <v>12D6</v>
          </cell>
        </row>
        <row r="416">
          <cell r="C416" t="str">
            <v>Chu Quỳnh Chi12D6</v>
          </cell>
          <cell r="D416" t="str">
            <v>12/03/2005</v>
          </cell>
          <cell r="E416" t="str">
            <v>Nữ</v>
          </cell>
          <cell r="F416" t="str">
            <v>Kinh</v>
          </cell>
          <cell r="G416" t="str">
            <v>8.4</v>
          </cell>
          <cell r="H416" t="str">
            <v>7.6</v>
          </cell>
          <cell r="I416" t="str">
            <v>7.6</v>
          </cell>
          <cell r="J416" t="str">
            <v>8.8</v>
          </cell>
          <cell r="K416" t="str">
            <v>8.1</v>
          </cell>
          <cell r="L416" t="str">
            <v>5.0</v>
          </cell>
          <cell r="M416" t="str">
            <v>8.4</v>
          </cell>
          <cell r="N416" t="str">
            <v>8.5</v>
          </cell>
          <cell r="O416" t="str">
            <v>5.9</v>
          </cell>
          <cell r="P416" t="str">
            <v>8.9</v>
          </cell>
          <cell r="Q416" t="str">
            <v>8.6</v>
          </cell>
          <cell r="R416" t="str">
            <v>Đ</v>
          </cell>
          <cell r="S416" t="str">
            <v>7.9</v>
          </cell>
          <cell r="T416" t="str">
            <v>7.8</v>
          </cell>
          <cell r="U416" t="str">
            <v>K</v>
          </cell>
          <cell r="V416" t="str">
            <v>T</v>
          </cell>
          <cell r="W416" t="str">
            <v>HSTT</v>
          </cell>
          <cell r="X416" t="str">
            <v>39</v>
          </cell>
          <cell r="Y416" t="str">
            <v>0</v>
          </cell>
          <cell r="Z416" t="str">
            <v>12D6</v>
          </cell>
        </row>
        <row r="417">
          <cell r="C417" t="str">
            <v>Nguyễn Tiến Đạt12D6</v>
          </cell>
          <cell r="D417" t="str">
            <v>28/09/2005</v>
          </cell>
          <cell r="E417" t="str">
            <v>Nam</v>
          </cell>
          <cell r="F417" t="str">
            <v>Kinh</v>
          </cell>
          <cell r="G417" t="str">
            <v>8.5</v>
          </cell>
          <cell r="H417" t="str">
            <v>7.5</v>
          </cell>
          <cell r="I417" t="str">
            <v>7.3</v>
          </cell>
          <cell r="J417" t="str">
            <v>9.3</v>
          </cell>
          <cell r="K417" t="str">
            <v>8.4</v>
          </cell>
          <cell r="L417" t="str">
            <v>8.1</v>
          </cell>
          <cell r="M417" t="str">
            <v>8.1</v>
          </cell>
          <cell r="N417" t="str">
            <v>7.9</v>
          </cell>
          <cell r="O417" t="str">
            <v>8.1</v>
          </cell>
          <cell r="P417" t="str">
            <v>8.6</v>
          </cell>
          <cell r="Q417" t="str">
            <v>9.1</v>
          </cell>
          <cell r="R417" t="str">
            <v>Đ</v>
          </cell>
          <cell r="S417" t="str">
            <v>8.5</v>
          </cell>
          <cell r="T417" t="str">
            <v>8.3</v>
          </cell>
          <cell r="U417" t="str">
            <v>G</v>
          </cell>
          <cell r="V417" t="str">
            <v>T</v>
          </cell>
          <cell r="W417" t="str">
            <v>HSG</v>
          </cell>
          <cell r="X417" t="str">
            <v>18</v>
          </cell>
          <cell r="Y417" t="str">
            <v>0</v>
          </cell>
          <cell r="Z417" t="str">
            <v>12D6</v>
          </cell>
        </row>
        <row r="418">
          <cell r="C418" t="str">
            <v>Hoàng Thu Hà12D6</v>
          </cell>
          <cell r="D418" t="str">
            <v>02/10/2005</v>
          </cell>
          <cell r="E418" t="str">
            <v>Nữ</v>
          </cell>
          <cell r="F418" t="str">
            <v>Kinh</v>
          </cell>
          <cell r="G418" t="str">
            <v>8.6</v>
          </cell>
          <cell r="H418" t="str">
            <v>9.5</v>
          </cell>
          <cell r="I418" t="str">
            <v>7.8</v>
          </cell>
          <cell r="J418" t="str">
            <v>8.8</v>
          </cell>
          <cell r="K418" t="str">
            <v>8.4</v>
          </cell>
          <cell r="L418" t="str">
            <v>6.6</v>
          </cell>
          <cell r="M418" t="str">
            <v>6.9</v>
          </cell>
          <cell r="N418" t="str">
            <v>6.4</v>
          </cell>
          <cell r="O418" t="str">
            <v>6.5</v>
          </cell>
          <cell r="P418" t="str">
            <v>9.3</v>
          </cell>
          <cell r="Q418" t="str">
            <v>8.6</v>
          </cell>
          <cell r="R418" t="str">
            <v>Đ</v>
          </cell>
          <cell r="S418" t="str">
            <v>7.4</v>
          </cell>
          <cell r="T418" t="str">
            <v>7.9</v>
          </cell>
          <cell r="U418" t="str">
            <v>K</v>
          </cell>
          <cell r="V418" t="str">
            <v>T</v>
          </cell>
          <cell r="W418" t="str">
            <v>HSTT</v>
          </cell>
          <cell r="X418" t="str">
            <v>37</v>
          </cell>
          <cell r="Y418" t="str">
            <v>0</v>
          </cell>
          <cell r="Z418" t="str">
            <v>12D6</v>
          </cell>
        </row>
        <row r="419">
          <cell r="C419" t="str">
            <v>Nguyễn Minh Hà12D6</v>
          </cell>
          <cell r="D419" t="str">
            <v>13/07/2005</v>
          </cell>
          <cell r="E419" t="str">
            <v>Nữ</v>
          </cell>
          <cell r="F419" t="str">
            <v>Kinh</v>
          </cell>
          <cell r="G419" t="str">
            <v>8.1</v>
          </cell>
          <cell r="H419" t="str">
            <v>8.5</v>
          </cell>
          <cell r="I419" t="str">
            <v>6.8</v>
          </cell>
          <cell r="J419" t="str">
            <v>9.1</v>
          </cell>
          <cell r="K419" t="str">
            <v>8.6</v>
          </cell>
          <cell r="L419" t="str">
            <v>8.1</v>
          </cell>
          <cell r="M419" t="str">
            <v>8.4</v>
          </cell>
          <cell r="N419" t="str">
            <v>8.4</v>
          </cell>
          <cell r="O419" t="str">
            <v>8.0</v>
          </cell>
          <cell r="P419" t="str">
            <v>9.3</v>
          </cell>
          <cell r="Q419" t="str">
            <v>8.6</v>
          </cell>
          <cell r="R419" t="str">
            <v>Đ</v>
          </cell>
          <cell r="S419" t="str">
            <v>8.6</v>
          </cell>
          <cell r="T419" t="str">
            <v>8.4</v>
          </cell>
          <cell r="U419" t="str">
            <v>G</v>
          </cell>
          <cell r="V419" t="str">
            <v>T</v>
          </cell>
          <cell r="W419" t="str">
            <v>HSG</v>
          </cell>
          <cell r="X419" t="str">
            <v>14</v>
          </cell>
          <cell r="Y419" t="str">
            <v>0</v>
          </cell>
          <cell r="Z419" t="str">
            <v>12D6</v>
          </cell>
        </row>
        <row r="420">
          <cell r="C420" t="str">
            <v>Chu Thị Hồng Hạnh12D6</v>
          </cell>
          <cell r="D420" t="str">
            <v>09/05/2005</v>
          </cell>
          <cell r="E420" t="str">
            <v>Nữ</v>
          </cell>
          <cell r="F420" t="str">
            <v>Kinh</v>
          </cell>
          <cell r="G420" t="str">
            <v>7.7</v>
          </cell>
          <cell r="H420" t="str">
            <v>7.2</v>
          </cell>
          <cell r="I420" t="str">
            <v>6.3</v>
          </cell>
          <cell r="J420" t="str">
            <v>9.3</v>
          </cell>
          <cell r="K420" t="str">
            <v>8.8</v>
          </cell>
          <cell r="L420" t="str">
            <v>8.1</v>
          </cell>
          <cell r="M420" t="str">
            <v>7.8</v>
          </cell>
          <cell r="N420" t="str">
            <v>8.6</v>
          </cell>
          <cell r="O420" t="str">
            <v>8.4</v>
          </cell>
          <cell r="P420" t="str">
            <v>9.3</v>
          </cell>
          <cell r="Q420" t="str">
            <v>8.6</v>
          </cell>
          <cell r="R420" t="str">
            <v>Đ</v>
          </cell>
          <cell r="S420" t="str">
            <v>8.4</v>
          </cell>
          <cell r="T420" t="str">
            <v>8.2</v>
          </cell>
          <cell r="U420" t="str">
            <v>K</v>
          </cell>
          <cell r="V420" t="str">
            <v>T</v>
          </cell>
          <cell r="W420" t="str">
            <v>HSTT</v>
          </cell>
          <cell r="X420" t="str">
            <v>31</v>
          </cell>
          <cell r="Y420" t="str">
            <v>0</v>
          </cell>
          <cell r="Z420" t="str">
            <v>12D6</v>
          </cell>
        </row>
        <row r="421">
          <cell r="C421" t="str">
            <v>Phùng Mỹ Hằng12D6</v>
          </cell>
          <cell r="D421" t="str">
            <v>02/09/2005</v>
          </cell>
          <cell r="E421" t="str">
            <v>Nữ</v>
          </cell>
          <cell r="F421" t="str">
            <v>Kinh</v>
          </cell>
          <cell r="G421" t="str">
            <v>5.6</v>
          </cell>
          <cell r="H421" t="str">
            <v>5.2</v>
          </cell>
          <cell r="I421" t="str">
            <v>6.1</v>
          </cell>
          <cell r="J421" t="str">
            <v>8.8</v>
          </cell>
          <cell r="K421" t="str">
            <v>8.1</v>
          </cell>
          <cell r="L421" t="str">
            <v>5.0</v>
          </cell>
          <cell r="M421" t="str">
            <v>9.3</v>
          </cell>
          <cell r="N421" t="str">
            <v>5.4</v>
          </cell>
          <cell r="O421" t="str">
            <v>5.9</v>
          </cell>
          <cell r="P421" t="str">
            <v>9.1</v>
          </cell>
          <cell r="Q421" t="str">
            <v>8.0</v>
          </cell>
          <cell r="R421" t="str">
            <v>Đ</v>
          </cell>
          <cell r="S421" t="str">
            <v>7.6</v>
          </cell>
          <cell r="T421" t="str">
            <v>7.0</v>
          </cell>
          <cell r="U421" t="str">
            <v>TB</v>
          </cell>
          <cell r="V421" t="str">
            <v>K</v>
          </cell>
          <cell r="X421" t="str">
            <v>42</v>
          </cell>
          <cell r="Y421" t="str">
            <v>3</v>
          </cell>
          <cell r="Z421" t="str">
            <v>12D6</v>
          </cell>
        </row>
        <row r="422">
          <cell r="C422" t="str">
            <v>Tạ Minh Hiếu12D6</v>
          </cell>
          <cell r="D422" t="str">
            <v>04/07/2005</v>
          </cell>
          <cell r="E422" t="str">
            <v>Nam</v>
          </cell>
          <cell r="F422" t="str">
            <v>Kinh</v>
          </cell>
          <cell r="G422" t="str">
            <v>6.7</v>
          </cell>
          <cell r="H422" t="str">
            <v>7.8</v>
          </cell>
          <cell r="I422" t="str">
            <v>5.9</v>
          </cell>
          <cell r="J422" t="str">
            <v>9.6</v>
          </cell>
          <cell r="K422" t="str">
            <v>8.6</v>
          </cell>
          <cell r="L422" t="str">
            <v>6.9</v>
          </cell>
          <cell r="M422" t="str">
            <v>8.9</v>
          </cell>
          <cell r="N422" t="str">
            <v>8.7</v>
          </cell>
          <cell r="O422" t="str">
            <v>6.6</v>
          </cell>
          <cell r="P422" t="str">
            <v>9.0</v>
          </cell>
          <cell r="Q422" t="str">
            <v>8.6</v>
          </cell>
          <cell r="R422" t="str">
            <v>Đ</v>
          </cell>
          <cell r="S422" t="str">
            <v>8.1</v>
          </cell>
          <cell r="T422" t="str">
            <v>8.0</v>
          </cell>
          <cell r="U422" t="str">
            <v>K</v>
          </cell>
          <cell r="V422" t="str">
            <v>T</v>
          </cell>
          <cell r="W422" t="str">
            <v>HSTT</v>
          </cell>
          <cell r="X422" t="str">
            <v>36</v>
          </cell>
          <cell r="Y422" t="str">
            <v>0</v>
          </cell>
          <cell r="Z422" t="str">
            <v>12D6</v>
          </cell>
        </row>
        <row r="423">
          <cell r="C423" t="str">
            <v>Nguyễn Thị Thanh Hoa12D6</v>
          </cell>
          <cell r="D423" t="str">
            <v>10/08/2005</v>
          </cell>
          <cell r="E423" t="str">
            <v>Nữ</v>
          </cell>
          <cell r="F423" t="str">
            <v>Kinh</v>
          </cell>
          <cell r="G423" t="str">
            <v>8.2</v>
          </cell>
          <cell r="H423" t="str">
            <v>8.4</v>
          </cell>
          <cell r="I423" t="str">
            <v>7.1</v>
          </cell>
          <cell r="J423" t="str">
            <v>9.8</v>
          </cell>
          <cell r="K423" t="str">
            <v>8.6</v>
          </cell>
          <cell r="L423" t="str">
            <v>9.1</v>
          </cell>
          <cell r="M423" t="str">
            <v>8.7</v>
          </cell>
          <cell r="N423" t="str">
            <v>8.4</v>
          </cell>
          <cell r="O423" t="str">
            <v>8.1</v>
          </cell>
          <cell r="P423" t="str">
            <v>9.3</v>
          </cell>
          <cell r="Q423" t="str">
            <v>8.9</v>
          </cell>
          <cell r="R423" t="str">
            <v>Đ</v>
          </cell>
          <cell r="S423" t="str">
            <v>7.9</v>
          </cell>
          <cell r="T423" t="str">
            <v>8.5</v>
          </cell>
          <cell r="U423" t="str">
            <v>G</v>
          </cell>
          <cell r="V423" t="str">
            <v>T</v>
          </cell>
          <cell r="W423" t="str">
            <v>HSG</v>
          </cell>
          <cell r="X423" t="str">
            <v>8</v>
          </cell>
          <cell r="Y423" t="str">
            <v>1</v>
          </cell>
          <cell r="Z423" t="str">
            <v>12D6</v>
          </cell>
        </row>
        <row r="424">
          <cell r="C424" t="str">
            <v>Nguyễn Mạnh Hùng12D6</v>
          </cell>
          <cell r="D424" t="str">
            <v>15/01/2005</v>
          </cell>
          <cell r="E424" t="str">
            <v>Nam</v>
          </cell>
          <cell r="F424" t="str">
            <v>Kinh</v>
          </cell>
          <cell r="G424" t="str">
            <v>9.1</v>
          </cell>
          <cell r="H424" t="str">
            <v>7.6</v>
          </cell>
          <cell r="I424" t="str">
            <v>8.3</v>
          </cell>
          <cell r="J424" t="str">
            <v>9.4</v>
          </cell>
          <cell r="K424" t="str">
            <v>8.4</v>
          </cell>
          <cell r="L424" t="str">
            <v>8.1</v>
          </cell>
          <cell r="M424" t="str">
            <v>8.1</v>
          </cell>
          <cell r="N424" t="str">
            <v>8.5</v>
          </cell>
          <cell r="O424" t="str">
            <v>8.0</v>
          </cell>
          <cell r="P424" t="str">
            <v>9.3</v>
          </cell>
          <cell r="Q424" t="str">
            <v>8.9</v>
          </cell>
          <cell r="R424" t="str">
            <v>Đ</v>
          </cell>
          <cell r="S424" t="str">
            <v>8.3</v>
          </cell>
          <cell r="T424" t="str">
            <v>8.5</v>
          </cell>
          <cell r="U424" t="str">
            <v>G</v>
          </cell>
          <cell r="V424" t="str">
            <v>T</v>
          </cell>
          <cell r="W424" t="str">
            <v>HSG</v>
          </cell>
          <cell r="X424" t="str">
            <v>8</v>
          </cell>
          <cell r="Y424" t="str">
            <v>0</v>
          </cell>
          <cell r="Z424" t="str">
            <v>12D6</v>
          </cell>
        </row>
        <row r="425">
          <cell r="C425" t="str">
            <v>Nguyễn Quang Huy12D6</v>
          </cell>
          <cell r="D425" t="str">
            <v>07/11/2005</v>
          </cell>
          <cell r="E425" t="str">
            <v>Nam</v>
          </cell>
          <cell r="F425" t="str">
            <v>Kinh</v>
          </cell>
          <cell r="G425" t="str">
            <v>5.9</v>
          </cell>
          <cell r="H425" t="str">
            <v>6.9</v>
          </cell>
          <cell r="I425" t="str">
            <v>6.6</v>
          </cell>
          <cell r="J425" t="str">
            <v>8.5</v>
          </cell>
          <cell r="K425" t="str">
            <v>8.5</v>
          </cell>
          <cell r="L425" t="str">
            <v>6.7</v>
          </cell>
          <cell r="M425" t="str">
            <v>8.6</v>
          </cell>
          <cell r="N425" t="str">
            <v>7.9</v>
          </cell>
          <cell r="O425" t="str">
            <v>5.8</v>
          </cell>
          <cell r="P425" t="str">
            <v>9.0</v>
          </cell>
          <cell r="Q425" t="str">
            <v>8.9</v>
          </cell>
          <cell r="R425" t="str">
            <v>Đ</v>
          </cell>
          <cell r="S425" t="str">
            <v>7.4</v>
          </cell>
          <cell r="T425" t="str">
            <v>7.6</v>
          </cell>
          <cell r="U425" t="str">
            <v>K</v>
          </cell>
          <cell r="V425" t="str">
            <v>T</v>
          </cell>
          <cell r="W425" t="str">
            <v>HSTT</v>
          </cell>
          <cell r="X425" t="str">
            <v>40</v>
          </cell>
          <cell r="Y425" t="str">
            <v>7</v>
          </cell>
          <cell r="Z425" t="str">
            <v>12D6</v>
          </cell>
        </row>
        <row r="426">
          <cell r="C426" t="str">
            <v>Trần Tuấn Huy12D6</v>
          </cell>
          <cell r="D426" t="str">
            <v>24/12/2005</v>
          </cell>
          <cell r="E426" t="str">
            <v>Nam</v>
          </cell>
          <cell r="F426" t="str">
            <v>Kinh</v>
          </cell>
          <cell r="G426" t="str">
            <v>7.7</v>
          </cell>
          <cell r="H426" t="str">
            <v>6.5</v>
          </cell>
          <cell r="I426" t="str">
            <v>7.4</v>
          </cell>
          <cell r="J426" t="str">
            <v>9.4</v>
          </cell>
          <cell r="K426" t="str">
            <v>8.5</v>
          </cell>
          <cell r="L426" t="str">
            <v>8.0</v>
          </cell>
          <cell r="M426" t="str">
            <v>8.6</v>
          </cell>
          <cell r="N426" t="str">
            <v>8.9</v>
          </cell>
          <cell r="O426" t="str">
            <v>8.0</v>
          </cell>
          <cell r="P426" t="str">
            <v>9.3</v>
          </cell>
          <cell r="Q426" t="str">
            <v>8.9</v>
          </cell>
          <cell r="R426" t="str">
            <v>Đ</v>
          </cell>
          <cell r="S426" t="str">
            <v>8.6</v>
          </cell>
          <cell r="T426" t="str">
            <v>8.3</v>
          </cell>
          <cell r="U426" t="str">
            <v>G</v>
          </cell>
          <cell r="V426" t="str">
            <v>T</v>
          </cell>
          <cell r="W426" t="str">
            <v>HSG</v>
          </cell>
          <cell r="X426" t="str">
            <v>18</v>
          </cell>
          <cell r="Y426" t="str">
            <v>0</v>
          </cell>
          <cell r="Z426" t="str">
            <v>12D6</v>
          </cell>
        </row>
        <row r="427">
          <cell r="C427" t="str">
            <v>Trịnh Bích Huyền12D6</v>
          </cell>
          <cell r="D427" t="str">
            <v>12/12/2005</v>
          </cell>
          <cell r="E427" t="str">
            <v>Nữ</v>
          </cell>
          <cell r="F427" t="str">
            <v>Kinh</v>
          </cell>
          <cell r="G427" t="str">
            <v>8.1</v>
          </cell>
          <cell r="H427" t="str">
            <v>8.1</v>
          </cell>
          <cell r="I427" t="str">
            <v>7.1</v>
          </cell>
          <cell r="J427" t="str">
            <v>9.9</v>
          </cell>
          <cell r="K427" t="str">
            <v>9.3</v>
          </cell>
          <cell r="L427" t="str">
            <v>8.2</v>
          </cell>
          <cell r="M427" t="str">
            <v>9.2</v>
          </cell>
          <cell r="N427" t="str">
            <v>8.7</v>
          </cell>
          <cell r="O427" t="str">
            <v>8.0</v>
          </cell>
          <cell r="P427" t="str">
            <v>9.3</v>
          </cell>
          <cell r="Q427" t="str">
            <v>8.9</v>
          </cell>
          <cell r="R427" t="str">
            <v>Đ</v>
          </cell>
          <cell r="S427" t="str">
            <v>8.9</v>
          </cell>
          <cell r="T427" t="str">
            <v>8.6</v>
          </cell>
          <cell r="U427" t="str">
            <v>G</v>
          </cell>
          <cell r="V427" t="str">
            <v>T</v>
          </cell>
          <cell r="W427" t="str">
            <v>HSG</v>
          </cell>
          <cell r="X427" t="str">
            <v>2</v>
          </cell>
          <cell r="Y427" t="str">
            <v>0</v>
          </cell>
          <cell r="Z427" t="str">
            <v>12D6</v>
          </cell>
        </row>
        <row r="428">
          <cell r="C428" t="str">
            <v>Phạm Ngọc Khánh12D6</v>
          </cell>
          <cell r="D428" t="str">
            <v>30/07/2005</v>
          </cell>
          <cell r="E428" t="str">
            <v>Nữ</v>
          </cell>
          <cell r="F428" t="str">
            <v>Kinh</v>
          </cell>
          <cell r="G428" t="str">
            <v>8.0</v>
          </cell>
          <cell r="H428" t="str">
            <v>7.1</v>
          </cell>
          <cell r="I428" t="str">
            <v>7.6</v>
          </cell>
          <cell r="J428" t="str">
            <v>9.3</v>
          </cell>
          <cell r="K428" t="str">
            <v>8.6</v>
          </cell>
          <cell r="L428" t="str">
            <v>8.1</v>
          </cell>
          <cell r="M428" t="str">
            <v>8.7</v>
          </cell>
          <cell r="N428" t="str">
            <v>8.4</v>
          </cell>
          <cell r="O428" t="str">
            <v>8.1</v>
          </cell>
          <cell r="P428" t="str">
            <v>9.6</v>
          </cell>
          <cell r="Q428" t="str">
            <v>8.9</v>
          </cell>
          <cell r="R428" t="str">
            <v>Đ</v>
          </cell>
          <cell r="S428" t="str">
            <v>9.4</v>
          </cell>
          <cell r="T428" t="str">
            <v>8.5</v>
          </cell>
          <cell r="U428" t="str">
            <v>G</v>
          </cell>
          <cell r="V428" t="str">
            <v>T</v>
          </cell>
          <cell r="W428" t="str">
            <v>HSG</v>
          </cell>
          <cell r="X428" t="str">
            <v>8</v>
          </cell>
          <cell r="Y428" t="str">
            <v>0</v>
          </cell>
          <cell r="Z428" t="str">
            <v>12D6</v>
          </cell>
        </row>
        <row r="429">
          <cell r="C429" t="str">
            <v>Đào Nguyên Khoa12D6</v>
          </cell>
          <cell r="D429" t="str">
            <v>27/05/2005</v>
          </cell>
          <cell r="E429" t="str">
            <v>Nam</v>
          </cell>
          <cell r="F429" t="str">
            <v>Kinh</v>
          </cell>
          <cell r="G429" t="str">
            <v>8.8</v>
          </cell>
          <cell r="H429" t="str">
            <v>7.8</v>
          </cell>
          <cell r="I429" t="str">
            <v>6.9</v>
          </cell>
          <cell r="J429" t="str">
            <v>8.4</v>
          </cell>
          <cell r="K429" t="str">
            <v>8.3</v>
          </cell>
          <cell r="L429" t="str">
            <v>8.0</v>
          </cell>
          <cell r="M429" t="str">
            <v>8.6</v>
          </cell>
          <cell r="N429" t="str">
            <v>8.6</v>
          </cell>
          <cell r="O429" t="str">
            <v>7.1</v>
          </cell>
          <cell r="P429" t="str">
            <v>9.0</v>
          </cell>
          <cell r="Q429" t="str">
            <v>9.0</v>
          </cell>
          <cell r="R429" t="str">
            <v>Đ</v>
          </cell>
          <cell r="S429" t="str">
            <v>8.4</v>
          </cell>
          <cell r="T429" t="str">
            <v>8.2</v>
          </cell>
          <cell r="U429" t="str">
            <v>G</v>
          </cell>
          <cell r="V429" t="str">
            <v>T</v>
          </cell>
          <cell r="W429" t="str">
            <v>HSG</v>
          </cell>
          <cell r="X429" t="str">
            <v>22</v>
          </cell>
          <cell r="Y429" t="str">
            <v>0</v>
          </cell>
          <cell r="Z429" t="str">
            <v>12D6</v>
          </cell>
        </row>
        <row r="430">
          <cell r="C430" t="str">
            <v>Lê Diệu Linh12D6</v>
          </cell>
          <cell r="D430" t="str">
            <v>21/04/2005</v>
          </cell>
          <cell r="E430" t="str">
            <v>Nữ</v>
          </cell>
          <cell r="F430" t="str">
            <v>Kinh</v>
          </cell>
          <cell r="G430" t="str">
            <v>8.0</v>
          </cell>
          <cell r="H430" t="str">
            <v>7.8</v>
          </cell>
          <cell r="I430" t="str">
            <v>7.0</v>
          </cell>
          <cell r="J430" t="str">
            <v>9.5</v>
          </cell>
          <cell r="K430" t="str">
            <v>8.6</v>
          </cell>
          <cell r="L430" t="str">
            <v>8.3</v>
          </cell>
          <cell r="M430" t="str">
            <v>8.7</v>
          </cell>
          <cell r="N430" t="str">
            <v>8.8</v>
          </cell>
          <cell r="O430" t="str">
            <v>7.4</v>
          </cell>
          <cell r="P430" t="str">
            <v>9.3</v>
          </cell>
          <cell r="Q430" t="str">
            <v>9.0</v>
          </cell>
          <cell r="R430" t="str">
            <v>Đ</v>
          </cell>
          <cell r="S430" t="str">
            <v>9.4</v>
          </cell>
          <cell r="T430" t="str">
            <v>8.5</v>
          </cell>
          <cell r="U430" t="str">
            <v>G</v>
          </cell>
          <cell r="V430" t="str">
            <v>T</v>
          </cell>
          <cell r="W430" t="str">
            <v>HSG</v>
          </cell>
          <cell r="X430" t="str">
            <v>8</v>
          </cell>
          <cell r="Y430" t="str">
            <v>1</v>
          </cell>
          <cell r="Z430" t="str">
            <v>12D6</v>
          </cell>
        </row>
        <row r="431">
          <cell r="C431" t="str">
            <v>Nguyễn Hà Linh12D6</v>
          </cell>
          <cell r="D431" t="str">
            <v>22/04/2005</v>
          </cell>
          <cell r="E431" t="str">
            <v>Nữ</v>
          </cell>
          <cell r="F431" t="str">
            <v>Kinh</v>
          </cell>
          <cell r="G431" t="str">
            <v>8.2</v>
          </cell>
          <cell r="H431" t="str">
            <v>7.5</v>
          </cell>
          <cell r="I431" t="str">
            <v>6.1</v>
          </cell>
          <cell r="J431" t="str">
            <v>9.3</v>
          </cell>
          <cell r="K431" t="str">
            <v>8.8</v>
          </cell>
          <cell r="L431" t="str">
            <v>7.4</v>
          </cell>
          <cell r="M431" t="str">
            <v>8.8</v>
          </cell>
          <cell r="N431" t="str">
            <v>8.1</v>
          </cell>
          <cell r="O431" t="str">
            <v>7.4</v>
          </cell>
          <cell r="P431" t="str">
            <v>9.6</v>
          </cell>
          <cell r="Q431" t="str">
            <v>9.0</v>
          </cell>
          <cell r="R431" t="str">
            <v>Đ</v>
          </cell>
          <cell r="S431" t="str">
            <v>8.3</v>
          </cell>
          <cell r="T431" t="str">
            <v>8.2</v>
          </cell>
          <cell r="U431" t="str">
            <v>K</v>
          </cell>
          <cell r="V431" t="str">
            <v>T</v>
          </cell>
          <cell r="W431" t="str">
            <v>HSTT</v>
          </cell>
          <cell r="X431" t="str">
            <v>31</v>
          </cell>
          <cell r="Y431" t="str">
            <v>0</v>
          </cell>
          <cell r="Z431" t="str">
            <v>12D6</v>
          </cell>
        </row>
        <row r="432">
          <cell r="C432" t="str">
            <v>Nguyễn Thùy Linh12D6</v>
          </cell>
          <cell r="D432" t="str">
            <v>04/09/2005</v>
          </cell>
          <cell r="E432" t="str">
            <v>Nữ</v>
          </cell>
          <cell r="F432" t="str">
            <v>Kinh</v>
          </cell>
          <cell r="G432" t="str">
            <v>5.9</v>
          </cell>
          <cell r="H432" t="str">
            <v>7.3</v>
          </cell>
          <cell r="I432" t="str">
            <v>7.1</v>
          </cell>
          <cell r="J432" t="str">
            <v>9.1</v>
          </cell>
          <cell r="K432" t="str">
            <v>8.3</v>
          </cell>
          <cell r="L432" t="str">
            <v>7.4</v>
          </cell>
          <cell r="M432" t="str">
            <v>8.4</v>
          </cell>
          <cell r="N432" t="str">
            <v>7.9</v>
          </cell>
          <cell r="O432" t="str">
            <v>8.0</v>
          </cell>
          <cell r="P432" t="str">
            <v>9.3</v>
          </cell>
          <cell r="Q432" t="str">
            <v>9.7</v>
          </cell>
          <cell r="R432" t="str">
            <v>Đ</v>
          </cell>
          <cell r="S432" t="str">
            <v>8.7</v>
          </cell>
          <cell r="T432" t="str">
            <v>8.1</v>
          </cell>
          <cell r="U432" t="str">
            <v>K</v>
          </cell>
          <cell r="V432" t="str">
            <v>T</v>
          </cell>
          <cell r="W432" t="str">
            <v>HSTT</v>
          </cell>
          <cell r="X432" t="str">
            <v>33</v>
          </cell>
          <cell r="Y432" t="str">
            <v>0</v>
          </cell>
          <cell r="Z432" t="str">
            <v>12D6</v>
          </cell>
        </row>
        <row r="433">
          <cell r="C433" t="str">
            <v>Phan Ngọc Linh12D6</v>
          </cell>
          <cell r="D433" t="str">
            <v>08/03/2005</v>
          </cell>
          <cell r="E433" t="str">
            <v>Nữ</v>
          </cell>
          <cell r="F433" t="str">
            <v>Kinh</v>
          </cell>
          <cell r="G433" t="str">
            <v>7.0</v>
          </cell>
          <cell r="H433" t="str">
            <v>7.8</v>
          </cell>
          <cell r="I433" t="str">
            <v>7.1</v>
          </cell>
          <cell r="J433" t="str">
            <v>9.3</v>
          </cell>
          <cell r="K433" t="str">
            <v>8.6</v>
          </cell>
          <cell r="L433" t="str">
            <v>7.3</v>
          </cell>
          <cell r="M433" t="str">
            <v>8.9</v>
          </cell>
          <cell r="N433" t="str">
            <v>8.6</v>
          </cell>
          <cell r="O433" t="str">
            <v>8.0</v>
          </cell>
          <cell r="P433" t="str">
            <v>9.1</v>
          </cell>
          <cell r="Q433" t="str">
            <v>9.0</v>
          </cell>
          <cell r="R433" t="str">
            <v>Đ</v>
          </cell>
          <cell r="S433" t="str">
            <v>8.9</v>
          </cell>
          <cell r="T433" t="str">
            <v>8.3</v>
          </cell>
          <cell r="U433" t="str">
            <v>G</v>
          </cell>
          <cell r="V433" t="str">
            <v>T</v>
          </cell>
          <cell r="W433" t="str">
            <v>HSG</v>
          </cell>
          <cell r="X433" t="str">
            <v>18</v>
          </cell>
          <cell r="Y433" t="str">
            <v>0</v>
          </cell>
          <cell r="Z433" t="str">
            <v>12D6</v>
          </cell>
        </row>
        <row r="434">
          <cell r="C434" t="str">
            <v>Quản Ngọc Thùy Linh12D6</v>
          </cell>
          <cell r="D434" t="str">
            <v>04/06/2005</v>
          </cell>
          <cell r="E434" t="str">
            <v>Nữ</v>
          </cell>
          <cell r="F434" t="str">
            <v>Kinh</v>
          </cell>
          <cell r="G434" t="str">
            <v>6.5</v>
          </cell>
          <cell r="H434" t="str">
            <v>7.3</v>
          </cell>
          <cell r="I434" t="str">
            <v>7.6</v>
          </cell>
          <cell r="J434" t="str">
            <v>9.5</v>
          </cell>
          <cell r="K434" t="str">
            <v>8.9</v>
          </cell>
          <cell r="L434" t="str">
            <v>7.1</v>
          </cell>
          <cell r="M434" t="str">
            <v>8.1</v>
          </cell>
          <cell r="N434" t="str">
            <v>8.4</v>
          </cell>
          <cell r="O434" t="str">
            <v>8.6</v>
          </cell>
          <cell r="P434" t="str">
            <v>9.6</v>
          </cell>
          <cell r="Q434" t="str">
            <v>9.0</v>
          </cell>
          <cell r="R434" t="str">
            <v>Đ</v>
          </cell>
          <cell r="S434" t="str">
            <v>8.7</v>
          </cell>
          <cell r="T434" t="str">
            <v>8.3</v>
          </cell>
          <cell r="U434" t="str">
            <v>G</v>
          </cell>
          <cell r="V434" t="str">
            <v>T</v>
          </cell>
          <cell r="W434" t="str">
            <v>HSG</v>
          </cell>
          <cell r="X434" t="str">
            <v>18</v>
          </cell>
          <cell r="Y434" t="str">
            <v>1</v>
          </cell>
          <cell r="Z434" t="str">
            <v>12D6</v>
          </cell>
        </row>
        <row r="435">
          <cell r="C435" t="str">
            <v>Đào Đức Minh12D6</v>
          </cell>
          <cell r="D435" t="str">
            <v>09/09/2005</v>
          </cell>
          <cell r="E435" t="str">
            <v>Nam</v>
          </cell>
          <cell r="F435" t="str">
            <v>Kinh</v>
          </cell>
          <cell r="G435" t="str">
            <v>9.2</v>
          </cell>
          <cell r="H435" t="str">
            <v>7.7</v>
          </cell>
          <cell r="I435" t="str">
            <v>6.6</v>
          </cell>
          <cell r="J435" t="str">
            <v>9.5</v>
          </cell>
          <cell r="K435" t="str">
            <v>8.6</v>
          </cell>
          <cell r="L435" t="str">
            <v>8.9</v>
          </cell>
          <cell r="M435" t="str">
            <v>8.4</v>
          </cell>
          <cell r="N435" t="str">
            <v>9.0</v>
          </cell>
          <cell r="O435" t="str">
            <v>8.8</v>
          </cell>
          <cell r="P435" t="str">
            <v>9.1</v>
          </cell>
          <cell r="Q435" t="str">
            <v>8.7</v>
          </cell>
          <cell r="R435" t="str">
            <v>Đ</v>
          </cell>
          <cell r="S435" t="str">
            <v>8.7</v>
          </cell>
          <cell r="T435" t="str">
            <v>8.6</v>
          </cell>
          <cell r="U435" t="str">
            <v>G</v>
          </cell>
          <cell r="V435" t="str">
            <v>T</v>
          </cell>
          <cell r="W435" t="str">
            <v>HSG</v>
          </cell>
          <cell r="X435" t="str">
            <v>2</v>
          </cell>
          <cell r="Y435" t="str">
            <v>3</v>
          </cell>
          <cell r="Z435" t="str">
            <v>12D6</v>
          </cell>
        </row>
        <row r="436">
          <cell r="C436" t="str">
            <v>Nguyễn Đỗ Bảo Ngọc12D6</v>
          </cell>
          <cell r="D436" t="str">
            <v>19/11/2005</v>
          </cell>
          <cell r="E436" t="str">
            <v>Nữ</v>
          </cell>
          <cell r="F436" t="str">
            <v>Kinh</v>
          </cell>
          <cell r="G436" t="str">
            <v>8.2</v>
          </cell>
          <cell r="H436" t="str">
            <v>7.7</v>
          </cell>
          <cell r="I436" t="str">
            <v>6.9</v>
          </cell>
          <cell r="J436" t="str">
            <v>9.9</v>
          </cell>
          <cell r="K436" t="str">
            <v>8.6</v>
          </cell>
          <cell r="L436" t="str">
            <v>8.0</v>
          </cell>
          <cell r="M436" t="str">
            <v>8.4</v>
          </cell>
          <cell r="N436" t="str">
            <v>8.0</v>
          </cell>
          <cell r="O436" t="str">
            <v>8.2</v>
          </cell>
          <cell r="P436" t="str">
            <v>9.3</v>
          </cell>
          <cell r="Q436" t="str">
            <v>8.9</v>
          </cell>
          <cell r="R436" t="str">
            <v>Đ</v>
          </cell>
          <cell r="S436" t="str">
            <v>9.0</v>
          </cell>
          <cell r="T436" t="str">
            <v>8.4</v>
          </cell>
          <cell r="U436" t="str">
            <v>G</v>
          </cell>
          <cell r="V436" t="str">
            <v>T</v>
          </cell>
          <cell r="W436" t="str">
            <v>HSG</v>
          </cell>
          <cell r="X436" t="str">
            <v>14</v>
          </cell>
          <cell r="Y436" t="str">
            <v>0</v>
          </cell>
          <cell r="Z436" t="str">
            <v>12D6</v>
          </cell>
        </row>
        <row r="437">
          <cell r="C437" t="str">
            <v>Vũ Minh Ngọc12D6</v>
          </cell>
          <cell r="D437" t="str">
            <v>16/12/2005</v>
          </cell>
          <cell r="E437" t="str">
            <v>Nữ</v>
          </cell>
          <cell r="F437" t="str">
            <v>Kinh</v>
          </cell>
          <cell r="G437" t="str">
            <v>5.5</v>
          </cell>
          <cell r="H437" t="str">
            <v>5.8</v>
          </cell>
          <cell r="I437" t="str">
            <v>6.9</v>
          </cell>
          <cell r="J437" t="str">
            <v>9.1</v>
          </cell>
          <cell r="K437" t="str">
            <v>8.8</v>
          </cell>
          <cell r="L437" t="str">
            <v>5.4</v>
          </cell>
          <cell r="M437" t="str">
            <v>9.0</v>
          </cell>
          <cell r="N437" t="str">
            <v>8.1</v>
          </cell>
          <cell r="O437" t="str">
            <v>5.8</v>
          </cell>
          <cell r="P437" t="str">
            <v>9.1</v>
          </cell>
          <cell r="Q437" t="str">
            <v>8.9</v>
          </cell>
          <cell r="R437" t="str">
            <v>Đ</v>
          </cell>
          <cell r="S437" t="str">
            <v>8.7</v>
          </cell>
          <cell r="T437" t="str">
            <v>7.6</v>
          </cell>
          <cell r="U437" t="str">
            <v>TB</v>
          </cell>
          <cell r="V437" t="str">
            <v>T</v>
          </cell>
          <cell r="X437" t="str">
            <v>41</v>
          </cell>
          <cell r="Y437" t="str">
            <v>0</v>
          </cell>
          <cell r="Z437" t="str">
            <v>12D6</v>
          </cell>
        </row>
        <row r="438">
          <cell r="C438" t="str">
            <v>Nguyễn Thị Yến Nhi12D6</v>
          </cell>
          <cell r="D438" t="str">
            <v>13/09/2005</v>
          </cell>
          <cell r="E438" t="str">
            <v>Nữ</v>
          </cell>
          <cell r="F438" t="str">
            <v>Kinh</v>
          </cell>
          <cell r="G438" t="str">
            <v>8.0</v>
          </cell>
          <cell r="H438" t="str">
            <v>7.8</v>
          </cell>
          <cell r="I438" t="str">
            <v>7.0</v>
          </cell>
          <cell r="J438" t="str">
            <v>9.5</v>
          </cell>
          <cell r="K438" t="str">
            <v>8.6</v>
          </cell>
          <cell r="L438" t="str">
            <v>8.2</v>
          </cell>
          <cell r="M438" t="str">
            <v>8.9</v>
          </cell>
          <cell r="N438" t="str">
            <v>9.2</v>
          </cell>
          <cell r="O438" t="str">
            <v>9.4</v>
          </cell>
          <cell r="P438" t="str">
            <v>9.3</v>
          </cell>
          <cell r="Q438" t="str">
            <v>8.9</v>
          </cell>
          <cell r="R438" t="str">
            <v>Đ</v>
          </cell>
          <cell r="S438" t="str">
            <v>8.8</v>
          </cell>
          <cell r="T438" t="str">
            <v>8.6</v>
          </cell>
          <cell r="U438" t="str">
            <v>G</v>
          </cell>
          <cell r="V438" t="str">
            <v>T</v>
          </cell>
          <cell r="W438" t="str">
            <v>HSG</v>
          </cell>
          <cell r="X438" t="str">
            <v>2</v>
          </cell>
          <cell r="Y438" t="str">
            <v>0</v>
          </cell>
          <cell r="Z438" t="str">
            <v>12D6</v>
          </cell>
        </row>
        <row r="439">
          <cell r="C439" t="str">
            <v>Nguyễn Huy Phong12D6</v>
          </cell>
          <cell r="D439" t="str">
            <v>31/10/2005</v>
          </cell>
          <cell r="E439" t="str">
            <v>Nam</v>
          </cell>
          <cell r="F439" t="str">
            <v>Kinh</v>
          </cell>
          <cell r="G439" t="str">
            <v>8.3</v>
          </cell>
          <cell r="H439" t="str">
            <v>9.6</v>
          </cell>
          <cell r="I439" t="str">
            <v>7.1</v>
          </cell>
          <cell r="J439" t="str">
            <v>9.3</v>
          </cell>
          <cell r="K439" t="str">
            <v>8.4</v>
          </cell>
          <cell r="L439" t="str">
            <v>6.9</v>
          </cell>
          <cell r="M439" t="str">
            <v>6.3</v>
          </cell>
          <cell r="N439" t="str">
            <v>7.8</v>
          </cell>
          <cell r="O439" t="str">
            <v>5.6</v>
          </cell>
          <cell r="P439" t="str">
            <v>9.1</v>
          </cell>
          <cell r="Q439" t="str">
            <v>8.9</v>
          </cell>
          <cell r="R439" t="str">
            <v>Đ</v>
          </cell>
          <cell r="S439" t="str">
            <v>8.0</v>
          </cell>
          <cell r="T439" t="str">
            <v>7.9</v>
          </cell>
          <cell r="U439" t="str">
            <v>K</v>
          </cell>
          <cell r="V439" t="str">
            <v>T</v>
          </cell>
          <cell r="W439" t="str">
            <v>HSTT</v>
          </cell>
          <cell r="X439" t="str">
            <v>37</v>
          </cell>
          <cell r="Y439" t="str">
            <v>0</v>
          </cell>
          <cell r="Z439" t="str">
            <v>12D6</v>
          </cell>
        </row>
        <row r="440">
          <cell r="C440" t="str">
            <v>Nguyễn Minh Phương12D6</v>
          </cell>
          <cell r="D440" t="str">
            <v>10/11/2005</v>
          </cell>
          <cell r="E440" t="str">
            <v>Nữ</v>
          </cell>
          <cell r="F440" t="str">
            <v>Kinh</v>
          </cell>
          <cell r="G440" t="str">
            <v>6.7</v>
          </cell>
          <cell r="H440" t="str">
            <v>8.1</v>
          </cell>
          <cell r="I440" t="str">
            <v>6.1</v>
          </cell>
          <cell r="J440" t="str">
            <v>9.6</v>
          </cell>
          <cell r="K440" t="str">
            <v>8.8</v>
          </cell>
          <cell r="L440" t="str">
            <v>8.1</v>
          </cell>
          <cell r="M440" t="str">
            <v>8.3</v>
          </cell>
          <cell r="N440" t="str">
            <v>8.6</v>
          </cell>
          <cell r="O440" t="str">
            <v>7.1</v>
          </cell>
          <cell r="P440" t="str">
            <v>9.9</v>
          </cell>
          <cell r="Q440" t="str">
            <v>8.9</v>
          </cell>
          <cell r="R440" t="str">
            <v>Đ</v>
          </cell>
          <cell r="S440" t="str">
            <v>8.8</v>
          </cell>
          <cell r="T440" t="str">
            <v>8.3</v>
          </cell>
          <cell r="U440" t="str">
            <v>K</v>
          </cell>
          <cell r="V440" t="str">
            <v>T</v>
          </cell>
          <cell r="W440" t="str">
            <v>HSTT</v>
          </cell>
          <cell r="X440" t="str">
            <v>30</v>
          </cell>
          <cell r="Y440" t="str">
            <v>0</v>
          </cell>
          <cell r="Z440" t="str">
            <v>12D6</v>
          </cell>
        </row>
        <row r="441">
          <cell r="C441" t="str">
            <v>Trần Quang Thọ12D6</v>
          </cell>
          <cell r="D441" t="str">
            <v>05/12/2004</v>
          </cell>
          <cell r="E441" t="str">
            <v>Nam</v>
          </cell>
          <cell r="F441" t="str">
            <v>Kinh</v>
          </cell>
          <cell r="G441" t="str">
            <v>8.4</v>
          </cell>
          <cell r="H441" t="str">
            <v>9.4</v>
          </cell>
          <cell r="I441" t="str">
            <v>7.9</v>
          </cell>
          <cell r="J441" t="str">
            <v>9.4</v>
          </cell>
          <cell r="K441" t="str">
            <v>8.6</v>
          </cell>
          <cell r="L441" t="str">
            <v>6.6</v>
          </cell>
          <cell r="M441" t="str">
            <v>8.9</v>
          </cell>
          <cell r="N441" t="str">
            <v>8.3</v>
          </cell>
          <cell r="O441" t="str">
            <v>8.0</v>
          </cell>
          <cell r="P441" t="str">
            <v>9.1</v>
          </cell>
          <cell r="Q441" t="str">
            <v>8.9</v>
          </cell>
          <cell r="R441" t="str">
            <v>Đ</v>
          </cell>
          <cell r="S441" t="str">
            <v>8.4</v>
          </cell>
          <cell r="T441" t="str">
            <v>8.5</v>
          </cell>
          <cell r="U441" t="str">
            <v>G</v>
          </cell>
          <cell r="V441" t="str">
            <v>T</v>
          </cell>
          <cell r="W441" t="str">
            <v>HSG</v>
          </cell>
          <cell r="X441" t="str">
            <v>8</v>
          </cell>
          <cell r="Y441" t="str">
            <v>4</v>
          </cell>
          <cell r="Z441" t="str">
            <v>12D6</v>
          </cell>
        </row>
        <row r="442">
          <cell r="C442" t="str">
            <v>Đỗ Thu Trang12D6</v>
          </cell>
          <cell r="D442" t="str">
            <v>11/09/2005</v>
          </cell>
          <cell r="E442" t="str">
            <v>Nữ</v>
          </cell>
          <cell r="F442" t="str">
            <v>Kinh</v>
          </cell>
          <cell r="G442" t="str">
            <v>9.1</v>
          </cell>
          <cell r="H442" t="str">
            <v>8.7</v>
          </cell>
          <cell r="I442" t="str">
            <v>8.0</v>
          </cell>
          <cell r="J442" t="str">
            <v>9.5</v>
          </cell>
          <cell r="K442" t="str">
            <v>9.4</v>
          </cell>
          <cell r="L442" t="str">
            <v>9.0</v>
          </cell>
          <cell r="M442" t="str">
            <v>9.1</v>
          </cell>
          <cell r="N442" t="str">
            <v>9.4</v>
          </cell>
          <cell r="O442" t="str">
            <v>8.0</v>
          </cell>
          <cell r="P442" t="str">
            <v>9.6</v>
          </cell>
          <cell r="Q442" t="str">
            <v>9.0</v>
          </cell>
          <cell r="R442" t="str">
            <v>Đ</v>
          </cell>
          <cell r="S442" t="str">
            <v>8.4</v>
          </cell>
          <cell r="T442" t="str">
            <v>8.9</v>
          </cell>
          <cell r="U442" t="str">
            <v>G</v>
          </cell>
          <cell r="V442" t="str">
            <v>T</v>
          </cell>
          <cell r="W442" t="str">
            <v>HSG</v>
          </cell>
          <cell r="X442" t="str">
            <v>1</v>
          </cell>
          <cell r="Y442" t="str">
            <v>5</v>
          </cell>
          <cell r="Z442" t="str">
            <v>12D6</v>
          </cell>
        </row>
        <row r="443">
          <cell r="C443" t="str">
            <v>Nguyễn Phương Trang12D6</v>
          </cell>
          <cell r="D443" t="str">
            <v>02/04/2005</v>
          </cell>
          <cell r="E443" t="str">
            <v>Nữ</v>
          </cell>
          <cell r="F443" t="str">
            <v>Kinh</v>
          </cell>
          <cell r="G443" t="str">
            <v>6.3</v>
          </cell>
          <cell r="H443" t="str">
            <v>7.8</v>
          </cell>
          <cell r="I443" t="str">
            <v>7.4</v>
          </cell>
          <cell r="J443" t="str">
            <v>9.6</v>
          </cell>
          <cell r="K443" t="str">
            <v>8.8</v>
          </cell>
          <cell r="L443" t="str">
            <v>8.3</v>
          </cell>
          <cell r="M443" t="str">
            <v>9.3</v>
          </cell>
          <cell r="N443" t="str">
            <v>8.8</v>
          </cell>
          <cell r="O443" t="str">
            <v>8.0</v>
          </cell>
          <cell r="P443" t="str">
            <v>9.6</v>
          </cell>
          <cell r="Q443" t="str">
            <v>8.4</v>
          </cell>
          <cell r="R443" t="str">
            <v>Đ</v>
          </cell>
          <cell r="S443" t="str">
            <v>9.4</v>
          </cell>
          <cell r="T443" t="str">
            <v>8.5</v>
          </cell>
          <cell r="U443" t="str">
            <v>K</v>
          </cell>
          <cell r="V443" t="str">
            <v>T</v>
          </cell>
          <cell r="W443" t="str">
            <v>HSTT</v>
          </cell>
          <cell r="X443" t="str">
            <v>29</v>
          </cell>
          <cell r="Y443" t="str">
            <v>1</v>
          </cell>
          <cell r="Z443" t="str">
            <v>12D6</v>
          </cell>
        </row>
        <row r="444">
          <cell r="C444" t="str">
            <v>Lương Tuệ Văn12D6</v>
          </cell>
          <cell r="D444" t="str">
            <v>13/07/2005</v>
          </cell>
          <cell r="E444" t="str">
            <v>Nữ</v>
          </cell>
          <cell r="F444" t="str">
            <v>Kinh</v>
          </cell>
          <cell r="G444" t="str">
            <v>8.1</v>
          </cell>
          <cell r="H444" t="str">
            <v>6.5</v>
          </cell>
          <cell r="I444" t="str">
            <v>6.0</v>
          </cell>
          <cell r="J444" t="str">
            <v>9.3</v>
          </cell>
          <cell r="K444" t="str">
            <v>8.9</v>
          </cell>
          <cell r="L444" t="str">
            <v>8.3</v>
          </cell>
          <cell r="M444" t="str">
            <v>8.5</v>
          </cell>
          <cell r="N444" t="str">
            <v>8.5</v>
          </cell>
          <cell r="O444" t="str">
            <v>8.7</v>
          </cell>
          <cell r="P444" t="str">
            <v>9.3</v>
          </cell>
          <cell r="Q444" t="str">
            <v>8.3</v>
          </cell>
          <cell r="R444" t="str">
            <v>Đ</v>
          </cell>
          <cell r="S444" t="str">
            <v>6.7</v>
          </cell>
          <cell r="T444" t="str">
            <v>8.1</v>
          </cell>
          <cell r="U444" t="str">
            <v>K</v>
          </cell>
          <cell r="V444" t="str">
            <v>T</v>
          </cell>
          <cell r="W444" t="str">
            <v>HSTT</v>
          </cell>
          <cell r="X444" t="str">
            <v>33</v>
          </cell>
          <cell r="Y444" t="str">
            <v>5</v>
          </cell>
          <cell r="Z444" t="str">
            <v>12D6</v>
          </cell>
        </row>
        <row r="445">
          <cell r="C445" t="str">
            <v>Lê Đức Việt12D6</v>
          </cell>
          <cell r="D445" t="str">
            <v>03/09/2005</v>
          </cell>
          <cell r="E445" t="str">
            <v>Nam</v>
          </cell>
          <cell r="F445" t="str">
            <v>Kinh</v>
          </cell>
          <cell r="G445" t="str">
            <v>7.3</v>
          </cell>
          <cell r="H445" t="str">
            <v>8.1</v>
          </cell>
          <cell r="I445" t="str">
            <v>6.9</v>
          </cell>
          <cell r="J445" t="str">
            <v>8.6</v>
          </cell>
          <cell r="K445" t="str">
            <v>8.6</v>
          </cell>
          <cell r="L445" t="str">
            <v>8.0</v>
          </cell>
          <cell r="M445" t="str">
            <v>8.3</v>
          </cell>
          <cell r="N445" t="str">
            <v>8.8</v>
          </cell>
          <cell r="O445" t="str">
            <v>6.7</v>
          </cell>
          <cell r="P445" t="str">
            <v>8.7</v>
          </cell>
          <cell r="Q445" t="str">
            <v>8.9</v>
          </cell>
          <cell r="R445" t="str">
            <v>Đ</v>
          </cell>
          <cell r="S445" t="str">
            <v>8.4</v>
          </cell>
          <cell r="T445" t="str">
            <v>8.1</v>
          </cell>
          <cell r="U445" t="str">
            <v>G</v>
          </cell>
          <cell r="V445" t="str">
            <v>T</v>
          </cell>
          <cell r="W445" t="str">
            <v>HSG</v>
          </cell>
          <cell r="X445" t="str">
            <v>26</v>
          </cell>
          <cell r="Y445" t="str">
            <v>0</v>
          </cell>
          <cell r="Z445" t="str">
            <v>12D6</v>
          </cell>
        </row>
        <row r="446">
          <cell r="C446" t="str">
            <v>Nguyễn Công Vinh12D6</v>
          </cell>
          <cell r="D446" t="str">
            <v>06/02/2005</v>
          </cell>
          <cell r="E446" t="str">
            <v>Nam</v>
          </cell>
          <cell r="F446" t="str">
            <v>Kinh</v>
          </cell>
          <cell r="G446" t="str">
            <v>7.8</v>
          </cell>
          <cell r="H446" t="str">
            <v>6.9</v>
          </cell>
          <cell r="I446" t="str">
            <v>6.9</v>
          </cell>
          <cell r="J446" t="str">
            <v>9.1</v>
          </cell>
          <cell r="K446" t="str">
            <v>8.5</v>
          </cell>
          <cell r="L446" t="str">
            <v>7.4</v>
          </cell>
          <cell r="M446" t="str">
            <v>8.1</v>
          </cell>
          <cell r="N446" t="str">
            <v>8.2</v>
          </cell>
          <cell r="O446" t="str">
            <v>8.0</v>
          </cell>
          <cell r="P446" t="str">
            <v>9.1</v>
          </cell>
          <cell r="Q446" t="str">
            <v>8.4</v>
          </cell>
          <cell r="R446" t="str">
            <v>Đ</v>
          </cell>
          <cell r="S446" t="str">
            <v>8.9</v>
          </cell>
          <cell r="T446" t="str">
            <v>8.1</v>
          </cell>
          <cell r="U446" t="str">
            <v>G</v>
          </cell>
          <cell r="V446" t="str">
            <v>T</v>
          </cell>
          <cell r="W446" t="str">
            <v>HSG</v>
          </cell>
          <cell r="X446" t="str">
            <v>26</v>
          </cell>
          <cell r="Y446" t="str">
            <v>0</v>
          </cell>
          <cell r="Z446" t="str">
            <v>12D6</v>
          </cell>
        </row>
        <row r="447">
          <cell r="C447" t="str">
            <v>Vũ Hải Vũ12D6</v>
          </cell>
          <cell r="D447" t="str">
            <v>05/09/2005</v>
          </cell>
          <cell r="E447" t="str">
            <v>Nam</v>
          </cell>
          <cell r="F447" t="str">
            <v>Kinh</v>
          </cell>
          <cell r="G447" t="str">
            <v>8.7</v>
          </cell>
          <cell r="H447" t="str">
            <v>8.8</v>
          </cell>
          <cell r="I447" t="str">
            <v>7.3</v>
          </cell>
          <cell r="J447" t="str">
            <v>8.3</v>
          </cell>
          <cell r="K447" t="str">
            <v>9.1</v>
          </cell>
          <cell r="L447" t="str">
            <v>7.4</v>
          </cell>
          <cell r="M447" t="str">
            <v>8.8</v>
          </cell>
          <cell r="N447" t="str">
            <v>8.4</v>
          </cell>
          <cell r="O447" t="str">
            <v>8.8</v>
          </cell>
          <cell r="P447" t="str">
            <v>8.9</v>
          </cell>
          <cell r="Q447" t="str">
            <v>9.0</v>
          </cell>
          <cell r="R447" t="str">
            <v>Đ</v>
          </cell>
          <cell r="S447" t="str">
            <v>8.8</v>
          </cell>
          <cell r="T447" t="str">
            <v>8.5</v>
          </cell>
          <cell r="U447" t="str">
            <v>G</v>
          </cell>
          <cell r="V447" t="str">
            <v>T</v>
          </cell>
          <cell r="W447" t="str">
            <v>HSG</v>
          </cell>
          <cell r="X447" t="str">
            <v>8</v>
          </cell>
          <cell r="Y447" t="str">
            <v>0</v>
          </cell>
          <cell r="Z447" t="str">
            <v>12D6</v>
          </cell>
        </row>
        <row r="448">
          <cell r="C448" t="str">
            <v>Cao Thị Hải Yến12D6</v>
          </cell>
          <cell r="D448" t="str">
            <v>22/06/2005</v>
          </cell>
          <cell r="E448" t="str">
            <v>Nữ</v>
          </cell>
          <cell r="F448" t="str">
            <v>Kinh</v>
          </cell>
          <cell r="G448" t="str">
            <v>8.1</v>
          </cell>
          <cell r="H448" t="str">
            <v>7.5</v>
          </cell>
          <cell r="I448" t="str">
            <v>6.9</v>
          </cell>
          <cell r="J448" t="str">
            <v>9.5</v>
          </cell>
          <cell r="K448" t="str">
            <v>8.5</v>
          </cell>
          <cell r="L448" t="str">
            <v>8.4</v>
          </cell>
          <cell r="M448" t="str">
            <v>9.6</v>
          </cell>
          <cell r="N448" t="str">
            <v>8.7</v>
          </cell>
          <cell r="O448" t="str">
            <v>8.3</v>
          </cell>
          <cell r="P448" t="str">
            <v>9.9</v>
          </cell>
          <cell r="Q448" t="str">
            <v>8.1</v>
          </cell>
          <cell r="R448" t="str">
            <v>Đ</v>
          </cell>
          <cell r="S448" t="str">
            <v>9.1</v>
          </cell>
          <cell r="T448" t="str">
            <v>8.6</v>
          </cell>
          <cell r="U448" t="str">
            <v>G</v>
          </cell>
          <cell r="V448" t="str">
            <v>T</v>
          </cell>
          <cell r="W448" t="str">
            <v>HSG</v>
          </cell>
          <cell r="X448" t="str">
            <v>2</v>
          </cell>
          <cell r="Y448" t="str">
            <v>0</v>
          </cell>
          <cell r="Z448" t="str">
            <v>12D6</v>
          </cell>
        </row>
        <row r="449">
          <cell r="C449" t="str">
            <v>Vũ Nguyễn Hải Yến12D6</v>
          </cell>
          <cell r="D449" t="str">
            <v>26/01/2005</v>
          </cell>
          <cell r="E449" t="str">
            <v>Nữ</v>
          </cell>
          <cell r="F449" t="str">
            <v>Kinh</v>
          </cell>
          <cell r="G449" t="str">
            <v>6.5</v>
          </cell>
          <cell r="H449" t="str">
            <v>8.1</v>
          </cell>
          <cell r="I449" t="str">
            <v>6.6</v>
          </cell>
          <cell r="J449" t="str">
            <v>9.8</v>
          </cell>
          <cell r="K449" t="str">
            <v>8.5</v>
          </cell>
          <cell r="L449" t="str">
            <v>7.3</v>
          </cell>
          <cell r="M449" t="str">
            <v>8.8</v>
          </cell>
          <cell r="N449" t="str">
            <v>8.4</v>
          </cell>
          <cell r="O449" t="str">
            <v>8.5</v>
          </cell>
          <cell r="P449" t="str">
            <v>9.3</v>
          </cell>
          <cell r="Q449" t="str">
            <v>8.6</v>
          </cell>
          <cell r="R449" t="str">
            <v>Đ</v>
          </cell>
          <cell r="S449" t="str">
            <v>8.5</v>
          </cell>
          <cell r="T449" t="str">
            <v>8.2</v>
          </cell>
          <cell r="U449" t="str">
            <v>G</v>
          </cell>
          <cell r="V449" t="str">
            <v>T</v>
          </cell>
          <cell r="W449" t="str">
            <v>HSG</v>
          </cell>
          <cell r="X449" t="str">
            <v>22</v>
          </cell>
          <cell r="Y449" t="str">
            <v>0</v>
          </cell>
          <cell r="Z449" t="str">
            <v>12D6</v>
          </cell>
        </row>
        <row r="450">
          <cell r="C450" t="str">
            <v>Đào Mai An12D7</v>
          </cell>
          <cell r="D450" t="str">
            <v>23/03/2005</v>
          </cell>
          <cell r="E450" t="str">
            <v>Nữ</v>
          </cell>
          <cell r="F450" t="str">
            <v>Kinh</v>
          </cell>
          <cell r="G450" t="str">
            <v>7.6</v>
          </cell>
          <cell r="H450" t="str">
            <v>8.1</v>
          </cell>
          <cell r="I450" t="str">
            <v>6.4</v>
          </cell>
          <cell r="J450" t="str">
            <v>9.0</v>
          </cell>
          <cell r="K450" t="str">
            <v>8.4</v>
          </cell>
          <cell r="L450" t="str">
            <v>6.6</v>
          </cell>
          <cell r="M450" t="str">
            <v>8.9</v>
          </cell>
          <cell r="N450" t="str">
            <v>8.4</v>
          </cell>
          <cell r="O450" t="str">
            <v>7.8</v>
          </cell>
          <cell r="P450" t="str">
            <v>9.0</v>
          </cell>
          <cell r="Q450" t="str">
            <v>9.0</v>
          </cell>
          <cell r="R450" t="str">
            <v>Đ</v>
          </cell>
          <cell r="S450" t="str">
            <v>8.4</v>
          </cell>
          <cell r="T450" t="str">
            <v>8.1</v>
          </cell>
          <cell r="U450" t="str">
            <v>K</v>
          </cell>
          <cell r="V450" t="str">
            <v>T</v>
          </cell>
          <cell r="W450" t="str">
            <v>HSTT</v>
          </cell>
          <cell r="X450" t="str">
            <v>21</v>
          </cell>
          <cell r="Y450" t="str">
            <v>0</v>
          </cell>
          <cell r="Z450" t="str">
            <v>12D7</v>
          </cell>
        </row>
        <row r="451">
          <cell r="C451" t="str">
            <v>Dương Thảo Anh12D7</v>
          </cell>
          <cell r="D451" t="str">
            <v>26/03/2005</v>
          </cell>
          <cell r="E451" t="str">
            <v>Nữ</v>
          </cell>
          <cell r="F451" t="str">
            <v>Kinh</v>
          </cell>
          <cell r="G451" t="str">
            <v>8.0</v>
          </cell>
          <cell r="H451" t="str">
            <v>7.0</v>
          </cell>
          <cell r="I451" t="str">
            <v>6.5</v>
          </cell>
          <cell r="J451" t="str">
            <v>8.9</v>
          </cell>
          <cell r="K451" t="str">
            <v>8.5</v>
          </cell>
          <cell r="L451" t="str">
            <v>7.7</v>
          </cell>
          <cell r="M451" t="str">
            <v>8.8</v>
          </cell>
          <cell r="N451" t="str">
            <v>8.7</v>
          </cell>
          <cell r="O451" t="str">
            <v>7.4</v>
          </cell>
          <cell r="P451" t="str">
            <v>8.7</v>
          </cell>
          <cell r="Q451" t="str">
            <v>9.0</v>
          </cell>
          <cell r="R451" t="str">
            <v>Đ</v>
          </cell>
          <cell r="S451" t="str">
            <v>8.6</v>
          </cell>
          <cell r="T451" t="str">
            <v>8.2</v>
          </cell>
          <cell r="U451" t="str">
            <v>G</v>
          </cell>
          <cell r="V451" t="str">
            <v>T</v>
          </cell>
          <cell r="W451" t="str">
            <v>HSG</v>
          </cell>
          <cell r="X451" t="str">
            <v>14</v>
          </cell>
          <cell r="Y451" t="str">
            <v>1</v>
          </cell>
          <cell r="Z451" t="str">
            <v>12D7</v>
          </cell>
        </row>
        <row r="452">
          <cell r="C452" t="str">
            <v>Dương Trí Anh12D7</v>
          </cell>
          <cell r="D452" t="str">
            <v>15/07/2005</v>
          </cell>
          <cell r="E452" t="str">
            <v>Nam</v>
          </cell>
          <cell r="F452" t="str">
            <v>Kinh</v>
          </cell>
          <cell r="G452" t="str">
            <v>6.0</v>
          </cell>
          <cell r="H452" t="str">
            <v>8.4</v>
          </cell>
          <cell r="I452" t="str">
            <v>7.8</v>
          </cell>
          <cell r="J452" t="str">
            <v>8.1</v>
          </cell>
          <cell r="K452" t="str">
            <v>7.8</v>
          </cell>
          <cell r="L452" t="str">
            <v>7.3</v>
          </cell>
          <cell r="M452" t="str">
            <v>7.8</v>
          </cell>
          <cell r="N452" t="str">
            <v>6.8</v>
          </cell>
          <cell r="O452" t="str">
            <v>7.1</v>
          </cell>
          <cell r="P452" t="str">
            <v>8.9</v>
          </cell>
          <cell r="Q452" t="str">
            <v>8.1</v>
          </cell>
          <cell r="R452" t="str">
            <v>Đ</v>
          </cell>
          <cell r="S452" t="str">
            <v>6.0</v>
          </cell>
          <cell r="T452" t="str">
            <v>7.5</v>
          </cell>
          <cell r="U452" t="str">
            <v>K</v>
          </cell>
          <cell r="V452" t="str">
            <v>T</v>
          </cell>
          <cell r="W452" t="str">
            <v>HSTT</v>
          </cell>
          <cell r="X452" t="str">
            <v>36</v>
          </cell>
          <cell r="Y452" t="str">
            <v>2</v>
          </cell>
          <cell r="Z452" t="str">
            <v>12D7</v>
          </cell>
        </row>
        <row r="453">
          <cell r="C453" t="str">
            <v>Lã Ngọc Anh12D7</v>
          </cell>
          <cell r="D453" t="str">
            <v>27/09/2005</v>
          </cell>
          <cell r="E453" t="str">
            <v>Nữ</v>
          </cell>
          <cell r="F453" t="str">
            <v>Kinh</v>
          </cell>
          <cell r="G453" t="str">
            <v>6.0</v>
          </cell>
          <cell r="H453" t="str">
            <v>7.3</v>
          </cell>
          <cell r="I453" t="str">
            <v>6.5</v>
          </cell>
          <cell r="J453" t="str">
            <v>9.3</v>
          </cell>
          <cell r="K453" t="str">
            <v>8.8</v>
          </cell>
          <cell r="L453" t="str">
            <v>8.1</v>
          </cell>
          <cell r="M453" t="str">
            <v>9.0</v>
          </cell>
          <cell r="N453" t="str">
            <v>6.8</v>
          </cell>
          <cell r="O453" t="str">
            <v>6.7</v>
          </cell>
          <cell r="P453" t="str">
            <v>8.7</v>
          </cell>
          <cell r="Q453" t="str">
            <v>9.1</v>
          </cell>
          <cell r="R453" t="str">
            <v>Đ</v>
          </cell>
          <cell r="S453" t="str">
            <v>8.6</v>
          </cell>
          <cell r="T453" t="str">
            <v>7.9</v>
          </cell>
          <cell r="U453" t="str">
            <v>K</v>
          </cell>
          <cell r="V453" t="str">
            <v>T</v>
          </cell>
          <cell r="W453" t="str">
            <v>HSTT</v>
          </cell>
          <cell r="X453" t="str">
            <v>27</v>
          </cell>
          <cell r="Y453" t="str">
            <v>1</v>
          </cell>
          <cell r="Z453" t="str">
            <v>12D7</v>
          </cell>
        </row>
        <row r="454">
          <cell r="C454" t="str">
            <v>Lê Diệp Anh12D7</v>
          </cell>
          <cell r="D454" t="str">
            <v>12/06/2005</v>
          </cell>
          <cell r="E454" t="str">
            <v>Nữ</v>
          </cell>
          <cell r="F454" t="str">
            <v>Kinh</v>
          </cell>
          <cell r="G454" t="str">
            <v>7.5</v>
          </cell>
          <cell r="H454" t="str">
            <v>7.5</v>
          </cell>
          <cell r="I454" t="str">
            <v>6.6</v>
          </cell>
          <cell r="J454" t="str">
            <v>9.4</v>
          </cell>
          <cell r="K454" t="str">
            <v>8.5</v>
          </cell>
          <cell r="L454" t="str">
            <v>7.4</v>
          </cell>
          <cell r="M454" t="str">
            <v>8.9</v>
          </cell>
          <cell r="N454" t="str">
            <v>7.6</v>
          </cell>
          <cell r="O454" t="str">
            <v>6.5</v>
          </cell>
          <cell r="P454" t="str">
            <v>9.3</v>
          </cell>
          <cell r="Q454" t="str">
            <v>9.0</v>
          </cell>
          <cell r="R454" t="str">
            <v>Đ</v>
          </cell>
          <cell r="S454" t="str">
            <v>7.3</v>
          </cell>
          <cell r="T454" t="str">
            <v>8.0</v>
          </cell>
          <cell r="U454" t="str">
            <v>K</v>
          </cell>
          <cell r="V454" t="str">
            <v>T</v>
          </cell>
          <cell r="W454" t="str">
            <v>HSTT</v>
          </cell>
          <cell r="X454" t="str">
            <v>23</v>
          </cell>
          <cell r="Y454" t="str">
            <v>1</v>
          </cell>
          <cell r="Z454" t="str">
            <v>12D7</v>
          </cell>
        </row>
        <row r="455">
          <cell r="C455" t="str">
            <v>Lê Đức Anh12D7</v>
          </cell>
          <cell r="D455" t="str">
            <v>13/10/2005</v>
          </cell>
          <cell r="E455" t="str">
            <v>Nam</v>
          </cell>
          <cell r="F455" t="str">
            <v>Kinh</v>
          </cell>
          <cell r="G455" t="str">
            <v>7.1</v>
          </cell>
          <cell r="H455" t="str">
            <v>7.8</v>
          </cell>
          <cell r="I455" t="str">
            <v>7.0</v>
          </cell>
          <cell r="J455" t="str">
            <v>9.1</v>
          </cell>
          <cell r="K455" t="str">
            <v>8.6</v>
          </cell>
          <cell r="L455" t="str">
            <v>7.2</v>
          </cell>
          <cell r="M455" t="str">
            <v>8.4</v>
          </cell>
          <cell r="N455" t="str">
            <v>7.6</v>
          </cell>
          <cell r="O455" t="str">
            <v>5.5</v>
          </cell>
          <cell r="P455" t="str">
            <v>8.6</v>
          </cell>
          <cell r="Q455" t="str">
            <v>8.7</v>
          </cell>
          <cell r="R455" t="str">
            <v>Đ</v>
          </cell>
          <cell r="S455" t="str">
            <v>7.1</v>
          </cell>
          <cell r="T455" t="str">
            <v>7.7</v>
          </cell>
          <cell r="U455" t="str">
            <v>K</v>
          </cell>
          <cell r="V455" t="str">
            <v>T</v>
          </cell>
          <cell r="W455" t="str">
            <v>HSTT</v>
          </cell>
          <cell r="X455" t="str">
            <v>32</v>
          </cell>
          <cell r="Y455" t="str">
            <v>0</v>
          </cell>
          <cell r="Z455" t="str">
            <v>12D7</v>
          </cell>
        </row>
        <row r="456">
          <cell r="C456" t="str">
            <v>Ngọ Đức Anh12D7</v>
          </cell>
          <cell r="D456" t="str">
            <v>02/03/2005</v>
          </cell>
          <cell r="E456" t="str">
            <v>Nam</v>
          </cell>
          <cell r="F456" t="str">
            <v>Kinh</v>
          </cell>
          <cell r="G456" t="str">
            <v>9.2</v>
          </cell>
          <cell r="H456" t="str">
            <v>8.4</v>
          </cell>
          <cell r="I456" t="str">
            <v>8.5</v>
          </cell>
          <cell r="J456" t="str">
            <v>8.8</v>
          </cell>
          <cell r="K456" t="str">
            <v>8.6</v>
          </cell>
          <cell r="L456" t="str">
            <v>8.7</v>
          </cell>
          <cell r="M456" t="str">
            <v>9.5</v>
          </cell>
          <cell r="N456" t="str">
            <v>8.9</v>
          </cell>
          <cell r="O456" t="str">
            <v>8.5</v>
          </cell>
          <cell r="P456" t="str">
            <v>9.3</v>
          </cell>
          <cell r="Q456" t="str">
            <v>9.0</v>
          </cell>
          <cell r="R456" t="str">
            <v>Đ</v>
          </cell>
          <cell r="S456" t="str">
            <v>8.3</v>
          </cell>
          <cell r="T456" t="str">
            <v>8.8</v>
          </cell>
          <cell r="U456" t="str">
            <v>G</v>
          </cell>
          <cell r="V456" t="str">
            <v>T</v>
          </cell>
          <cell r="W456" t="str">
            <v>HSG</v>
          </cell>
          <cell r="X456" t="str">
            <v>2</v>
          </cell>
          <cell r="Y456" t="str">
            <v>1</v>
          </cell>
          <cell r="Z456" t="str">
            <v>12D7</v>
          </cell>
        </row>
        <row r="457">
          <cell r="C457" t="str">
            <v>Nguyễn Linh Anh12D7</v>
          </cell>
          <cell r="D457" t="str">
            <v>27/03/2005</v>
          </cell>
          <cell r="E457" t="str">
            <v>Nữ</v>
          </cell>
          <cell r="F457" t="str">
            <v>Kinh</v>
          </cell>
          <cell r="G457" t="str">
            <v>8.1</v>
          </cell>
          <cell r="H457" t="str">
            <v>7.1</v>
          </cell>
          <cell r="I457" t="str">
            <v>7.4</v>
          </cell>
          <cell r="J457" t="str">
            <v>9.6</v>
          </cell>
          <cell r="K457" t="str">
            <v>8.6</v>
          </cell>
          <cell r="L457" t="str">
            <v>8.0</v>
          </cell>
          <cell r="M457" t="str">
            <v>8.9</v>
          </cell>
          <cell r="N457" t="str">
            <v>8.6</v>
          </cell>
          <cell r="O457" t="str">
            <v>6.6</v>
          </cell>
          <cell r="P457" t="str">
            <v>8.9</v>
          </cell>
          <cell r="Q457" t="str">
            <v>8.7</v>
          </cell>
          <cell r="R457" t="str">
            <v>Đ</v>
          </cell>
          <cell r="S457" t="str">
            <v>8.0</v>
          </cell>
          <cell r="T457" t="str">
            <v>8.2</v>
          </cell>
          <cell r="U457" t="str">
            <v>G</v>
          </cell>
          <cell r="V457" t="str">
            <v>T</v>
          </cell>
          <cell r="W457" t="str">
            <v>HSG</v>
          </cell>
          <cell r="X457" t="str">
            <v>14</v>
          </cell>
          <cell r="Y457" t="str">
            <v>1</v>
          </cell>
          <cell r="Z457" t="str">
            <v>12D7</v>
          </cell>
        </row>
        <row r="458">
          <cell r="C458" t="str">
            <v>Đoàn Minh Châu12D7</v>
          </cell>
          <cell r="D458" t="str">
            <v>18/12/2005</v>
          </cell>
          <cell r="E458" t="str">
            <v>Nữ</v>
          </cell>
          <cell r="F458" t="str">
            <v>Kinh</v>
          </cell>
          <cell r="G458" t="str">
            <v>9.5</v>
          </cell>
          <cell r="H458" t="str">
            <v>8.5</v>
          </cell>
          <cell r="I458" t="str">
            <v>8.5</v>
          </cell>
          <cell r="J458" t="str">
            <v>9.8</v>
          </cell>
          <cell r="K458" t="str">
            <v>9.1</v>
          </cell>
          <cell r="L458" t="str">
            <v>9.2</v>
          </cell>
          <cell r="M458" t="str">
            <v>9.5</v>
          </cell>
          <cell r="N458" t="str">
            <v>9.5</v>
          </cell>
          <cell r="O458" t="str">
            <v>9.5</v>
          </cell>
          <cell r="P458" t="str">
            <v>9.1</v>
          </cell>
          <cell r="Q458" t="str">
            <v>8.7</v>
          </cell>
          <cell r="R458" t="str">
            <v>Đ</v>
          </cell>
          <cell r="S458" t="str">
            <v>9.3</v>
          </cell>
          <cell r="T458" t="str">
            <v>9.2</v>
          </cell>
          <cell r="U458" t="str">
            <v>G</v>
          </cell>
          <cell r="V458" t="str">
            <v>T</v>
          </cell>
          <cell r="W458" t="str">
            <v>HSG</v>
          </cell>
          <cell r="X458" t="str">
            <v>1</v>
          </cell>
          <cell r="Y458" t="str">
            <v>4</v>
          </cell>
          <cell r="Z458" t="str">
            <v>12D7</v>
          </cell>
        </row>
        <row r="459">
          <cell r="C459" t="str">
            <v>Hoàng Quỳnh Chi12D7</v>
          </cell>
          <cell r="D459" t="str">
            <v>14/10/2005</v>
          </cell>
          <cell r="E459" t="str">
            <v>Nữ</v>
          </cell>
          <cell r="F459" t="str">
            <v>Kinh</v>
          </cell>
          <cell r="G459" t="str">
            <v>7.4</v>
          </cell>
          <cell r="H459" t="str">
            <v>7.5</v>
          </cell>
          <cell r="I459" t="str">
            <v>6.3</v>
          </cell>
          <cell r="J459" t="str">
            <v>9.4</v>
          </cell>
          <cell r="K459" t="str">
            <v>8.4</v>
          </cell>
          <cell r="L459" t="str">
            <v>6.7</v>
          </cell>
          <cell r="M459" t="str">
            <v>8.9</v>
          </cell>
          <cell r="N459" t="str">
            <v>8.3</v>
          </cell>
          <cell r="O459" t="str">
            <v>7.1</v>
          </cell>
          <cell r="P459" t="str">
            <v>8.9</v>
          </cell>
          <cell r="Q459" t="str">
            <v>8.6</v>
          </cell>
          <cell r="R459" t="str">
            <v>Đ</v>
          </cell>
          <cell r="S459" t="str">
            <v>7.4</v>
          </cell>
          <cell r="T459" t="str">
            <v>7.9</v>
          </cell>
          <cell r="U459" t="str">
            <v>K</v>
          </cell>
          <cell r="V459" t="str">
            <v>K</v>
          </cell>
          <cell r="W459" t="str">
            <v>HSTT</v>
          </cell>
          <cell r="X459" t="str">
            <v>38</v>
          </cell>
          <cell r="Y459" t="str">
            <v>2</v>
          </cell>
          <cell r="Z459" t="str">
            <v>12D7</v>
          </cell>
        </row>
        <row r="460">
          <cell r="C460" t="str">
            <v>Phạm Phương Chi12D7</v>
          </cell>
          <cell r="D460" t="str">
            <v>11/12/2005</v>
          </cell>
          <cell r="E460" t="str">
            <v>Nữ</v>
          </cell>
          <cell r="F460" t="str">
            <v>Kinh</v>
          </cell>
          <cell r="G460" t="str">
            <v>9.0</v>
          </cell>
          <cell r="H460" t="str">
            <v>7.8</v>
          </cell>
          <cell r="I460" t="str">
            <v>8.3</v>
          </cell>
          <cell r="J460" t="str">
            <v>9.3</v>
          </cell>
          <cell r="K460" t="str">
            <v>8.6</v>
          </cell>
          <cell r="L460" t="str">
            <v>8.0</v>
          </cell>
          <cell r="M460" t="str">
            <v>8.4</v>
          </cell>
          <cell r="N460" t="str">
            <v>8.4</v>
          </cell>
          <cell r="O460" t="str">
            <v>7.8</v>
          </cell>
          <cell r="P460" t="str">
            <v>9.1</v>
          </cell>
          <cell r="Q460" t="str">
            <v>8.9</v>
          </cell>
          <cell r="R460" t="str">
            <v>Đ</v>
          </cell>
          <cell r="S460" t="str">
            <v>8.4</v>
          </cell>
          <cell r="T460" t="str">
            <v>8.5</v>
          </cell>
          <cell r="U460" t="str">
            <v>G</v>
          </cell>
          <cell r="V460" t="str">
            <v>T</v>
          </cell>
          <cell r="W460" t="str">
            <v>HSG</v>
          </cell>
          <cell r="X460" t="str">
            <v>9</v>
          </cell>
          <cell r="Y460" t="str">
            <v>4</v>
          </cell>
          <cell r="Z460" t="str">
            <v>12D7</v>
          </cell>
        </row>
        <row r="461">
          <cell r="C461" t="str">
            <v>Thái Hạnh Chi12D7</v>
          </cell>
          <cell r="D461" t="str">
            <v>15/02/2005</v>
          </cell>
          <cell r="E461" t="str">
            <v>Nữ</v>
          </cell>
          <cell r="F461" t="str">
            <v>Kinh</v>
          </cell>
          <cell r="G461" t="str">
            <v>8.2</v>
          </cell>
          <cell r="H461" t="str">
            <v>8.5</v>
          </cell>
          <cell r="I461" t="str">
            <v>8.7</v>
          </cell>
          <cell r="J461" t="str">
            <v>9.0</v>
          </cell>
          <cell r="K461" t="str">
            <v>8.6</v>
          </cell>
          <cell r="L461" t="str">
            <v>8.7</v>
          </cell>
          <cell r="M461" t="str">
            <v>9.2</v>
          </cell>
          <cell r="N461" t="str">
            <v>9.1</v>
          </cell>
          <cell r="O461" t="str">
            <v>8.6</v>
          </cell>
          <cell r="P461" t="str">
            <v>8.9</v>
          </cell>
          <cell r="Q461" t="str">
            <v>8.6</v>
          </cell>
          <cell r="R461" t="str">
            <v>Đ</v>
          </cell>
          <cell r="S461" t="str">
            <v>8.7</v>
          </cell>
          <cell r="T461" t="str">
            <v>8.7</v>
          </cell>
          <cell r="U461" t="str">
            <v>G</v>
          </cell>
          <cell r="V461" t="str">
            <v>T</v>
          </cell>
          <cell r="W461" t="str">
            <v>HSG</v>
          </cell>
          <cell r="X461" t="str">
            <v>3</v>
          </cell>
          <cell r="Y461" t="str">
            <v>0</v>
          </cell>
          <cell r="Z461" t="str">
            <v>12D7</v>
          </cell>
        </row>
        <row r="462">
          <cell r="C462" t="str">
            <v>Nguyễn Hồng Ngọc Diệp12D7</v>
          </cell>
          <cell r="D462" t="str">
            <v>02/05/2005</v>
          </cell>
          <cell r="E462" t="str">
            <v>Nữ</v>
          </cell>
          <cell r="F462" t="str">
            <v>Kinh</v>
          </cell>
          <cell r="G462" t="str">
            <v>7.1</v>
          </cell>
          <cell r="H462" t="str">
            <v>7.0</v>
          </cell>
          <cell r="I462" t="str">
            <v>6.5</v>
          </cell>
          <cell r="J462" t="str">
            <v>9.1</v>
          </cell>
          <cell r="K462" t="str">
            <v>8.5</v>
          </cell>
          <cell r="L462" t="str">
            <v>8.0</v>
          </cell>
          <cell r="M462" t="str">
            <v>8.5</v>
          </cell>
          <cell r="N462" t="str">
            <v>8.8</v>
          </cell>
          <cell r="O462" t="str">
            <v>5.5</v>
          </cell>
          <cell r="P462" t="str">
            <v>9.0</v>
          </cell>
          <cell r="Q462" t="str">
            <v>8.7</v>
          </cell>
          <cell r="R462" t="str">
            <v>M</v>
          </cell>
          <cell r="S462" t="str">
            <v>8.4</v>
          </cell>
          <cell r="T462" t="str">
            <v>7.9</v>
          </cell>
          <cell r="U462" t="str">
            <v>K</v>
          </cell>
          <cell r="V462" t="str">
            <v>T</v>
          </cell>
          <cell r="W462" t="str">
            <v>HSTT</v>
          </cell>
          <cell r="X462" t="str">
            <v>27</v>
          </cell>
          <cell r="Y462" t="str">
            <v>2</v>
          </cell>
          <cell r="Z462" t="str">
            <v>12D7</v>
          </cell>
        </row>
        <row r="463">
          <cell r="C463" t="str">
            <v>Nguyễn Ngọc Dung12D7</v>
          </cell>
          <cell r="D463" t="str">
            <v>01/06/2005</v>
          </cell>
          <cell r="E463" t="str">
            <v>Nữ</v>
          </cell>
          <cell r="F463" t="str">
            <v>Kinh</v>
          </cell>
          <cell r="G463" t="str">
            <v>8.4</v>
          </cell>
          <cell r="H463" t="str">
            <v>7.8</v>
          </cell>
          <cell r="I463" t="str">
            <v>7.3</v>
          </cell>
          <cell r="J463" t="str">
            <v>9.1</v>
          </cell>
          <cell r="K463" t="str">
            <v>8.8</v>
          </cell>
          <cell r="L463" t="str">
            <v>8.6</v>
          </cell>
          <cell r="M463" t="str">
            <v>9.3</v>
          </cell>
          <cell r="N463" t="str">
            <v>9.2</v>
          </cell>
          <cell r="O463" t="str">
            <v>8.0</v>
          </cell>
          <cell r="P463" t="str">
            <v>8.9</v>
          </cell>
          <cell r="Q463" t="str">
            <v>8.3</v>
          </cell>
          <cell r="R463" t="str">
            <v>Đ</v>
          </cell>
          <cell r="S463" t="str">
            <v>9.1</v>
          </cell>
          <cell r="T463" t="str">
            <v>8.6</v>
          </cell>
          <cell r="U463" t="str">
            <v>G</v>
          </cell>
          <cell r="V463" t="str">
            <v>T</v>
          </cell>
          <cell r="W463" t="str">
            <v>HSG</v>
          </cell>
          <cell r="X463" t="str">
            <v>5</v>
          </cell>
          <cell r="Y463" t="str">
            <v>3</v>
          </cell>
          <cell r="Z463" t="str">
            <v>12D7</v>
          </cell>
        </row>
        <row r="464">
          <cell r="C464" t="str">
            <v>Trần Anh Đạt12D7</v>
          </cell>
          <cell r="D464" t="str">
            <v>26/12/2005</v>
          </cell>
          <cell r="E464" t="str">
            <v>Nam</v>
          </cell>
          <cell r="F464" t="str">
            <v>Kinh</v>
          </cell>
          <cell r="G464" t="str">
            <v>6.1</v>
          </cell>
          <cell r="H464" t="str">
            <v>6.9</v>
          </cell>
          <cell r="I464" t="str">
            <v>6.8</v>
          </cell>
          <cell r="J464" t="str">
            <v>8.8</v>
          </cell>
          <cell r="K464" t="str">
            <v>8.5</v>
          </cell>
          <cell r="L464" t="str">
            <v>6.6</v>
          </cell>
          <cell r="M464" t="str">
            <v>9.1</v>
          </cell>
          <cell r="N464" t="str">
            <v>8.4</v>
          </cell>
          <cell r="O464" t="str">
            <v>4.6</v>
          </cell>
          <cell r="P464" t="str">
            <v>8.7</v>
          </cell>
          <cell r="Q464" t="str">
            <v>8.6</v>
          </cell>
          <cell r="R464" t="str">
            <v>Đ</v>
          </cell>
          <cell r="S464" t="str">
            <v>7.3</v>
          </cell>
          <cell r="T464" t="str">
            <v>7.5</v>
          </cell>
          <cell r="U464" t="str">
            <v>TB</v>
          </cell>
          <cell r="V464" t="str">
            <v>T</v>
          </cell>
          <cell r="X464" t="str">
            <v>39</v>
          </cell>
          <cell r="Y464" t="str">
            <v>4</v>
          </cell>
          <cell r="Z464" t="str">
            <v>12D7</v>
          </cell>
        </row>
        <row r="465">
          <cell r="C465" t="str">
            <v>Phạm Minh Đức12D7</v>
          </cell>
          <cell r="D465" t="str">
            <v>08/12/2005</v>
          </cell>
          <cell r="E465" t="str">
            <v>Nam</v>
          </cell>
          <cell r="F465" t="str">
            <v>Kinh</v>
          </cell>
          <cell r="G465" t="str">
            <v>8.6</v>
          </cell>
          <cell r="H465" t="str">
            <v>8.3</v>
          </cell>
          <cell r="I465" t="str">
            <v>8.9</v>
          </cell>
          <cell r="J465" t="str">
            <v>8.8</v>
          </cell>
          <cell r="K465" t="str">
            <v>8.6</v>
          </cell>
          <cell r="L465" t="str">
            <v>7.3</v>
          </cell>
          <cell r="M465" t="str">
            <v>9.2</v>
          </cell>
          <cell r="N465" t="str">
            <v>7.4</v>
          </cell>
          <cell r="O465" t="str">
            <v>8.2</v>
          </cell>
          <cell r="P465" t="str">
            <v>9.0</v>
          </cell>
          <cell r="Q465" t="str">
            <v>8.7</v>
          </cell>
          <cell r="R465" t="str">
            <v>Đ</v>
          </cell>
          <cell r="S465" t="str">
            <v>8.1</v>
          </cell>
          <cell r="T465" t="str">
            <v>8.4</v>
          </cell>
          <cell r="U465" t="str">
            <v>G</v>
          </cell>
          <cell r="V465" t="str">
            <v>T</v>
          </cell>
          <cell r="W465" t="str">
            <v>HSG</v>
          </cell>
          <cell r="X465" t="str">
            <v>11</v>
          </cell>
          <cell r="Y465" t="str">
            <v>0</v>
          </cell>
          <cell r="Z465" t="str">
            <v>12D7</v>
          </cell>
        </row>
        <row r="466">
          <cell r="C466" t="str">
            <v>Lưu Hoài Giang12D7</v>
          </cell>
          <cell r="D466" t="str">
            <v>17/05/2005</v>
          </cell>
          <cell r="E466" t="str">
            <v>Nữ</v>
          </cell>
          <cell r="F466" t="str">
            <v>Kinh</v>
          </cell>
          <cell r="G466" t="str">
            <v>8.0</v>
          </cell>
          <cell r="H466" t="str">
            <v>7.8</v>
          </cell>
          <cell r="I466" t="str">
            <v>6.5</v>
          </cell>
          <cell r="J466" t="str">
            <v>9.3</v>
          </cell>
          <cell r="K466" t="str">
            <v>8.5</v>
          </cell>
          <cell r="L466" t="str">
            <v>7.0</v>
          </cell>
          <cell r="M466" t="str">
            <v>8.1</v>
          </cell>
          <cell r="N466" t="str">
            <v>8.5</v>
          </cell>
          <cell r="O466" t="str">
            <v>8.1</v>
          </cell>
          <cell r="P466" t="str">
            <v>8.9</v>
          </cell>
          <cell r="Q466" t="str">
            <v>8.9</v>
          </cell>
          <cell r="R466" t="str">
            <v>Đ</v>
          </cell>
          <cell r="S466" t="str">
            <v>7.4</v>
          </cell>
          <cell r="T466" t="str">
            <v>8.1</v>
          </cell>
          <cell r="U466" t="str">
            <v>G</v>
          </cell>
          <cell r="V466" t="str">
            <v>T</v>
          </cell>
          <cell r="W466" t="str">
            <v>HSG</v>
          </cell>
          <cell r="X466" t="str">
            <v>18</v>
          </cell>
          <cell r="Y466" t="str">
            <v>0</v>
          </cell>
          <cell r="Z466" t="str">
            <v>12D7</v>
          </cell>
        </row>
        <row r="467">
          <cell r="C467" t="str">
            <v>Tạ Trường Giang12D7</v>
          </cell>
          <cell r="D467" t="str">
            <v>02/06/2005</v>
          </cell>
          <cell r="E467" t="str">
            <v>Nam</v>
          </cell>
          <cell r="F467" t="str">
            <v>Kinh</v>
          </cell>
          <cell r="G467" t="str">
            <v>7.7</v>
          </cell>
          <cell r="H467" t="str">
            <v>7.3</v>
          </cell>
          <cell r="I467" t="str">
            <v>7.2</v>
          </cell>
          <cell r="J467" t="str">
            <v>9.5</v>
          </cell>
          <cell r="K467" t="str">
            <v>8.5</v>
          </cell>
          <cell r="L467" t="str">
            <v>6.2</v>
          </cell>
          <cell r="M467" t="str">
            <v>8.8</v>
          </cell>
          <cell r="N467" t="str">
            <v>8.2</v>
          </cell>
          <cell r="O467" t="str">
            <v>6.2</v>
          </cell>
          <cell r="P467" t="str">
            <v>9.3</v>
          </cell>
          <cell r="Q467" t="str">
            <v>8.7</v>
          </cell>
          <cell r="R467" t="str">
            <v>Đ</v>
          </cell>
          <cell r="S467" t="str">
            <v>7.7</v>
          </cell>
          <cell r="T467" t="str">
            <v>7.9</v>
          </cell>
          <cell r="U467" t="str">
            <v>K</v>
          </cell>
          <cell r="V467" t="str">
            <v>T</v>
          </cell>
          <cell r="W467" t="str">
            <v>HSTT</v>
          </cell>
          <cell r="X467" t="str">
            <v>27</v>
          </cell>
          <cell r="Y467" t="str">
            <v>0</v>
          </cell>
          <cell r="Z467" t="str">
            <v>12D7</v>
          </cell>
        </row>
        <row r="468">
          <cell r="C468" t="str">
            <v>Nguyễn Thị Diệu Hằng12D7</v>
          </cell>
          <cell r="D468" t="str">
            <v>19/11/2005</v>
          </cell>
          <cell r="E468" t="str">
            <v>Nữ</v>
          </cell>
          <cell r="F468" t="str">
            <v>Kinh</v>
          </cell>
          <cell r="G468" t="str">
            <v>8.0</v>
          </cell>
          <cell r="H468" t="str">
            <v>7.8</v>
          </cell>
          <cell r="I468" t="str">
            <v>6.8</v>
          </cell>
          <cell r="J468" t="str">
            <v>9.0</v>
          </cell>
          <cell r="K468" t="str">
            <v>8.8</v>
          </cell>
          <cell r="L468" t="str">
            <v>7.8</v>
          </cell>
          <cell r="M468" t="str">
            <v>8.6</v>
          </cell>
          <cell r="N468" t="str">
            <v>8.5</v>
          </cell>
          <cell r="O468" t="str">
            <v>7.6</v>
          </cell>
          <cell r="P468" t="str">
            <v>8.9</v>
          </cell>
          <cell r="Q468" t="str">
            <v>8.9</v>
          </cell>
          <cell r="R468" t="str">
            <v>Đ</v>
          </cell>
          <cell r="S468" t="str">
            <v>8.3</v>
          </cell>
          <cell r="T468" t="str">
            <v>8.3</v>
          </cell>
          <cell r="U468" t="str">
            <v>G</v>
          </cell>
          <cell r="V468" t="str">
            <v>T</v>
          </cell>
          <cell r="W468" t="str">
            <v>HSG</v>
          </cell>
          <cell r="X468" t="str">
            <v>12</v>
          </cell>
          <cell r="Y468" t="str">
            <v>3</v>
          </cell>
          <cell r="Z468" t="str">
            <v>12D7</v>
          </cell>
        </row>
        <row r="469">
          <cell r="C469" t="str">
            <v>Vũ Thuý Hằng12D7</v>
          </cell>
          <cell r="D469" t="str">
            <v>23/09/2005</v>
          </cell>
          <cell r="E469" t="str">
            <v>Nữ</v>
          </cell>
          <cell r="F469" t="str">
            <v>Kinh</v>
          </cell>
          <cell r="G469" t="str">
            <v>8.7</v>
          </cell>
          <cell r="H469" t="str">
            <v>7.5</v>
          </cell>
          <cell r="I469" t="str">
            <v>6.9</v>
          </cell>
          <cell r="J469" t="str">
            <v>9.0</v>
          </cell>
          <cell r="K469" t="str">
            <v>8.8</v>
          </cell>
          <cell r="L469" t="str">
            <v>7.7</v>
          </cell>
          <cell r="M469" t="str">
            <v>9.4</v>
          </cell>
          <cell r="N469" t="str">
            <v>9.1</v>
          </cell>
          <cell r="O469" t="str">
            <v>8.1</v>
          </cell>
          <cell r="P469" t="str">
            <v>9.3</v>
          </cell>
          <cell r="Q469" t="str">
            <v>8.9</v>
          </cell>
          <cell r="R469" t="str">
            <v>Đ</v>
          </cell>
          <cell r="S469" t="str">
            <v>8.0</v>
          </cell>
          <cell r="T469" t="str">
            <v>8.5</v>
          </cell>
          <cell r="U469" t="str">
            <v>G</v>
          </cell>
          <cell r="V469" t="str">
            <v>T</v>
          </cell>
          <cell r="W469" t="str">
            <v>HSG</v>
          </cell>
          <cell r="X469" t="str">
            <v>9</v>
          </cell>
          <cell r="Y469" t="str">
            <v>1</v>
          </cell>
          <cell r="Z469" t="str">
            <v>12D7</v>
          </cell>
        </row>
        <row r="470">
          <cell r="C470" t="str">
            <v>Nguyễn Thanh Hiền12D7</v>
          </cell>
          <cell r="D470" t="str">
            <v>31/05/2005</v>
          </cell>
          <cell r="E470" t="str">
            <v>Nữ</v>
          </cell>
          <cell r="F470" t="str">
            <v>Kinh</v>
          </cell>
          <cell r="G470" t="str">
            <v>8.3</v>
          </cell>
          <cell r="H470" t="str">
            <v>8.1</v>
          </cell>
          <cell r="I470" t="str">
            <v>7.5</v>
          </cell>
          <cell r="J470" t="str">
            <v>9.0</v>
          </cell>
          <cell r="K470" t="str">
            <v>9.0</v>
          </cell>
          <cell r="L470" t="str">
            <v>8.1</v>
          </cell>
          <cell r="M470" t="str">
            <v>9.3</v>
          </cell>
          <cell r="N470" t="str">
            <v>9.3</v>
          </cell>
          <cell r="O470" t="str">
            <v>7.7</v>
          </cell>
          <cell r="P470" t="str">
            <v>8.9</v>
          </cell>
          <cell r="Q470" t="str">
            <v>9.3</v>
          </cell>
          <cell r="R470" t="str">
            <v>Đ</v>
          </cell>
          <cell r="S470" t="str">
            <v>9.3</v>
          </cell>
          <cell r="T470" t="str">
            <v>8.7</v>
          </cell>
          <cell r="U470" t="str">
            <v>G</v>
          </cell>
          <cell r="V470" t="str">
            <v>T</v>
          </cell>
          <cell r="W470" t="str">
            <v>HSG</v>
          </cell>
          <cell r="X470" t="str">
            <v>3</v>
          </cell>
          <cell r="Y470" t="str">
            <v>0</v>
          </cell>
          <cell r="Z470" t="str">
            <v>12D7</v>
          </cell>
        </row>
        <row r="471">
          <cell r="C471" t="str">
            <v>Dương Trung Hiếu12D7</v>
          </cell>
          <cell r="D471" t="str">
            <v>01/04/2005</v>
          </cell>
          <cell r="E471" t="str">
            <v>Nam</v>
          </cell>
          <cell r="F471" t="str">
            <v>Kinh</v>
          </cell>
          <cell r="G471" t="str">
            <v>8.1</v>
          </cell>
          <cell r="H471" t="str">
            <v>7.0</v>
          </cell>
          <cell r="I471" t="str">
            <v>6.5</v>
          </cell>
          <cell r="J471" t="str">
            <v>8.6</v>
          </cell>
          <cell r="K471" t="str">
            <v>8.4</v>
          </cell>
          <cell r="L471" t="str">
            <v>6.5</v>
          </cell>
          <cell r="M471" t="str">
            <v>8.6</v>
          </cell>
          <cell r="N471" t="str">
            <v>7.5</v>
          </cell>
          <cell r="O471" t="str">
            <v>7.2</v>
          </cell>
          <cell r="P471" t="str">
            <v>8.7</v>
          </cell>
          <cell r="Q471" t="str">
            <v>8.1</v>
          </cell>
          <cell r="R471" t="str">
            <v>Đ</v>
          </cell>
          <cell r="S471" t="str">
            <v>6.7</v>
          </cell>
          <cell r="T471" t="str">
            <v>7.7</v>
          </cell>
          <cell r="U471" t="str">
            <v>K</v>
          </cell>
          <cell r="V471" t="str">
            <v>T</v>
          </cell>
          <cell r="W471" t="str">
            <v>HSTT</v>
          </cell>
          <cell r="X471" t="str">
            <v>32</v>
          </cell>
          <cell r="Y471" t="str">
            <v>3</v>
          </cell>
          <cell r="Z471" t="str">
            <v>12D7</v>
          </cell>
        </row>
        <row r="472">
          <cell r="C472" t="str">
            <v>Phạm Minh Hiếu12D7</v>
          </cell>
          <cell r="D472" t="str">
            <v>02/03/2005</v>
          </cell>
          <cell r="E472" t="str">
            <v>Nam</v>
          </cell>
          <cell r="F472" t="str">
            <v>Kinh</v>
          </cell>
          <cell r="G472" t="str">
            <v>7.6</v>
          </cell>
          <cell r="H472" t="str">
            <v>6.9</v>
          </cell>
          <cell r="I472" t="str">
            <v>6.8</v>
          </cell>
          <cell r="J472" t="str">
            <v>8.5</v>
          </cell>
          <cell r="K472" t="str">
            <v>8.5</v>
          </cell>
          <cell r="L472" t="str">
            <v>6.5</v>
          </cell>
          <cell r="M472" t="str">
            <v>8.6</v>
          </cell>
          <cell r="N472" t="str">
            <v>8.3</v>
          </cell>
          <cell r="O472" t="str">
            <v>5.9</v>
          </cell>
          <cell r="P472" t="str">
            <v>8.6</v>
          </cell>
          <cell r="Q472" t="str">
            <v>9.0</v>
          </cell>
          <cell r="R472" t="str">
            <v>Đ</v>
          </cell>
          <cell r="S472" t="str">
            <v>8.0</v>
          </cell>
          <cell r="T472" t="str">
            <v>7.8</v>
          </cell>
          <cell r="U472" t="str">
            <v>K</v>
          </cell>
          <cell r="V472" t="str">
            <v>T</v>
          </cell>
          <cell r="W472" t="str">
            <v>HSTT</v>
          </cell>
          <cell r="X472" t="str">
            <v>30</v>
          </cell>
          <cell r="Y472" t="str">
            <v>0</v>
          </cell>
          <cell r="Z472" t="str">
            <v>12D7</v>
          </cell>
        </row>
        <row r="473">
          <cell r="C473" t="str">
            <v>Phạm Viết Hiếu12D7</v>
          </cell>
          <cell r="D473" t="str">
            <v>04/09/2005</v>
          </cell>
          <cell r="E473" t="str">
            <v>Nam</v>
          </cell>
          <cell r="F473" t="str">
            <v>Kinh</v>
          </cell>
          <cell r="G473" t="str">
            <v>8.1</v>
          </cell>
          <cell r="H473" t="str">
            <v>8.3</v>
          </cell>
          <cell r="I473" t="str">
            <v>7.8</v>
          </cell>
          <cell r="J473" t="str">
            <v>8.6</v>
          </cell>
          <cell r="K473" t="str">
            <v>8.6</v>
          </cell>
          <cell r="L473" t="str">
            <v>7.6</v>
          </cell>
          <cell r="M473" t="str">
            <v>8.9</v>
          </cell>
          <cell r="N473" t="str">
            <v>8.3</v>
          </cell>
          <cell r="O473" t="str">
            <v>8.5</v>
          </cell>
          <cell r="P473" t="str">
            <v>8.9</v>
          </cell>
          <cell r="Q473" t="str">
            <v>8.6</v>
          </cell>
          <cell r="R473" t="str">
            <v>Đ</v>
          </cell>
          <cell r="S473" t="str">
            <v>7.9</v>
          </cell>
          <cell r="T473" t="str">
            <v>8.3</v>
          </cell>
          <cell r="U473" t="str">
            <v>G</v>
          </cell>
          <cell r="V473" t="str">
            <v>T</v>
          </cell>
          <cell r="W473" t="str">
            <v>HSG</v>
          </cell>
          <cell r="X473" t="str">
            <v>12</v>
          </cell>
          <cell r="Y473" t="str">
            <v>0</v>
          </cell>
          <cell r="Z473" t="str">
            <v>12D7</v>
          </cell>
        </row>
        <row r="474">
          <cell r="C474" t="str">
            <v>Nguyễn Quang Huy12D7</v>
          </cell>
          <cell r="D474" t="str">
            <v>28/05/2005</v>
          </cell>
          <cell r="E474" t="str">
            <v>Nam</v>
          </cell>
          <cell r="F474" t="str">
            <v>Kinh</v>
          </cell>
          <cell r="G474" t="str">
            <v>6.8</v>
          </cell>
          <cell r="H474" t="str">
            <v>8.3</v>
          </cell>
          <cell r="I474" t="str">
            <v>6.9</v>
          </cell>
          <cell r="J474" t="str">
            <v>8.3</v>
          </cell>
          <cell r="K474" t="str">
            <v>8.5</v>
          </cell>
          <cell r="L474" t="str">
            <v>7.0</v>
          </cell>
          <cell r="M474" t="str">
            <v>8.9</v>
          </cell>
          <cell r="N474" t="str">
            <v>6.1</v>
          </cell>
          <cell r="O474" t="str">
            <v>5.0</v>
          </cell>
          <cell r="P474" t="str">
            <v>8.9</v>
          </cell>
          <cell r="Q474" t="str">
            <v>8.3</v>
          </cell>
          <cell r="R474" t="str">
            <v>Đ</v>
          </cell>
          <cell r="S474" t="str">
            <v>7.6</v>
          </cell>
          <cell r="T474" t="str">
            <v>7.6</v>
          </cell>
          <cell r="U474" t="str">
            <v>K</v>
          </cell>
          <cell r="V474" t="str">
            <v>T</v>
          </cell>
          <cell r="W474" t="str">
            <v>HSTT</v>
          </cell>
          <cell r="X474" t="str">
            <v>35</v>
          </cell>
          <cell r="Y474" t="str">
            <v>1</v>
          </cell>
          <cell r="Z474" t="str">
            <v>12D7</v>
          </cell>
        </row>
        <row r="475">
          <cell r="C475" t="str">
            <v>Trần Nguyễn Quang Huy12D7</v>
          </cell>
          <cell r="D475" t="str">
            <v>11/08/2005</v>
          </cell>
          <cell r="E475" t="str">
            <v>Nam</v>
          </cell>
          <cell r="F475" t="str">
            <v>Kinh</v>
          </cell>
          <cell r="G475" t="str">
            <v>8.1</v>
          </cell>
          <cell r="H475" t="str">
            <v>7.3</v>
          </cell>
          <cell r="I475" t="str">
            <v>6.8</v>
          </cell>
          <cell r="J475" t="str">
            <v>9.1</v>
          </cell>
          <cell r="K475" t="str">
            <v>8.9</v>
          </cell>
          <cell r="L475" t="str">
            <v>7.6</v>
          </cell>
          <cell r="M475" t="str">
            <v>8.2</v>
          </cell>
          <cell r="N475" t="str">
            <v>7.8</v>
          </cell>
          <cell r="O475" t="str">
            <v>8.0</v>
          </cell>
          <cell r="P475" t="str">
            <v>9.1</v>
          </cell>
          <cell r="Q475" t="str">
            <v>8.4</v>
          </cell>
          <cell r="R475" t="str">
            <v>Đ</v>
          </cell>
          <cell r="S475" t="str">
            <v>7.7</v>
          </cell>
          <cell r="T475" t="str">
            <v>8.1</v>
          </cell>
          <cell r="U475" t="str">
            <v>G</v>
          </cell>
          <cell r="V475" t="str">
            <v>T</v>
          </cell>
          <cell r="W475" t="str">
            <v>HSG</v>
          </cell>
          <cell r="X475" t="str">
            <v>18</v>
          </cell>
          <cell r="Y475" t="str">
            <v>0</v>
          </cell>
          <cell r="Z475" t="str">
            <v>12D7</v>
          </cell>
        </row>
        <row r="476">
          <cell r="C476" t="str">
            <v>Vũ Trường Huy12D7</v>
          </cell>
          <cell r="D476" t="str">
            <v>12/12/2005</v>
          </cell>
          <cell r="E476" t="str">
            <v>Nam</v>
          </cell>
          <cell r="F476" t="str">
            <v>Kinh</v>
          </cell>
          <cell r="G476" t="str">
            <v>7.1</v>
          </cell>
          <cell r="H476" t="str">
            <v>8.0</v>
          </cell>
          <cell r="I476" t="str">
            <v>7.9</v>
          </cell>
          <cell r="J476" t="str">
            <v>8.8</v>
          </cell>
          <cell r="K476" t="str">
            <v>8.4</v>
          </cell>
          <cell r="L476" t="str">
            <v>7.4</v>
          </cell>
          <cell r="M476" t="str">
            <v>7.4</v>
          </cell>
          <cell r="N476" t="str">
            <v>8.2</v>
          </cell>
          <cell r="O476" t="str">
            <v>7.1</v>
          </cell>
          <cell r="P476" t="str">
            <v>8.7</v>
          </cell>
          <cell r="Q476" t="str">
            <v>8.6</v>
          </cell>
          <cell r="R476" t="str">
            <v>Đ</v>
          </cell>
          <cell r="S476" t="str">
            <v>8.3</v>
          </cell>
          <cell r="T476" t="str">
            <v>8.0</v>
          </cell>
          <cell r="U476" t="str">
            <v>K</v>
          </cell>
          <cell r="V476" t="str">
            <v>T</v>
          </cell>
          <cell r="W476" t="str">
            <v>HSTT</v>
          </cell>
          <cell r="X476" t="str">
            <v>23</v>
          </cell>
          <cell r="Y476" t="str">
            <v>4</v>
          </cell>
          <cell r="Z476" t="str">
            <v>12D7</v>
          </cell>
        </row>
        <row r="477">
          <cell r="C477" t="str">
            <v>Hoàng Thu Huyền12D7</v>
          </cell>
          <cell r="D477" t="str">
            <v>21/09/2005</v>
          </cell>
          <cell r="E477" t="str">
            <v>Nữ</v>
          </cell>
          <cell r="F477" t="str">
            <v>Kinh</v>
          </cell>
          <cell r="G477" t="str">
            <v>8.1</v>
          </cell>
          <cell r="H477" t="str">
            <v>8.1</v>
          </cell>
          <cell r="I477" t="str">
            <v>8.1</v>
          </cell>
          <cell r="J477" t="str">
            <v>9.4</v>
          </cell>
          <cell r="K477" t="str">
            <v>8.5</v>
          </cell>
          <cell r="L477" t="str">
            <v>8.6</v>
          </cell>
          <cell r="M477" t="str">
            <v>9.4</v>
          </cell>
          <cell r="N477" t="str">
            <v>8.4</v>
          </cell>
          <cell r="O477" t="str">
            <v>8.7</v>
          </cell>
          <cell r="P477" t="str">
            <v>9.0</v>
          </cell>
          <cell r="Q477" t="str">
            <v>9.4</v>
          </cell>
          <cell r="R477" t="str">
            <v>Đ</v>
          </cell>
          <cell r="S477" t="str">
            <v>8.0</v>
          </cell>
          <cell r="T477" t="str">
            <v>8.6</v>
          </cell>
          <cell r="U477" t="str">
            <v>G</v>
          </cell>
          <cell r="V477" t="str">
            <v>T</v>
          </cell>
          <cell r="W477" t="str">
            <v>HSG</v>
          </cell>
          <cell r="X477" t="str">
            <v>5</v>
          </cell>
          <cell r="Y477" t="str">
            <v>0</v>
          </cell>
          <cell r="Z477" t="str">
            <v>12D7</v>
          </cell>
        </row>
        <row r="478">
          <cell r="C478" t="str">
            <v>Trần Khánh Huyền12D7</v>
          </cell>
          <cell r="D478" t="str">
            <v>23/12/2005</v>
          </cell>
          <cell r="E478" t="str">
            <v>Nữ</v>
          </cell>
          <cell r="F478" t="str">
            <v>Kinh</v>
          </cell>
          <cell r="G478" t="str">
            <v>6.0</v>
          </cell>
          <cell r="H478" t="str">
            <v>8.3</v>
          </cell>
          <cell r="I478" t="str">
            <v>7.3</v>
          </cell>
          <cell r="J478" t="str">
            <v>9.5</v>
          </cell>
          <cell r="K478" t="str">
            <v>8.6</v>
          </cell>
          <cell r="L478" t="str">
            <v>6.7</v>
          </cell>
          <cell r="M478" t="str">
            <v>9.1</v>
          </cell>
          <cell r="N478" t="str">
            <v>8.2</v>
          </cell>
          <cell r="O478" t="str">
            <v>6.6</v>
          </cell>
          <cell r="P478" t="str">
            <v>8.7</v>
          </cell>
          <cell r="Q478" t="str">
            <v>8.6</v>
          </cell>
          <cell r="R478" t="str">
            <v>Đ</v>
          </cell>
          <cell r="S478" t="str">
            <v>8.1</v>
          </cell>
          <cell r="T478" t="str">
            <v>8.0</v>
          </cell>
          <cell r="U478" t="str">
            <v>K</v>
          </cell>
          <cell r="V478" t="str">
            <v>T</v>
          </cell>
          <cell r="W478" t="str">
            <v>HSTT</v>
          </cell>
          <cell r="X478" t="str">
            <v>23</v>
          </cell>
          <cell r="Y478" t="str">
            <v>4</v>
          </cell>
          <cell r="Z478" t="str">
            <v>12D7</v>
          </cell>
        </row>
        <row r="479">
          <cell r="C479" t="str">
            <v>Phạm Quang Khải12D7</v>
          </cell>
          <cell r="D479" t="str">
            <v>29/11/2005</v>
          </cell>
          <cell r="E479" t="str">
            <v>Nam</v>
          </cell>
          <cell r="F479" t="str">
            <v>Kinh</v>
          </cell>
          <cell r="G479" t="str">
            <v>9.3</v>
          </cell>
          <cell r="H479" t="str">
            <v>7.1</v>
          </cell>
          <cell r="I479" t="str">
            <v>7.4</v>
          </cell>
          <cell r="J479" t="str">
            <v>9.4</v>
          </cell>
          <cell r="K479" t="str">
            <v>8.4</v>
          </cell>
          <cell r="L479" t="str">
            <v>8.4</v>
          </cell>
          <cell r="M479" t="str">
            <v>7.9</v>
          </cell>
          <cell r="N479" t="str">
            <v>7.3</v>
          </cell>
          <cell r="O479" t="str">
            <v>8.3</v>
          </cell>
          <cell r="P479" t="str">
            <v>8.7</v>
          </cell>
          <cell r="Q479" t="str">
            <v>8.9</v>
          </cell>
          <cell r="R479" t="str">
            <v>Đ</v>
          </cell>
          <cell r="S479" t="str">
            <v>7.7</v>
          </cell>
          <cell r="T479" t="str">
            <v>8.2</v>
          </cell>
          <cell r="U479" t="str">
            <v>G</v>
          </cell>
          <cell r="V479" t="str">
            <v>T</v>
          </cell>
          <cell r="W479" t="str">
            <v>HSG</v>
          </cell>
          <cell r="X479" t="str">
            <v>14</v>
          </cell>
          <cell r="Y479" t="str">
            <v>0</v>
          </cell>
          <cell r="Z479" t="str">
            <v>12D7</v>
          </cell>
        </row>
        <row r="480">
          <cell r="C480" t="str">
            <v>Nguyễn Trần Vân Khánh12D7</v>
          </cell>
          <cell r="D480" t="str">
            <v>01/09/2005</v>
          </cell>
          <cell r="E480" t="str">
            <v>Nữ</v>
          </cell>
          <cell r="F480" t="str">
            <v>Kinh</v>
          </cell>
          <cell r="G480" t="str">
            <v>8.1</v>
          </cell>
          <cell r="H480" t="str">
            <v>7.3</v>
          </cell>
          <cell r="I480" t="str">
            <v>6.4</v>
          </cell>
          <cell r="J480" t="str">
            <v>9.1</v>
          </cell>
          <cell r="K480" t="str">
            <v>8.4</v>
          </cell>
          <cell r="L480" t="str">
            <v>6.6</v>
          </cell>
          <cell r="M480" t="str">
            <v>8.7</v>
          </cell>
          <cell r="N480" t="str">
            <v>9.5</v>
          </cell>
          <cell r="O480" t="str">
            <v>8.6</v>
          </cell>
          <cell r="P480" t="str">
            <v>9.0</v>
          </cell>
          <cell r="Q480" t="str">
            <v>8.3</v>
          </cell>
          <cell r="R480" t="str">
            <v>Đ</v>
          </cell>
          <cell r="S480" t="str">
            <v>8.4</v>
          </cell>
          <cell r="T480" t="str">
            <v>8.2</v>
          </cell>
          <cell r="U480" t="str">
            <v>K</v>
          </cell>
          <cell r="V480" t="str">
            <v>T</v>
          </cell>
          <cell r="W480" t="str">
            <v>HSTT</v>
          </cell>
          <cell r="X480" t="str">
            <v>20</v>
          </cell>
          <cell r="Y480" t="str">
            <v>7</v>
          </cell>
          <cell r="Z480" t="str">
            <v>12D7</v>
          </cell>
        </row>
        <row r="481">
          <cell r="C481" t="str">
            <v>Đặng Khánh Linh12D7</v>
          </cell>
          <cell r="D481" t="str">
            <v>17/08/2005</v>
          </cell>
          <cell r="E481" t="str">
            <v>Nữ</v>
          </cell>
          <cell r="F481" t="str">
            <v>Kinh</v>
          </cell>
          <cell r="G481" t="str">
            <v>5.2</v>
          </cell>
          <cell r="H481" t="str">
            <v>7.9</v>
          </cell>
          <cell r="I481" t="str">
            <v>6.8</v>
          </cell>
          <cell r="J481" t="str">
            <v>8.8</v>
          </cell>
          <cell r="K481" t="str">
            <v>8.6</v>
          </cell>
          <cell r="L481" t="str">
            <v>6.9</v>
          </cell>
          <cell r="M481" t="str">
            <v>8.3</v>
          </cell>
          <cell r="N481" t="str">
            <v>8.5</v>
          </cell>
          <cell r="O481" t="str">
            <v>5.1</v>
          </cell>
          <cell r="P481" t="str">
            <v>8.6</v>
          </cell>
          <cell r="Q481" t="str">
            <v>8.6</v>
          </cell>
          <cell r="R481" t="str">
            <v>Đ</v>
          </cell>
          <cell r="S481" t="str">
            <v>8.9</v>
          </cell>
          <cell r="T481" t="str">
            <v>7.7</v>
          </cell>
          <cell r="U481" t="str">
            <v>K</v>
          </cell>
          <cell r="V481" t="str">
            <v>T</v>
          </cell>
          <cell r="W481" t="str">
            <v>HSTT</v>
          </cell>
          <cell r="X481" t="str">
            <v>32</v>
          </cell>
          <cell r="Y481" t="str">
            <v>5</v>
          </cell>
          <cell r="Z481" t="str">
            <v>12D7</v>
          </cell>
        </row>
        <row r="482">
          <cell r="C482" t="str">
            <v>Đỗ Khánh Linh12D7</v>
          </cell>
          <cell r="D482" t="str">
            <v>02/10/2005</v>
          </cell>
          <cell r="E482" t="str">
            <v>Nữ</v>
          </cell>
          <cell r="F482" t="str">
            <v>Kinh</v>
          </cell>
          <cell r="G482" t="str">
            <v>6.5</v>
          </cell>
          <cell r="H482" t="str">
            <v>7.8</v>
          </cell>
          <cell r="I482" t="str">
            <v>6.6</v>
          </cell>
          <cell r="J482" t="str">
            <v>9.0</v>
          </cell>
          <cell r="K482" t="str">
            <v>8.6</v>
          </cell>
          <cell r="L482" t="str">
            <v>7.3</v>
          </cell>
          <cell r="M482" t="str">
            <v>9.2</v>
          </cell>
          <cell r="N482" t="str">
            <v>9.0</v>
          </cell>
          <cell r="O482" t="str">
            <v>6.8</v>
          </cell>
          <cell r="P482" t="str">
            <v>8.9</v>
          </cell>
          <cell r="Q482" t="str">
            <v>8.9</v>
          </cell>
          <cell r="R482" t="str">
            <v>Đ</v>
          </cell>
          <cell r="S482" t="str">
            <v>7.4</v>
          </cell>
          <cell r="T482" t="str">
            <v>8.0</v>
          </cell>
          <cell r="U482" t="str">
            <v>K</v>
          </cell>
          <cell r="V482" t="str">
            <v>T</v>
          </cell>
          <cell r="W482" t="str">
            <v>HSTT</v>
          </cell>
          <cell r="X482" t="str">
            <v>23</v>
          </cell>
          <cell r="Y482" t="str">
            <v>1</v>
          </cell>
          <cell r="Z482" t="str">
            <v>12D7</v>
          </cell>
        </row>
        <row r="483">
          <cell r="C483" t="str">
            <v>Nguyễn Diệp Linh12D7</v>
          </cell>
          <cell r="D483" t="str">
            <v>07/09/2005</v>
          </cell>
          <cell r="E483" t="str">
            <v>Nữ</v>
          </cell>
          <cell r="F483" t="str">
            <v>Kinh</v>
          </cell>
          <cell r="G483" t="str">
            <v>7.1</v>
          </cell>
          <cell r="H483" t="str">
            <v>7.0</v>
          </cell>
          <cell r="I483" t="str">
            <v>7.0</v>
          </cell>
          <cell r="J483" t="str">
            <v>9.4</v>
          </cell>
          <cell r="K483" t="str">
            <v>8.6</v>
          </cell>
          <cell r="L483" t="str">
            <v>8.1</v>
          </cell>
          <cell r="M483" t="str">
            <v>9.1</v>
          </cell>
          <cell r="N483" t="str">
            <v>8.8</v>
          </cell>
          <cell r="O483" t="str">
            <v>6.6</v>
          </cell>
          <cell r="P483" t="str">
            <v>9.1</v>
          </cell>
          <cell r="Q483" t="str">
            <v>8.9</v>
          </cell>
          <cell r="R483" t="str">
            <v>Đ</v>
          </cell>
          <cell r="S483" t="str">
            <v>8.7</v>
          </cell>
          <cell r="T483" t="str">
            <v>8.2</v>
          </cell>
          <cell r="U483" t="str">
            <v>G</v>
          </cell>
          <cell r="V483" t="str">
            <v>T</v>
          </cell>
          <cell r="W483" t="str">
            <v>HSG</v>
          </cell>
          <cell r="X483" t="str">
            <v>14</v>
          </cell>
          <cell r="Y483" t="str">
            <v>1</v>
          </cell>
          <cell r="Z483" t="str">
            <v>12D7</v>
          </cell>
        </row>
        <row r="484">
          <cell r="C484" t="str">
            <v>Nguyễn Quang Minh12D7</v>
          </cell>
          <cell r="D484" t="str">
            <v>27/06/2005</v>
          </cell>
          <cell r="E484" t="str">
            <v>Nam</v>
          </cell>
          <cell r="F484" t="str">
            <v>Kinh</v>
          </cell>
          <cell r="G484" t="str">
            <v>5.1</v>
          </cell>
          <cell r="H484" t="str">
            <v>6.4</v>
          </cell>
          <cell r="I484" t="str">
            <v>5.9</v>
          </cell>
          <cell r="J484" t="str">
            <v>8.6</v>
          </cell>
          <cell r="K484" t="str">
            <v>8.4</v>
          </cell>
          <cell r="L484" t="str">
            <v>5.2</v>
          </cell>
          <cell r="M484" t="str">
            <v>7.6</v>
          </cell>
          <cell r="N484" t="str">
            <v>4.6</v>
          </cell>
          <cell r="O484" t="str">
            <v>5.5</v>
          </cell>
          <cell r="P484" t="str">
            <v>8.7</v>
          </cell>
          <cell r="Q484" t="str">
            <v>8.1</v>
          </cell>
          <cell r="R484" t="str">
            <v>Đ</v>
          </cell>
          <cell r="S484" t="str">
            <v>6.1</v>
          </cell>
          <cell r="T484" t="str">
            <v>6.7</v>
          </cell>
          <cell r="U484" t="str">
            <v>TB</v>
          </cell>
          <cell r="V484" t="str">
            <v>TB</v>
          </cell>
          <cell r="X484" t="str">
            <v>41</v>
          </cell>
          <cell r="Y484" t="str">
            <v>18</v>
          </cell>
          <cell r="Z484" t="str">
            <v>12D7</v>
          </cell>
        </row>
        <row r="485">
          <cell r="C485" t="str">
            <v>Dương Thái Sơn12D7</v>
          </cell>
          <cell r="D485" t="str">
            <v>23/11/2005</v>
          </cell>
          <cell r="E485" t="str">
            <v>Nam</v>
          </cell>
          <cell r="F485" t="str">
            <v>Kinh</v>
          </cell>
          <cell r="G485" t="str">
            <v>7.8</v>
          </cell>
          <cell r="H485" t="str">
            <v>7.1</v>
          </cell>
          <cell r="I485" t="str">
            <v>7.2</v>
          </cell>
          <cell r="J485" t="str">
            <v>9.1</v>
          </cell>
          <cell r="K485" t="str">
            <v>8.9</v>
          </cell>
          <cell r="L485" t="str">
            <v>6.5</v>
          </cell>
          <cell r="M485" t="str">
            <v>8.4</v>
          </cell>
          <cell r="N485" t="str">
            <v>8.0</v>
          </cell>
          <cell r="O485" t="str">
            <v>5.5</v>
          </cell>
          <cell r="P485" t="str">
            <v>8.9</v>
          </cell>
          <cell r="Q485" t="str">
            <v>8.4</v>
          </cell>
          <cell r="R485" t="str">
            <v>Đ</v>
          </cell>
          <cell r="S485" t="str">
            <v>7.7</v>
          </cell>
          <cell r="T485" t="str">
            <v>7.8</v>
          </cell>
          <cell r="U485" t="str">
            <v>K</v>
          </cell>
          <cell r="V485" t="str">
            <v>T</v>
          </cell>
          <cell r="W485" t="str">
            <v>HSTT</v>
          </cell>
          <cell r="X485" t="str">
            <v>30</v>
          </cell>
          <cell r="Y485" t="str">
            <v>0</v>
          </cell>
          <cell r="Z485" t="str">
            <v>12D7</v>
          </cell>
        </row>
        <row r="486">
          <cell r="C486" t="str">
            <v>Trương Hồng Sơn12D7</v>
          </cell>
          <cell r="D486" t="str">
            <v>09/01/2005</v>
          </cell>
          <cell r="E486" t="str">
            <v>Nam</v>
          </cell>
          <cell r="F486" t="str">
            <v>Kinh</v>
          </cell>
          <cell r="G486" t="str">
            <v>9.2</v>
          </cell>
          <cell r="H486" t="str">
            <v>8.6</v>
          </cell>
          <cell r="I486" t="str">
            <v>8.8</v>
          </cell>
          <cell r="J486" t="str">
            <v>9.5</v>
          </cell>
          <cell r="K486" t="str">
            <v>8.5</v>
          </cell>
          <cell r="L486" t="str">
            <v>6.5</v>
          </cell>
          <cell r="M486" t="str">
            <v>9.3</v>
          </cell>
          <cell r="N486" t="str">
            <v>7.9</v>
          </cell>
          <cell r="O486" t="str">
            <v>8.0</v>
          </cell>
          <cell r="P486" t="str">
            <v>9.4</v>
          </cell>
          <cell r="Q486" t="str">
            <v>9.1</v>
          </cell>
          <cell r="R486" t="str">
            <v>Đ</v>
          </cell>
          <cell r="S486" t="str">
            <v>8.3</v>
          </cell>
          <cell r="T486" t="str">
            <v>8.6</v>
          </cell>
          <cell r="U486" t="str">
            <v>G</v>
          </cell>
          <cell r="V486" t="str">
            <v>T</v>
          </cell>
          <cell r="W486" t="str">
            <v>HSG</v>
          </cell>
          <cell r="X486" t="str">
            <v>5</v>
          </cell>
          <cell r="Y486" t="str">
            <v>0</v>
          </cell>
          <cell r="Z486" t="str">
            <v>12D7</v>
          </cell>
        </row>
        <row r="487">
          <cell r="C487" t="str">
            <v>Lại Hoàng Võ Thiên12D7</v>
          </cell>
          <cell r="D487" t="str">
            <v>07/05/2005</v>
          </cell>
          <cell r="E487" t="str">
            <v>Nam</v>
          </cell>
          <cell r="F487" t="str">
            <v>Kinh</v>
          </cell>
          <cell r="G487" t="str">
            <v>5.0</v>
          </cell>
          <cell r="H487" t="str">
            <v>7.1</v>
          </cell>
          <cell r="I487" t="str">
            <v>6.6</v>
          </cell>
          <cell r="J487" t="str">
            <v>8.9</v>
          </cell>
          <cell r="K487" t="str">
            <v>8.4</v>
          </cell>
          <cell r="L487" t="str">
            <v>6.8</v>
          </cell>
          <cell r="M487" t="str">
            <v>8.6</v>
          </cell>
          <cell r="N487" t="str">
            <v>5.9</v>
          </cell>
          <cell r="O487" t="str">
            <v>4.4</v>
          </cell>
          <cell r="P487" t="str">
            <v>8.6</v>
          </cell>
          <cell r="Q487" t="str">
            <v>8.7</v>
          </cell>
          <cell r="R487" t="str">
            <v>Đ</v>
          </cell>
          <cell r="S487" t="str">
            <v>7.0</v>
          </cell>
          <cell r="T487" t="str">
            <v>7.2</v>
          </cell>
          <cell r="U487" t="str">
            <v>TB</v>
          </cell>
          <cell r="V487" t="str">
            <v>T</v>
          </cell>
          <cell r="X487" t="str">
            <v>40</v>
          </cell>
          <cell r="Y487" t="str">
            <v>3</v>
          </cell>
          <cell r="Z487" t="str">
            <v>12D7</v>
          </cell>
        </row>
        <row r="488">
          <cell r="C488" t="str">
            <v>Nguyễn Thị Huyền Trang12D7</v>
          </cell>
          <cell r="D488" t="str">
            <v>23/10/2005</v>
          </cell>
          <cell r="E488" t="str">
            <v>Nữ</v>
          </cell>
          <cell r="F488" t="str">
            <v>Kinh</v>
          </cell>
          <cell r="G488" t="str">
            <v>8.3</v>
          </cell>
          <cell r="H488" t="str">
            <v>8.0</v>
          </cell>
          <cell r="I488" t="str">
            <v>8.0</v>
          </cell>
          <cell r="J488" t="str">
            <v>9.4</v>
          </cell>
          <cell r="K488" t="str">
            <v>9.1</v>
          </cell>
          <cell r="L488" t="str">
            <v>8.0</v>
          </cell>
          <cell r="M488" t="str">
            <v>9.0</v>
          </cell>
          <cell r="N488" t="str">
            <v>8.8</v>
          </cell>
          <cell r="O488" t="str">
            <v>8.4</v>
          </cell>
          <cell r="P488" t="str">
            <v>8.9</v>
          </cell>
          <cell r="Q488" t="str">
            <v>8.4</v>
          </cell>
          <cell r="R488" t="str">
            <v>Đ</v>
          </cell>
          <cell r="S488" t="str">
            <v>8.6</v>
          </cell>
          <cell r="T488" t="str">
            <v>8.6</v>
          </cell>
          <cell r="U488" t="str">
            <v>G</v>
          </cell>
          <cell r="V488" t="str">
            <v>T</v>
          </cell>
          <cell r="W488" t="str">
            <v>HSG</v>
          </cell>
          <cell r="X488" t="str">
            <v>5</v>
          </cell>
          <cell r="Y488" t="str">
            <v>3</v>
          </cell>
          <cell r="Z488" t="str">
            <v>12D7</v>
          </cell>
        </row>
        <row r="489">
          <cell r="C489" t="str">
            <v>Cao Đắc Vinh12D7</v>
          </cell>
          <cell r="D489" t="str">
            <v>01/07/2005</v>
          </cell>
          <cell r="E489" t="str">
            <v>Nam</v>
          </cell>
          <cell r="F489" t="str">
            <v>Kinh</v>
          </cell>
          <cell r="G489" t="str">
            <v>7.0</v>
          </cell>
          <cell r="H489" t="str">
            <v>6.6</v>
          </cell>
          <cell r="I489" t="str">
            <v>8.1</v>
          </cell>
          <cell r="J489" t="str">
            <v>8.0</v>
          </cell>
          <cell r="K489" t="str">
            <v>8.1</v>
          </cell>
          <cell r="L489" t="str">
            <v>6.0</v>
          </cell>
          <cell r="M489" t="str">
            <v>8.5</v>
          </cell>
          <cell r="N489" t="str">
            <v>8.5</v>
          </cell>
          <cell r="O489" t="str">
            <v>5.1</v>
          </cell>
          <cell r="P489" t="str">
            <v>8.7</v>
          </cell>
          <cell r="Q489" t="str">
            <v>8.4</v>
          </cell>
          <cell r="R489" t="str">
            <v>Đ</v>
          </cell>
          <cell r="S489" t="str">
            <v>6.7</v>
          </cell>
          <cell r="T489" t="str">
            <v>7.5</v>
          </cell>
          <cell r="U489" t="str">
            <v>K</v>
          </cell>
          <cell r="V489" t="str">
            <v>T</v>
          </cell>
          <cell r="W489" t="str">
            <v>HSTT</v>
          </cell>
          <cell r="X489" t="str">
            <v>36</v>
          </cell>
          <cell r="Y489" t="str">
            <v>1</v>
          </cell>
          <cell r="Z489" t="str">
            <v>12D7</v>
          </cell>
        </row>
        <row r="490">
          <cell r="C490" t="str">
            <v>Nguyễn Bảo Yến12D7</v>
          </cell>
          <cell r="D490" t="str">
            <v>17/06/2005</v>
          </cell>
          <cell r="E490" t="str">
            <v>Nữ</v>
          </cell>
          <cell r="F490" t="str">
            <v>Kinh</v>
          </cell>
          <cell r="G490" t="str">
            <v>7.6</v>
          </cell>
          <cell r="H490" t="str">
            <v>7.5</v>
          </cell>
          <cell r="I490" t="str">
            <v>7.3</v>
          </cell>
          <cell r="J490" t="str">
            <v>9.6</v>
          </cell>
          <cell r="K490" t="str">
            <v>8.1</v>
          </cell>
          <cell r="L490" t="str">
            <v>8.5</v>
          </cell>
          <cell r="M490" t="str">
            <v>8.8</v>
          </cell>
          <cell r="N490" t="str">
            <v>8.7</v>
          </cell>
          <cell r="O490" t="str">
            <v>5.8</v>
          </cell>
          <cell r="P490" t="str">
            <v>8.7</v>
          </cell>
          <cell r="Q490" t="str">
            <v>8.3</v>
          </cell>
          <cell r="R490" t="str">
            <v>Đ</v>
          </cell>
          <cell r="S490" t="str">
            <v>8.6</v>
          </cell>
          <cell r="T490" t="str">
            <v>8.1</v>
          </cell>
          <cell r="U490" t="str">
            <v>K</v>
          </cell>
          <cell r="V490" t="str">
            <v>T</v>
          </cell>
          <cell r="W490" t="str">
            <v>HSTT</v>
          </cell>
          <cell r="X490" t="str">
            <v>21</v>
          </cell>
          <cell r="Y490" t="str">
            <v>0</v>
          </cell>
          <cell r="Z490" t="str">
            <v>12D7</v>
          </cell>
        </row>
        <row r="491">
          <cell r="C491" t="str">
            <v>Đỗ Thế Anh12D8</v>
          </cell>
          <cell r="D491" t="str">
            <v>11/09/2005</v>
          </cell>
          <cell r="E491" t="str">
            <v>Nam</v>
          </cell>
          <cell r="F491" t="str">
            <v>Kinh</v>
          </cell>
          <cell r="G491" t="str">
            <v>7.0</v>
          </cell>
          <cell r="H491" t="str">
            <v>7.5</v>
          </cell>
          <cell r="I491" t="str">
            <v>7.0</v>
          </cell>
          <cell r="J491" t="str">
            <v>6.5</v>
          </cell>
          <cell r="K491" t="str">
            <v>8.3</v>
          </cell>
          <cell r="L491" t="str">
            <v>6.7</v>
          </cell>
          <cell r="M491" t="str">
            <v>6.8</v>
          </cell>
          <cell r="N491" t="str">
            <v>8.1</v>
          </cell>
          <cell r="O491" t="str">
            <v>6.9</v>
          </cell>
          <cell r="P491" t="str">
            <v>9.0</v>
          </cell>
          <cell r="Q491" t="str">
            <v>8.3</v>
          </cell>
          <cell r="R491" t="str">
            <v>Đ</v>
          </cell>
          <cell r="S491" t="str">
            <v>6.9</v>
          </cell>
          <cell r="T491" t="str">
            <v>7.4</v>
          </cell>
          <cell r="U491" t="str">
            <v>K</v>
          </cell>
          <cell r="V491" t="str">
            <v>T</v>
          </cell>
          <cell r="W491" t="str">
            <v>HSTT</v>
          </cell>
          <cell r="X491" t="str">
            <v>39</v>
          </cell>
          <cell r="Y491" t="str">
            <v>0</v>
          </cell>
          <cell r="Z491" t="str">
            <v>12D8</v>
          </cell>
        </row>
        <row r="492">
          <cell r="C492" t="str">
            <v>Hồ Việt Anh12D8</v>
          </cell>
          <cell r="D492" t="str">
            <v>08/08/2005</v>
          </cell>
          <cell r="E492" t="str">
            <v>Nam</v>
          </cell>
          <cell r="F492" t="str">
            <v>Kinh</v>
          </cell>
          <cell r="G492" t="str">
            <v>8.4</v>
          </cell>
          <cell r="H492" t="str">
            <v>8.6</v>
          </cell>
          <cell r="I492" t="str">
            <v>7.4</v>
          </cell>
          <cell r="J492" t="str">
            <v>6.6</v>
          </cell>
          <cell r="K492" t="str">
            <v>8.5</v>
          </cell>
          <cell r="L492" t="str">
            <v>9.0</v>
          </cell>
          <cell r="M492" t="str">
            <v>7.8</v>
          </cell>
          <cell r="N492" t="str">
            <v>6.8</v>
          </cell>
          <cell r="O492" t="str">
            <v>7.5</v>
          </cell>
          <cell r="P492" t="str">
            <v>9.0</v>
          </cell>
          <cell r="Q492" t="str">
            <v>8.4</v>
          </cell>
          <cell r="R492" t="str">
            <v>Đ</v>
          </cell>
          <cell r="S492" t="str">
            <v>8.3</v>
          </cell>
          <cell r="T492" t="str">
            <v>8.0</v>
          </cell>
          <cell r="U492" t="str">
            <v>G</v>
          </cell>
          <cell r="V492" t="str">
            <v>T</v>
          </cell>
          <cell r="W492" t="str">
            <v>HSG</v>
          </cell>
          <cell r="X492" t="str">
            <v>19</v>
          </cell>
          <cell r="Y492" t="str">
            <v>0</v>
          </cell>
          <cell r="Z492" t="str">
            <v>12D8</v>
          </cell>
        </row>
        <row r="493">
          <cell r="C493" t="str">
            <v>Nguyễn Đăng Duy Anh12D8</v>
          </cell>
          <cell r="D493" t="str">
            <v>01/04/2005</v>
          </cell>
          <cell r="E493" t="str">
            <v>Nam</v>
          </cell>
          <cell r="F493" t="str">
            <v>Kinh</v>
          </cell>
          <cell r="G493" t="str">
            <v>9.0</v>
          </cell>
          <cell r="H493" t="str">
            <v>7.5</v>
          </cell>
          <cell r="I493" t="str">
            <v>8.1</v>
          </cell>
          <cell r="J493" t="str">
            <v>7.9</v>
          </cell>
          <cell r="K493" t="str">
            <v>9.3</v>
          </cell>
          <cell r="L493" t="str">
            <v>8.6</v>
          </cell>
          <cell r="M493" t="str">
            <v>7.9</v>
          </cell>
          <cell r="N493" t="str">
            <v>8.0</v>
          </cell>
          <cell r="O493" t="str">
            <v>8.3</v>
          </cell>
          <cell r="P493" t="str">
            <v>8.7</v>
          </cell>
          <cell r="Q493" t="str">
            <v>8.3</v>
          </cell>
          <cell r="R493" t="str">
            <v>Đ</v>
          </cell>
          <cell r="S493" t="str">
            <v>9.0</v>
          </cell>
          <cell r="T493" t="str">
            <v>8.4</v>
          </cell>
          <cell r="U493" t="str">
            <v>G</v>
          </cell>
          <cell r="V493" t="str">
            <v>T</v>
          </cell>
          <cell r="W493" t="str">
            <v>HSG</v>
          </cell>
          <cell r="X493" t="str">
            <v>7</v>
          </cell>
          <cell r="Y493" t="str">
            <v>4</v>
          </cell>
          <cell r="Z493" t="str">
            <v>12D8</v>
          </cell>
        </row>
        <row r="494">
          <cell r="C494" t="str">
            <v>Nguyễn Mỹ Anh12D8</v>
          </cell>
          <cell r="D494" t="str">
            <v>02/11/2005</v>
          </cell>
          <cell r="E494" t="str">
            <v>Nữ</v>
          </cell>
          <cell r="F494" t="str">
            <v>Kinh</v>
          </cell>
          <cell r="G494" t="str">
            <v>8.6</v>
          </cell>
          <cell r="H494" t="str">
            <v>8.1</v>
          </cell>
          <cell r="I494" t="str">
            <v>8.1</v>
          </cell>
          <cell r="J494" t="str">
            <v>7.3</v>
          </cell>
          <cell r="K494" t="str">
            <v>8.6</v>
          </cell>
          <cell r="L494" t="str">
            <v>8.2</v>
          </cell>
          <cell r="M494" t="str">
            <v>7.9</v>
          </cell>
          <cell r="N494" t="str">
            <v>8.4</v>
          </cell>
          <cell r="O494" t="str">
            <v>7.2</v>
          </cell>
          <cell r="P494" t="str">
            <v>8.9</v>
          </cell>
          <cell r="Q494" t="str">
            <v>8.3</v>
          </cell>
          <cell r="R494" t="str">
            <v>Đ</v>
          </cell>
          <cell r="S494" t="str">
            <v>8.4</v>
          </cell>
          <cell r="T494" t="str">
            <v>8.2</v>
          </cell>
          <cell r="U494" t="str">
            <v>G</v>
          </cell>
          <cell r="V494" t="str">
            <v>T</v>
          </cell>
          <cell r="W494" t="str">
            <v>HSG</v>
          </cell>
          <cell r="X494" t="str">
            <v>13</v>
          </cell>
          <cell r="Y494" t="str">
            <v>3</v>
          </cell>
          <cell r="Z494" t="str">
            <v>12D8</v>
          </cell>
        </row>
        <row r="495">
          <cell r="C495" t="str">
            <v>Nguyễn Ngọc Anh12D8</v>
          </cell>
          <cell r="D495" t="str">
            <v>16/03/2005</v>
          </cell>
          <cell r="E495" t="str">
            <v>Nữ</v>
          </cell>
          <cell r="F495" t="str">
            <v>Kinh</v>
          </cell>
          <cell r="G495" t="str">
            <v>8.4</v>
          </cell>
          <cell r="H495" t="str">
            <v>8.3</v>
          </cell>
          <cell r="I495" t="str">
            <v>8.0</v>
          </cell>
          <cell r="J495" t="str">
            <v>8.1</v>
          </cell>
          <cell r="K495" t="str">
            <v>8.5</v>
          </cell>
          <cell r="L495" t="str">
            <v>7.8</v>
          </cell>
          <cell r="M495" t="str">
            <v>9.0</v>
          </cell>
          <cell r="N495" t="str">
            <v>8.4</v>
          </cell>
          <cell r="O495" t="str">
            <v>6.5</v>
          </cell>
          <cell r="P495" t="str">
            <v>9.0</v>
          </cell>
          <cell r="Q495" t="str">
            <v>8.3</v>
          </cell>
          <cell r="R495" t="str">
            <v>Đ</v>
          </cell>
          <cell r="S495" t="str">
            <v>8.4</v>
          </cell>
          <cell r="T495" t="str">
            <v>8.2</v>
          </cell>
          <cell r="U495" t="str">
            <v>G</v>
          </cell>
          <cell r="V495" t="str">
            <v>T</v>
          </cell>
          <cell r="W495" t="str">
            <v>HSG</v>
          </cell>
          <cell r="X495" t="str">
            <v>13</v>
          </cell>
          <cell r="Y495" t="str">
            <v>2</v>
          </cell>
          <cell r="Z495" t="str">
            <v>12D8</v>
          </cell>
        </row>
        <row r="496">
          <cell r="C496" t="str">
            <v>Nguyễn Phương Anh12D8</v>
          </cell>
          <cell r="D496" t="str">
            <v>16/09/2005</v>
          </cell>
          <cell r="E496" t="str">
            <v>Nữ</v>
          </cell>
          <cell r="F496" t="str">
            <v>Kinh</v>
          </cell>
          <cell r="G496" t="str">
            <v>8.2</v>
          </cell>
          <cell r="H496" t="str">
            <v>7.8</v>
          </cell>
          <cell r="I496" t="str">
            <v>7.6</v>
          </cell>
          <cell r="J496" t="str">
            <v>7.8</v>
          </cell>
          <cell r="K496" t="str">
            <v>8.4</v>
          </cell>
          <cell r="L496" t="str">
            <v>7.6</v>
          </cell>
          <cell r="M496" t="str">
            <v>9.3</v>
          </cell>
          <cell r="N496" t="str">
            <v>7.2</v>
          </cell>
          <cell r="O496" t="str">
            <v>7.2</v>
          </cell>
          <cell r="P496" t="str">
            <v>9.0</v>
          </cell>
          <cell r="Q496" t="str">
            <v>8.4</v>
          </cell>
          <cell r="R496" t="str">
            <v>Đ</v>
          </cell>
          <cell r="S496" t="str">
            <v>8.0</v>
          </cell>
          <cell r="T496" t="str">
            <v>8.0</v>
          </cell>
          <cell r="U496" t="str">
            <v>G</v>
          </cell>
          <cell r="V496" t="str">
            <v>T</v>
          </cell>
          <cell r="W496" t="str">
            <v>HSG</v>
          </cell>
          <cell r="X496" t="str">
            <v>19</v>
          </cell>
          <cell r="Y496" t="str">
            <v>0</v>
          </cell>
          <cell r="Z496" t="str">
            <v>12D8</v>
          </cell>
        </row>
        <row r="497">
          <cell r="C497" t="str">
            <v>Thái Chí Bách12D8</v>
          </cell>
          <cell r="D497" t="str">
            <v>12/05/2005</v>
          </cell>
          <cell r="E497" t="str">
            <v>Nam</v>
          </cell>
          <cell r="F497" t="str">
            <v>Kinh</v>
          </cell>
          <cell r="G497" t="str">
            <v>7.4</v>
          </cell>
          <cell r="H497" t="str">
            <v>7.4</v>
          </cell>
          <cell r="I497" t="str">
            <v>7.4</v>
          </cell>
          <cell r="J497" t="str">
            <v>6.2</v>
          </cell>
          <cell r="K497" t="str">
            <v>8.3</v>
          </cell>
          <cell r="L497" t="str">
            <v>6.6</v>
          </cell>
          <cell r="M497" t="str">
            <v>8.0</v>
          </cell>
          <cell r="N497" t="str">
            <v>7.8</v>
          </cell>
          <cell r="O497" t="str">
            <v>5.5</v>
          </cell>
          <cell r="P497" t="str">
            <v>8.7</v>
          </cell>
          <cell r="Q497" t="str">
            <v>8.7</v>
          </cell>
          <cell r="R497" t="str">
            <v>Đ</v>
          </cell>
          <cell r="S497" t="str">
            <v>7.4</v>
          </cell>
          <cell r="T497" t="str">
            <v>7.5</v>
          </cell>
          <cell r="U497" t="str">
            <v>K</v>
          </cell>
          <cell r="V497" t="str">
            <v>K</v>
          </cell>
          <cell r="W497" t="str">
            <v>HSTT</v>
          </cell>
          <cell r="X497" t="str">
            <v>40</v>
          </cell>
          <cell r="Y497" t="str">
            <v>3</v>
          </cell>
          <cell r="Z497" t="str">
            <v>12D8</v>
          </cell>
        </row>
        <row r="498">
          <cell r="C498" t="str">
            <v>Phùng Minh Châu12D8</v>
          </cell>
          <cell r="D498" t="str">
            <v>28/04/2005</v>
          </cell>
          <cell r="E498" t="str">
            <v>Nữ</v>
          </cell>
          <cell r="F498" t="str">
            <v>Kinh</v>
          </cell>
          <cell r="G498" t="str">
            <v>8.7</v>
          </cell>
          <cell r="H498" t="str">
            <v>8.5</v>
          </cell>
          <cell r="I498" t="str">
            <v>7.8</v>
          </cell>
          <cell r="J498" t="str">
            <v>7.8</v>
          </cell>
          <cell r="K498" t="str">
            <v>9.3</v>
          </cell>
          <cell r="L498" t="str">
            <v>8.8</v>
          </cell>
          <cell r="M498" t="str">
            <v>7.7</v>
          </cell>
          <cell r="N498" t="str">
            <v>8.8</v>
          </cell>
          <cell r="O498" t="str">
            <v>9.2</v>
          </cell>
          <cell r="P498" t="str">
            <v>9.0</v>
          </cell>
          <cell r="Q498" t="str">
            <v>8.6</v>
          </cell>
          <cell r="R498" t="str">
            <v>Đ</v>
          </cell>
          <cell r="S498" t="str">
            <v>8.3</v>
          </cell>
          <cell r="T498" t="str">
            <v>8.5</v>
          </cell>
          <cell r="U498" t="str">
            <v>G</v>
          </cell>
          <cell r="V498" t="str">
            <v>T</v>
          </cell>
          <cell r="W498" t="str">
            <v>HSG</v>
          </cell>
          <cell r="X498" t="str">
            <v>3</v>
          </cell>
          <cell r="Y498" t="str">
            <v>0</v>
          </cell>
          <cell r="Z498" t="str">
            <v>12D8</v>
          </cell>
        </row>
        <row r="499">
          <cell r="C499" t="str">
            <v>Nguyễn Thùy Dương12D8</v>
          </cell>
          <cell r="D499" t="str">
            <v>20/10/2005</v>
          </cell>
          <cell r="E499" t="str">
            <v>Nữ</v>
          </cell>
          <cell r="F499" t="str">
            <v>Kinh</v>
          </cell>
          <cell r="G499" t="str">
            <v>7.3</v>
          </cell>
          <cell r="H499" t="str">
            <v>7.4</v>
          </cell>
          <cell r="I499" t="str">
            <v>6.4</v>
          </cell>
          <cell r="J499" t="str">
            <v>7.3</v>
          </cell>
          <cell r="K499" t="str">
            <v>8.5</v>
          </cell>
          <cell r="L499" t="str">
            <v>7.6</v>
          </cell>
          <cell r="M499" t="str">
            <v>7.9</v>
          </cell>
          <cell r="N499" t="str">
            <v>8.6</v>
          </cell>
          <cell r="O499" t="str">
            <v>5.6</v>
          </cell>
          <cell r="P499" t="str">
            <v>8.9</v>
          </cell>
          <cell r="Q499" t="str">
            <v>9.1</v>
          </cell>
          <cell r="R499" t="str">
            <v>Đ</v>
          </cell>
          <cell r="S499" t="str">
            <v>6.1</v>
          </cell>
          <cell r="T499" t="str">
            <v>7.6</v>
          </cell>
          <cell r="U499" t="str">
            <v>K</v>
          </cell>
          <cell r="V499" t="str">
            <v>T</v>
          </cell>
          <cell r="W499" t="str">
            <v>HSTT</v>
          </cell>
          <cell r="X499" t="str">
            <v>35</v>
          </cell>
          <cell r="Y499" t="str">
            <v>4</v>
          </cell>
          <cell r="Z499" t="str">
            <v>12D8</v>
          </cell>
        </row>
        <row r="500">
          <cell r="C500" t="str">
            <v>Vũ Duy Dương12D8</v>
          </cell>
          <cell r="D500" t="str">
            <v>18/06/2005</v>
          </cell>
          <cell r="E500" t="str">
            <v>Nam</v>
          </cell>
          <cell r="F500" t="str">
            <v>Kinh</v>
          </cell>
          <cell r="G500" t="str">
            <v>8.3</v>
          </cell>
          <cell r="H500" t="str">
            <v>7.3</v>
          </cell>
          <cell r="I500" t="str">
            <v>7.6</v>
          </cell>
          <cell r="J500" t="str">
            <v>7.8</v>
          </cell>
          <cell r="K500" t="str">
            <v>9.0</v>
          </cell>
          <cell r="L500" t="str">
            <v>8.6</v>
          </cell>
          <cell r="M500" t="str">
            <v>8.6</v>
          </cell>
          <cell r="N500" t="str">
            <v>8.1</v>
          </cell>
          <cell r="O500" t="str">
            <v>7.6</v>
          </cell>
          <cell r="P500" t="str">
            <v>8.9</v>
          </cell>
          <cell r="Q500" t="str">
            <v>8.6</v>
          </cell>
          <cell r="R500" t="str">
            <v>Đ</v>
          </cell>
          <cell r="S500" t="str">
            <v>7.9</v>
          </cell>
          <cell r="T500" t="str">
            <v>8.2</v>
          </cell>
          <cell r="U500" t="str">
            <v>G</v>
          </cell>
          <cell r="V500" t="str">
            <v>T</v>
          </cell>
          <cell r="W500" t="str">
            <v>HSG</v>
          </cell>
          <cell r="X500" t="str">
            <v>13</v>
          </cell>
          <cell r="Y500" t="str">
            <v>0</v>
          </cell>
          <cell r="Z500" t="str">
            <v>12D8</v>
          </cell>
        </row>
        <row r="501">
          <cell r="C501" t="str">
            <v>Nguyễn Triết Giang12D8</v>
          </cell>
          <cell r="D501" t="str">
            <v>04/05/2005</v>
          </cell>
          <cell r="E501" t="str">
            <v>Nam</v>
          </cell>
          <cell r="F501" t="str">
            <v>Kinh</v>
          </cell>
          <cell r="G501" t="str">
            <v>8.0</v>
          </cell>
          <cell r="H501" t="str">
            <v>7.3</v>
          </cell>
          <cell r="I501" t="str">
            <v>7.1</v>
          </cell>
          <cell r="J501" t="str">
            <v>6.6</v>
          </cell>
          <cell r="K501" t="str">
            <v>8.5</v>
          </cell>
          <cell r="L501" t="str">
            <v>8.0</v>
          </cell>
          <cell r="M501" t="str">
            <v>8.6</v>
          </cell>
          <cell r="N501" t="str">
            <v>8.0</v>
          </cell>
          <cell r="O501" t="str">
            <v>8.4</v>
          </cell>
          <cell r="P501" t="str">
            <v>9.3</v>
          </cell>
          <cell r="Q501" t="str">
            <v>8.7</v>
          </cell>
          <cell r="R501" t="str">
            <v>Đ</v>
          </cell>
          <cell r="S501" t="str">
            <v>8.4</v>
          </cell>
          <cell r="T501" t="str">
            <v>8.1</v>
          </cell>
          <cell r="U501" t="str">
            <v>G</v>
          </cell>
          <cell r="V501" t="str">
            <v>T</v>
          </cell>
          <cell r="W501" t="str">
            <v>HSG</v>
          </cell>
          <cell r="X501" t="str">
            <v>17</v>
          </cell>
          <cell r="Y501" t="str">
            <v>5</v>
          </cell>
          <cell r="Z501" t="str">
            <v>12D8</v>
          </cell>
        </row>
        <row r="502">
          <cell r="C502" t="str">
            <v>Dương Ngân Hà12D8</v>
          </cell>
          <cell r="D502" t="str">
            <v>27/10/2005</v>
          </cell>
          <cell r="E502" t="str">
            <v>Nữ</v>
          </cell>
          <cell r="F502" t="str">
            <v>Kinh</v>
          </cell>
          <cell r="G502" t="str">
            <v>8.0</v>
          </cell>
          <cell r="H502" t="str">
            <v>7.5</v>
          </cell>
          <cell r="I502" t="str">
            <v>7.8</v>
          </cell>
          <cell r="J502" t="str">
            <v>7.6</v>
          </cell>
          <cell r="K502" t="str">
            <v>8.6</v>
          </cell>
          <cell r="L502" t="str">
            <v>7.3</v>
          </cell>
          <cell r="M502" t="str">
            <v>6.6</v>
          </cell>
          <cell r="N502" t="str">
            <v>8.5</v>
          </cell>
          <cell r="O502" t="str">
            <v>7.3</v>
          </cell>
          <cell r="P502" t="str">
            <v>9.0</v>
          </cell>
          <cell r="Q502" t="str">
            <v>8.7</v>
          </cell>
          <cell r="R502" t="str">
            <v>Đ</v>
          </cell>
          <cell r="S502" t="str">
            <v>8.9</v>
          </cell>
          <cell r="T502" t="str">
            <v>8.0</v>
          </cell>
          <cell r="U502" t="str">
            <v>G</v>
          </cell>
          <cell r="V502" t="str">
            <v>T</v>
          </cell>
          <cell r="W502" t="str">
            <v>HSG</v>
          </cell>
          <cell r="X502" t="str">
            <v>19</v>
          </cell>
          <cell r="Y502" t="str">
            <v>0</v>
          </cell>
          <cell r="Z502" t="str">
            <v>12D8</v>
          </cell>
        </row>
        <row r="503">
          <cell r="C503" t="str">
            <v>Nguyễn Thục Hiền12D8</v>
          </cell>
          <cell r="D503" t="str">
            <v>04/08/2004</v>
          </cell>
          <cell r="E503" t="str">
            <v>Nữ</v>
          </cell>
          <cell r="F503" t="str">
            <v>Kinh</v>
          </cell>
          <cell r="G503" t="str">
            <v>8.6</v>
          </cell>
          <cell r="H503" t="str">
            <v>7.5</v>
          </cell>
          <cell r="I503" t="str">
            <v>7.1</v>
          </cell>
          <cell r="J503" t="str">
            <v>6.9</v>
          </cell>
          <cell r="K503" t="str">
            <v>8.4</v>
          </cell>
          <cell r="L503" t="str">
            <v>8.2</v>
          </cell>
          <cell r="M503" t="str">
            <v>7.3</v>
          </cell>
          <cell r="N503" t="str">
            <v>8.7</v>
          </cell>
          <cell r="O503" t="str">
            <v>7.4</v>
          </cell>
          <cell r="P503" t="str">
            <v>9.0</v>
          </cell>
          <cell r="Q503" t="str">
            <v>8.9</v>
          </cell>
          <cell r="R503" t="str">
            <v>Đ</v>
          </cell>
          <cell r="S503" t="str">
            <v>8.0</v>
          </cell>
          <cell r="T503" t="str">
            <v>8.0</v>
          </cell>
          <cell r="U503" t="str">
            <v>G</v>
          </cell>
          <cell r="V503" t="str">
            <v>T</v>
          </cell>
          <cell r="W503" t="str">
            <v>HSG</v>
          </cell>
          <cell r="X503" t="str">
            <v>19</v>
          </cell>
          <cell r="Y503" t="str">
            <v>0</v>
          </cell>
          <cell r="Z503" t="str">
            <v>12D8</v>
          </cell>
        </row>
        <row r="504">
          <cell r="C504" t="str">
            <v>Đỗ Quang Hiếu12D8</v>
          </cell>
          <cell r="D504" t="str">
            <v>08/10/2005</v>
          </cell>
          <cell r="E504" t="str">
            <v>Nam</v>
          </cell>
          <cell r="F504" t="str">
            <v>Kinh</v>
          </cell>
          <cell r="G504" t="str">
            <v>7.2</v>
          </cell>
          <cell r="H504" t="str">
            <v>7.1</v>
          </cell>
          <cell r="I504" t="str">
            <v>7.6</v>
          </cell>
          <cell r="J504" t="str">
            <v>6.6</v>
          </cell>
          <cell r="K504" t="str">
            <v>8.5</v>
          </cell>
          <cell r="L504" t="str">
            <v>7.0</v>
          </cell>
          <cell r="M504" t="str">
            <v>7.9</v>
          </cell>
          <cell r="N504" t="str">
            <v>7.8</v>
          </cell>
          <cell r="O504" t="str">
            <v>4.2</v>
          </cell>
          <cell r="P504" t="str">
            <v>8.7</v>
          </cell>
          <cell r="Q504" t="str">
            <v>8.6</v>
          </cell>
          <cell r="R504" t="str">
            <v>Đ</v>
          </cell>
          <cell r="S504" t="str">
            <v>6.9</v>
          </cell>
          <cell r="T504" t="str">
            <v>7.3</v>
          </cell>
          <cell r="U504" t="str">
            <v>TB</v>
          </cell>
          <cell r="V504" t="str">
            <v>T</v>
          </cell>
          <cell r="X504" t="str">
            <v>42</v>
          </cell>
          <cell r="Y504" t="str">
            <v>0</v>
          </cell>
          <cell r="Z504" t="str">
            <v>12D8</v>
          </cell>
        </row>
        <row r="505">
          <cell r="C505" t="str">
            <v>Tạ Minh Hiếu12D8</v>
          </cell>
          <cell r="D505" t="str">
            <v>08/07/2005</v>
          </cell>
          <cell r="E505" t="str">
            <v>Nam</v>
          </cell>
          <cell r="F505" t="str">
            <v>Kinh</v>
          </cell>
          <cell r="G505" t="str">
            <v>9.1</v>
          </cell>
          <cell r="H505" t="str">
            <v>8.0</v>
          </cell>
          <cell r="I505" t="str">
            <v>7.6</v>
          </cell>
          <cell r="J505" t="str">
            <v>6.6</v>
          </cell>
          <cell r="K505" t="str">
            <v>8.4</v>
          </cell>
          <cell r="L505" t="str">
            <v>8.5</v>
          </cell>
          <cell r="M505" t="str">
            <v>7.8</v>
          </cell>
          <cell r="N505" t="str">
            <v>7.8</v>
          </cell>
          <cell r="O505" t="str">
            <v>7.3</v>
          </cell>
          <cell r="P505" t="str">
            <v>8.7</v>
          </cell>
          <cell r="Q505" t="str">
            <v>8.0</v>
          </cell>
          <cell r="R505" t="str">
            <v>Đ</v>
          </cell>
          <cell r="S505" t="str">
            <v>8.0</v>
          </cell>
          <cell r="T505" t="str">
            <v>8.0</v>
          </cell>
          <cell r="U505" t="str">
            <v>G</v>
          </cell>
          <cell r="V505" t="str">
            <v>T</v>
          </cell>
          <cell r="W505" t="str">
            <v>HSG</v>
          </cell>
          <cell r="X505" t="str">
            <v>19</v>
          </cell>
          <cell r="Y505" t="str">
            <v>0</v>
          </cell>
          <cell r="Z505" t="str">
            <v>12D8</v>
          </cell>
        </row>
        <row r="506">
          <cell r="C506" t="str">
            <v>Phạm Quang Huy12D8</v>
          </cell>
          <cell r="D506" t="str">
            <v>11/10/2005</v>
          </cell>
          <cell r="E506" t="str">
            <v>Nam</v>
          </cell>
          <cell r="F506" t="str">
            <v>Kinh</v>
          </cell>
          <cell r="G506" t="str">
            <v>8.7</v>
          </cell>
          <cell r="H506" t="str">
            <v>8.5</v>
          </cell>
          <cell r="I506" t="str">
            <v>7.8</v>
          </cell>
          <cell r="J506" t="str">
            <v>8.1</v>
          </cell>
          <cell r="K506" t="str">
            <v>8.5</v>
          </cell>
          <cell r="L506" t="str">
            <v>8.1</v>
          </cell>
          <cell r="M506" t="str">
            <v>8.2</v>
          </cell>
          <cell r="N506" t="str">
            <v>7.6</v>
          </cell>
          <cell r="O506" t="str">
            <v>8.6</v>
          </cell>
          <cell r="P506" t="str">
            <v>8.7</v>
          </cell>
          <cell r="Q506" t="str">
            <v>8.1</v>
          </cell>
          <cell r="R506" t="str">
            <v>Đ</v>
          </cell>
          <cell r="S506" t="str">
            <v>8.7</v>
          </cell>
          <cell r="T506" t="str">
            <v>8.3</v>
          </cell>
          <cell r="U506" t="str">
            <v>G</v>
          </cell>
          <cell r="V506" t="str">
            <v>T</v>
          </cell>
          <cell r="W506" t="str">
            <v>HSG</v>
          </cell>
          <cell r="X506" t="str">
            <v>8</v>
          </cell>
          <cell r="Y506" t="str">
            <v>7</v>
          </cell>
          <cell r="Z506" t="str">
            <v>12D8</v>
          </cell>
        </row>
        <row r="507">
          <cell r="C507" t="str">
            <v>Vũ Thanh Huyền12D8</v>
          </cell>
          <cell r="D507" t="str">
            <v>01/05/2005</v>
          </cell>
          <cell r="E507" t="str">
            <v>Nữ</v>
          </cell>
          <cell r="F507" t="str">
            <v>Kinh</v>
          </cell>
          <cell r="G507" t="str">
            <v>9.1</v>
          </cell>
          <cell r="H507" t="str">
            <v>7.9</v>
          </cell>
          <cell r="I507" t="str">
            <v>7.5</v>
          </cell>
          <cell r="J507" t="str">
            <v>7.6</v>
          </cell>
          <cell r="K507" t="str">
            <v>8.6</v>
          </cell>
          <cell r="L507" t="str">
            <v>8.5</v>
          </cell>
          <cell r="M507" t="str">
            <v>8.3</v>
          </cell>
          <cell r="N507" t="str">
            <v>7.1</v>
          </cell>
          <cell r="O507" t="str">
            <v>7.9</v>
          </cell>
          <cell r="P507" t="str">
            <v>8.7</v>
          </cell>
          <cell r="Q507" t="str">
            <v>8.0</v>
          </cell>
          <cell r="R507" t="str">
            <v>Đ</v>
          </cell>
          <cell r="S507" t="str">
            <v>8.1</v>
          </cell>
          <cell r="T507" t="str">
            <v>8.1</v>
          </cell>
          <cell r="U507" t="str">
            <v>G</v>
          </cell>
          <cell r="V507" t="str">
            <v>T</v>
          </cell>
          <cell r="W507" t="str">
            <v>HSG</v>
          </cell>
          <cell r="X507" t="str">
            <v>17</v>
          </cell>
          <cell r="Y507" t="str">
            <v>0</v>
          </cell>
          <cell r="Z507" t="str">
            <v>12D8</v>
          </cell>
        </row>
        <row r="508">
          <cell r="C508" t="str">
            <v>Hoàng Thu Hương12D8</v>
          </cell>
          <cell r="D508" t="str">
            <v>29/01/2005</v>
          </cell>
          <cell r="E508" t="str">
            <v>Nữ</v>
          </cell>
          <cell r="F508" t="str">
            <v>Kinh</v>
          </cell>
          <cell r="G508" t="str">
            <v>9.0</v>
          </cell>
          <cell r="H508" t="str">
            <v>7.6</v>
          </cell>
          <cell r="I508" t="str">
            <v>6.9</v>
          </cell>
          <cell r="J508" t="str">
            <v>7.8</v>
          </cell>
          <cell r="K508" t="str">
            <v>8.5</v>
          </cell>
          <cell r="L508" t="str">
            <v>8.6</v>
          </cell>
          <cell r="M508" t="str">
            <v>7.3</v>
          </cell>
          <cell r="N508" t="str">
            <v>7.4</v>
          </cell>
          <cell r="O508" t="str">
            <v>7.6</v>
          </cell>
          <cell r="P508" t="str">
            <v>8.9</v>
          </cell>
          <cell r="Q508" t="str">
            <v>8.6</v>
          </cell>
          <cell r="R508" t="str">
            <v>Đ</v>
          </cell>
          <cell r="S508" t="str">
            <v>7.7</v>
          </cell>
          <cell r="T508" t="str">
            <v>8.0</v>
          </cell>
          <cell r="U508" t="str">
            <v>G</v>
          </cell>
          <cell r="V508" t="str">
            <v>T</v>
          </cell>
          <cell r="W508" t="str">
            <v>HSG</v>
          </cell>
          <cell r="X508" t="str">
            <v>19</v>
          </cell>
          <cell r="Y508" t="str">
            <v>0</v>
          </cell>
          <cell r="Z508" t="str">
            <v>12D8</v>
          </cell>
        </row>
        <row r="509">
          <cell r="C509" t="str">
            <v>Lê Nam Khánh12D8</v>
          </cell>
          <cell r="D509" t="str">
            <v>22/09/2005</v>
          </cell>
          <cell r="E509" t="str">
            <v>Nam</v>
          </cell>
          <cell r="F509" t="str">
            <v>Kinh</v>
          </cell>
          <cell r="G509" t="str">
            <v>9.0</v>
          </cell>
          <cell r="H509" t="str">
            <v>8.6</v>
          </cell>
          <cell r="I509" t="str">
            <v>7.6</v>
          </cell>
          <cell r="J509" t="str">
            <v>7.5</v>
          </cell>
          <cell r="K509" t="str">
            <v>8.5</v>
          </cell>
          <cell r="L509" t="str">
            <v>8.0</v>
          </cell>
          <cell r="M509" t="str">
            <v>8.4</v>
          </cell>
          <cell r="N509" t="str">
            <v>8.2</v>
          </cell>
          <cell r="O509" t="str">
            <v>8.1</v>
          </cell>
          <cell r="P509" t="str">
            <v>8.6</v>
          </cell>
          <cell r="Q509" t="str">
            <v>8.6</v>
          </cell>
          <cell r="R509" t="str">
            <v>Đ</v>
          </cell>
          <cell r="S509" t="str">
            <v>7.7</v>
          </cell>
          <cell r="T509" t="str">
            <v>8.2</v>
          </cell>
          <cell r="U509" t="str">
            <v>G</v>
          </cell>
          <cell r="V509" t="str">
            <v>T</v>
          </cell>
          <cell r="W509" t="str">
            <v>HSG</v>
          </cell>
          <cell r="X509" t="str">
            <v>13</v>
          </cell>
          <cell r="Y509" t="str">
            <v>0</v>
          </cell>
          <cell r="Z509" t="str">
            <v>12D8</v>
          </cell>
        </row>
        <row r="510">
          <cell r="C510" t="str">
            <v>Lý Gia Linh12D8</v>
          </cell>
          <cell r="D510" t="str">
            <v>13/11/2005</v>
          </cell>
          <cell r="E510" t="str">
            <v>Nữ</v>
          </cell>
          <cell r="F510" t="str">
            <v>Kinh</v>
          </cell>
          <cell r="G510" t="str">
            <v>8.0</v>
          </cell>
          <cell r="H510" t="str">
            <v>7.5</v>
          </cell>
          <cell r="I510" t="str">
            <v>7.0</v>
          </cell>
          <cell r="J510" t="str">
            <v>7.7</v>
          </cell>
          <cell r="K510" t="str">
            <v>8.5</v>
          </cell>
          <cell r="L510" t="str">
            <v>7.8</v>
          </cell>
          <cell r="M510" t="str">
            <v>9.1</v>
          </cell>
          <cell r="N510" t="str">
            <v>8.1</v>
          </cell>
          <cell r="O510" t="str">
            <v>5.3</v>
          </cell>
          <cell r="P510" t="str">
            <v>9.0</v>
          </cell>
          <cell r="Q510" t="str">
            <v>8.1</v>
          </cell>
          <cell r="R510" t="str">
            <v>Đ</v>
          </cell>
          <cell r="S510" t="str">
            <v>8.9</v>
          </cell>
          <cell r="T510" t="str">
            <v>7.9</v>
          </cell>
          <cell r="U510" t="str">
            <v>K</v>
          </cell>
          <cell r="V510" t="str">
            <v>T</v>
          </cell>
          <cell r="W510" t="str">
            <v>HSTT</v>
          </cell>
          <cell r="X510" t="str">
            <v>29</v>
          </cell>
          <cell r="Y510" t="str">
            <v>1</v>
          </cell>
          <cell r="Z510" t="str">
            <v>12D8</v>
          </cell>
        </row>
        <row r="511">
          <cell r="C511" t="str">
            <v>Lý Ngọc Linh12D8</v>
          </cell>
          <cell r="D511" t="str">
            <v>18/06/2005</v>
          </cell>
          <cell r="E511" t="str">
            <v>Nữ</v>
          </cell>
          <cell r="F511" t="str">
            <v>Kinh</v>
          </cell>
          <cell r="G511" t="str">
            <v>9.1</v>
          </cell>
          <cell r="H511" t="str">
            <v>7.8</v>
          </cell>
          <cell r="I511" t="str">
            <v>7.5</v>
          </cell>
          <cell r="J511" t="str">
            <v>7.8</v>
          </cell>
          <cell r="K511" t="str">
            <v>8.5</v>
          </cell>
          <cell r="L511" t="str">
            <v>8.6</v>
          </cell>
          <cell r="M511" t="str">
            <v>7.5</v>
          </cell>
          <cell r="N511" t="str">
            <v>8.8</v>
          </cell>
          <cell r="O511" t="str">
            <v>8.2</v>
          </cell>
          <cell r="P511" t="str">
            <v>9.0</v>
          </cell>
          <cell r="Q511" t="str">
            <v>8.4</v>
          </cell>
          <cell r="R511" t="str">
            <v>Đ</v>
          </cell>
          <cell r="S511" t="str">
            <v>8.1</v>
          </cell>
          <cell r="T511" t="str">
            <v>8.3</v>
          </cell>
          <cell r="U511" t="str">
            <v>G</v>
          </cell>
          <cell r="V511" t="str">
            <v>T</v>
          </cell>
          <cell r="W511" t="str">
            <v>HSG</v>
          </cell>
          <cell r="X511" t="str">
            <v>8</v>
          </cell>
          <cell r="Y511" t="str">
            <v>2</v>
          </cell>
          <cell r="Z511" t="str">
            <v>12D8</v>
          </cell>
        </row>
        <row r="512">
          <cell r="C512" t="str">
            <v>Nguyễn Trúc Linh12D8</v>
          </cell>
          <cell r="D512" t="str">
            <v>15/12/2005</v>
          </cell>
          <cell r="E512" t="str">
            <v>Nữ</v>
          </cell>
          <cell r="F512" t="str">
            <v>Kinh</v>
          </cell>
          <cell r="G512" t="str">
            <v>7.3</v>
          </cell>
          <cell r="H512" t="str">
            <v>7.3</v>
          </cell>
          <cell r="I512" t="str">
            <v>6.6</v>
          </cell>
          <cell r="J512" t="str">
            <v>6.9</v>
          </cell>
          <cell r="K512" t="str">
            <v>8.5</v>
          </cell>
          <cell r="L512" t="str">
            <v>7.0</v>
          </cell>
          <cell r="M512" t="str">
            <v>6.8</v>
          </cell>
          <cell r="N512" t="str">
            <v>7.8</v>
          </cell>
          <cell r="O512" t="str">
            <v>6.5</v>
          </cell>
          <cell r="P512" t="str">
            <v>8.9</v>
          </cell>
          <cell r="Q512" t="str">
            <v>8.9</v>
          </cell>
          <cell r="R512" t="str">
            <v>Đ</v>
          </cell>
          <cell r="S512" t="str">
            <v>7.0</v>
          </cell>
          <cell r="T512" t="str">
            <v>7.5</v>
          </cell>
          <cell r="U512" t="str">
            <v>K</v>
          </cell>
          <cell r="V512" t="str">
            <v>T</v>
          </cell>
          <cell r="W512" t="str">
            <v>HSTT</v>
          </cell>
          <cell r="X512" t="str">
            <v>36</v>
          </cell>
          <cell r="Y512" t="str">
            <v>3</v>
          </cell>
          <cell r="Z512" t="str">
            <v>12D8</v>
          </cell>
        </row>
        <row r="513">
          <cell r="C513" t="str">
            <v>Nguyễn Thu Loan12D8</v>
          </cell>
          <cell r="D513" t="str">
            <v>05/10/2005</v>
          </cell>
          <cell r="E513" t="str">
            <v>Nữ</v>
          </cell>
          <cell r="F513" t="str">
            <v>Kinh</v>
          </cell>
          <cell r="G513" t="str">
            <v>9.1</v>
          </cell>
          <cell r="H513" t="str">
            <v>8.6</v>
          </cell>
          <cell r="I513" t="str">
            <v>8.5</v>
          </cell>
          <cell r="J513" t="str">
            <v>7.9</v>
          </cell>
          <cell r="K513" t="str">
            <v>8.5</v>
          </cell>
          <cell r="L513" t="str">
            <v>8.6</v>
          </cell>
          <cell r="M513" t="str">
            <v>9.0</v>
          </cell>
          <cell r="N513" t="str">
            <v>8.1</v>
          </cell>
          <cell r="O513" t="str">
            <v>6.6</v>
          </cell>
          <cell r="P513" t="str">
            <v>9.0</v>
          </cell>
          <cell r="Q513" t="str">
            <v>9.0</v>
          </cell>
          <cell r="R513" t="str">
            <v>Đ</v>
          </cell>
          <cell r="S513" t="str">
            <v>8.6</v>
          </cell>
          <cell r="T513" t="str">
            <v>8.5</v>
          </cell>
          <cell r="U513" t="str">
            <v>G</v>
          </cell>
          <cell r="V513" t="str">
            <v>T</v>
          </cell>
          <cell r="W513" t="str">
            <v>HSG</v>
          </cell>
          <cell r="X513" t="str">
            <v>3</v>
          </cell>
          <cell r="Y513" t="str">
            <v>1</v>
          </cell>
          <cell r="Z513" t="str">
            <v>12D8</v>
          </cell>
        </row>
        <row r="514">
          <cell r="C514" t="str">
            <v>Lê Trung Hải Nam12D8</v>
          </cell>
          <cell r="D514" t="str">
            <v>30/04/2005</v>
          </cell>
          <cell r="E514" t="str">
            <v>Nam</v>
          </cell>
          <cell r="F514" t="str">
            <v>Kinh</v>
          </cell>
          <cell r="G514" t="str">
            <v>8.0</v>
          </cell>
          <cell r="H514" t="str">
            <v>7.3</v>
          </cell>
          <cell r="I514" t="str">
            <v>8.4</v>
          </cell>
          <cell r="J514" t="str">
            <v>7.5</v>
          </cell>
          <cell r="K514" t="str">
            <v>8.4</v>
          </cell>
          <cell r="L514" t="str">
            <v>6.5</v>
          </cell>
          <cell r="M514" t="str">
            <v>7.6</v>
          </cell>
          <cell r="N514" t="str">
            <v>7.6</v>
          </cell>
          <cell r="O514" t="str">
            <v>5.4</v>
          </cell>
          <cell r="P514" t="str">
            <v>8.7</v>
          </cell>
          <cell r="Q514" t="str">
            <v>9.0</v>
          </cell>
          <cell r="R514" t="str">
            <v>Đ</v>
          </cell>
          <cell r="S514" t="str">
            <v>5.6</v>
          </cell>
          <cell r="T514" t="str">
            <v>7.5</v>
          </cell>
          <cell r="U514" t="str">
            <v>K</v>
          </cell>
          <cell r="V514" t="str">
            <v>T</v>
          </cell>
          <cell r="W514" t="str">
            <v>HSTT</v>
          </cell>
          <cell r="X514" t="str">
            <v>36</v>
          </cell>
          <cell r="Y514" t="str">
            <v>16</v>
          </cell>
          <cell r="Z514" t="str">
            <v>12D8</v>
          </cell>
        </row>
        <row r="515">
          <cell r="C515" t="str">
            <v>Nguyễn Thị Thanh Nga12D8</v>
          </cell>
          <cell r="D515" t="str">
            <v>04/07/2005</v>
          </cell>
          <cell r="E515" t="str">
            <v>Nữ</v>
          </cell>
          <cell r="F515" t="str">
            <v>Kinh</v>
          </cell>
          <cell r="G515" t="str">
            <v>9.4</v>
          </cell>
          <cell r="H515" t="str">
            <v>8.8</v>
          </cell>
          <cell r="I515" t="str">
            <v>8.4</v>
          </cell>
          <cell r="J515" t="str">
            <v>8.8</v>
          </cell>
          <cell r="K515" t="str">
            <v>8.6</v>
          </cell>
          <cell r="L515" t="str">
            <v>9.1</v>
          </cell>
          <cell r="M515" t="str">
            <v>8.4</v>
          </cell>
          <cell r="N515" t="str">
            <v>8.0</v>
          </cell>
          <cell r="O515" t="str">
            <v>8.4</v>
          </cell>
          <cell r="P515" t="str">
            <v>9.3</v>
          </cell>
          <cell r="Q515" t="str">
            <v>9.1</v>
          </cell>
          <cell r="R515" t="str">
            <v>M</v>
          </cell>
          <cell r="S515" t="str">
            <v>8.7</v>
          </cell>
          <cell r="T515" t="str">
            <v>8.8</v>
          </cell>
          <cell r="U515" t="str">
            <v>G</v>
          </cell>
          <cell r="V515" t="str">
            <v>T</v>
          </cell>
          <cell r="W515" t="str">
            <v>HSG</v>
          </cell>
          <cell r="X515" t="str">
            <v>1</v>
          </cell>
          <cell r="Y515" t="str">
            <v>3</v>
          </cell>
          <cell r="Z515" t="str">
            <v>12D8</v>
          </cell>
        </row>
        <row r="516">
          <cell r="C516" t="str">
            <v>Lê Hiền Ngân12D8</v>
          </cell>
          <cell r="D516" t="str">
            <v>31/05/2005</v>
          </cell>
          <cell r="E516" t="str">
            <v>Nữ</v>
          </cell>
          <cell r="F516" t="str">
            <v>Kinh</v>
          </cell>
          <cell r="G516" t="str">
            <v>9.1</v>
          </cell>
          <cell r="H516" t="str">
            <v>7.5</v>
          </cell>
          <cell r="I516" t="str">
            <v>7.3</v>
          </cell>
          <cell r="J516" t="str">
            <v>7.7</v>
          </cell>
          <cell r="K516" t="str">
            <v>8.8</v>
          </cell>
          <cell r="L516" t="str">
            <v>8.6</v>
          </cell>
          <cell r="M516" t="str">
            <v>7.3</v>
          </cell>
          <cell r="N516" t="str">
            <v>9.0</v>
          </cell>
          <cell r="O516" t="str">
            <v>8.0</v>
          </cell>
          <cell r="P516" t="str">
            <v>9.0</v>
          </cell>
          <cell r="Q516" t="str">
            <v>9.0</v>
          </cell>
          <cell r="R516" t="str">
            <v>Đ</v>
          </cell>
          <cell r="S516" t="str">
            <v>7.9</v>
          </cell>
          <cell r="T516" t="str">
            <v>8.3</v>
          </cell>
          <cell r="U516" t="str">
            <v>G</v>
          </cell>
          <cell r="V516" t="str">
            <v>T</v>
          </cell>
          <cell r="W516" t="str">
            <v>HSG</v>
          </cell>
          <cell r="X516" t="str">
            <v>8</v>
          </cell>
          <cell r="Y516" t="str">
            <v>1</v>
          </cell>
          <cell r="Z516" t="str">
            <v>12D8</v>
          </cell>
        </row>
        <row r="517">
          <cell r="C517" t="str">
            <v>Đoàn Bảo Ngọc12D8</v>
          </cell>
          <cell r="D517" t="str">
            <v>15/07/2005</v>
          </cell>
          <cell r="E517" t="str">
            <v>Nữ</v>
          </cell>
          <cell r="F517" t="str">
            <v>Kinh</v>
          </cell>
          <cell r="G517" t="str">
            <v>7.3</v>
          </cell>
          <cell r="H517" t="str">
            <v>7.3</v>
          </cell>
          <cell r="I517" t="str">
            <v>7.3</v>
          </cell>
          <cell r="J517" t="str">
            <v>7.8</v>
          </cell>
          <cell r="K517" t="str">
            <v>8.4</v>
          </cell>
          <cell r="L517" t="str">
            <v>7.6</v>
          </cell>
          <cell r="M517" t="str">
            <v>8.9</v>
          </cell>
          <cell r="N517" t="str">
            <v>7.6</v>
          </cell>
          <cell r="O517" t="str">
            <v>5.0</v>
          </cell>
          <cell r="P517" t="str">
            <v>8.7</v>
          </cell>
          <cell r="Q517" t="str">
            <v>9.0</v>
          </cell>
          <cell r="R517" t="str">
            <v>Đ</v>
          </cell>
          <cell r="S517" t="str">
            <v>7.6</v>
          </cell>
          <cell r="T517" t="str">
            <v>7.7</v>
          </cell>
          <cell r="U517" t="str">
            <v>K</v>
          </cell>
          <cell r="V517" t="str">
            <v>T</v>
          </cell>
          <cell r="W517" t="str">
            <v>HSTT</v>
          </cell>
          <cell r="X517" t="str">
            <v>32</v>
          </cell>
          <cell r="Y517" t="str">
            <v>6</v>
          </cell>
          <cell r="Z517" t="str">
            <v>12D8</v>
          </cell>
        </row>
        <row r="518">
          <cell r="C518" t="str">
            <v>Nguyễn Xuân Ngọc12D8</v>
          </cell>
          <cell r="D518" t="str">
            <v>18/05/2005</v>
          </cell>
          <cell r="E518" t="str">
            <v>Nữ</v>
          </cell>
          <cell r="F518" t="str">
            <v>Kinh</v>
          </cell>
          <cell r="G518" t="str">
            <v>8.7</v>
          </cell>
          <cell r="H518" t="str">
            <v>8.0</v>
          </cell>
          <cell r="I518" t="str">
            <v>7.1</v>
          </cell>
          <cell r="J518" t="str">
            <v>8.0</v>
          </cell>
          <cell r="K518" t="str">
            <v>9.1</v>
          </cell>
          <cell r="L518" t="str">
            <v>8.0</v>
          </cell>
          <cell r="M518" t="str">
            <v>8.6</v>
          </cell>
          <cell r="N518" t="str">
            <v>8.1</v>
          </cell>
          <cell r="O518" t="str">
            <v>7.7</v>
          </cell>
          <cell r="P518" t="str">
            <v>9.0</v>
          </cell>
          <cell r="Q518" t="str">
            <v>8.6</v>
          </cell>
          <cell r="R518" t="str">
            <v>Đ</v>
          </cell>
          <cell r="S518" t="str">
            <v>8.1</v>
          </cell>
          <cell r="T518" t="str">
            <v>8.3</v>
          </cell>
          <cell r="U518" t="str">
            <v>G</v>
          </cell>
          <cell r="V518" t="str">
            <v>T</v>
          </cell>
          <cell r="W518" t="str">
            <v>HSG</v>
          </cell>
          <cell r="X518" t="str">
            <v>8</v>
          </cell>
          <cell r="Y518" t="str">
            <v>1</v>
          </cell>
          <cell r="Z518" t="str">
            <v>12D8</v>
          </cell>
        </row>
        <row r="519">
          <cell r="C519" t="str">
            <v>Nguyễn Linh Ánh Nguyệt12D8</v>
          </cell>
          <cell r="D519" t="str">
            <v>31/10/2005</v>
          </cell>
          <cell r="E519" t="str">
            <v>Nữ</v>
          </cell>
          <cell r="F519" t="str">
            <v>Kinh</v>
          </cell>
          <cell r="G519" t="str">
            <v>9.0</v>
          </cell>
          <cell r="H519" t="str">
            <v>8.6</v>
          </cell>
          <cell r="I519" t="str">
            <v>8.6</v>
          </cell>
          <cell r="J519" t="str">
            <v>8.1</v>
          </cell>
          <cell r="K519" t="str">
            <v>8.6</v>
          </cell>
          <cell r="L519" t="str">
            <v>8.1</v>
          </cell>
          <cell r="M519" t="str">
            <v>8.5</v>
          </cell>
          <cell r="N519" t="str">
            <v>8.1</v>
          </cell>
          <cell r="O519" t="str">
            <v>8.0</v>
          </cell>
          <cell r="P519" t="str">
            <v>8.9</v>
          </cell>
          <cell r="Q519" t="str">
            <v>9.0</v>
          </cell>
          <cell r="R519" t="str">
            <v>Đ</v>
          </cell>
          <cell r="S519" t="str">
            <v>7.9</v>
          </cell>
          <cell r="T519" t="str">
            <v>8.5</v>
          </cell>
          <cell r="U519" t="str">
            <v>G</v>
          </cell>
          <cell r="V519" t="str">
            <v>T</v>
          </cell>
          <cell r="W519" t="str">
            <v>HSG</v>
          </cell>
          <cell r="X519" t="str">
            <v>3</v>
          </cell>
          <cell r="Y519" t="str">
            <v>0</v>
          </cell>
          <cell r="Z519" t="str">
            <v>12D8</v>
          </cell>
        </row>
        <row r="520">
          <cell r="C520" t="str">
            <v>Nguyễn Quỳnh Nhi12D8</v>
          </cell>
          <cell r="D520" t="str">
            <v>03/02/2005</v>
          </cell>
          <cell r="E520" t="str">
            <v>Nữ</v>
          </cell>
          <cell r="F520" t="str">
            <v>Kinh</v>
          </cell>
          <cell r="G520" t="str">
            <v>7.3</v>
          </cell>
          <cell r="H520" t="str">
            <v>7.5</v>
          </cell>
          <cell r="I520" t="str">
            <v>7.8</v>
          </cell>
          <cell r="J520" t="str">
            <v>6.2</v>
          </cell>
          <cell r="K520" t="str">
            <v>8.9</v>
          </cell>
          <cell r="L520" t="str">
            <v>7.8</v>
          </cell>
          <cell r="M520" t="str">
            <v>7.6</v>
          </cell>
          <cell r="N520" t="str">
            <v>8.5</v>
          </cell>
          <cell r="O520" t="str">
            <v>5.2</v>
          </cell>
          <cell r="P520" t="str">
            <v>9.0</v>
          </cell>
          <cell r="Q520" t="str">
            <v>9.0</v>
          </cell>
          <cell r="R520" t="str">
            <v>Đ</v>
          </cell>
          <cell r="S520" t="str">
            <v>8.0</v>
          </cell>
          <cell r="T520" t="str">
            <v>7.7</v>
          </cell>
          <cell r="U520" t="str">
            <v>K</v>
          </cell>
          <cell r="V520" t="str">
            <v>T</v>
          </cell>
          <cell r="W520" t="str">
            <v>HSTT</v>
          </cell>
          <cell r="X520" t="str">
            <v>32</v>
          </cell>
          <cell r="Y520" t="str">
            <v>0</v>
          </cell>
          <cell r="Z520" t="str">
            <v>12D8</v>
          </cell>
        </row>
        <row r="521">
          <cell r="C521" t="str">
            <v>Phạm Nguyễn Minh Phương12D8</v>
          </cell>
          <cell r="D521" t="str">
            <v>01/07/2005</v>
          </cell>
          <cell r="E521" t="str">
            <v>Nữ</v>
          </cell>
          <cell r="F521" t="str">
            <v>Kinh</v>
          </cell>
          <cell r="G521" t="str">
            <v>9.0</v>
          </cell>
          <cell r="H521" t="str">
            <v>8.0</v>
          </cell>
          <cell r="I521" t="str">
            <v>7.5</v>
          </cell>
          <cell r="J521" t="str">
            <v>7.6</v>
          </cell>
          <cell r="K521" t="str">
            <v>9.3</v>
          </cell>
          <cell r="L521" t="str">
            <v>9.2</v>
          </cell>
          <cell r="M521" t="str">
            <v>8.3</v>
          </cell>
          <cell r="N521" t="str">
            <v>8.9</v>
          </cell>
          <cell r="O521" t="str">
            <v>8.7</v>
          </cell>
          <cell r="P521" t="str">
            <v>9.1</v>
          </cell>
          <cell r="Q521" t="str">
            <v>9.0</v>
          </cell>
          <cell r="R521" t="str">
            <v>Đ</v>
          </cell>
          <cell r="S521" t="str">
            <v>9.4</v>
          </cell>
          <cell r="T521" t="str">
            <v>8.7</v>
          </cell>
          <cell r="U521" t="str">
            <v>G</v>
          </cell>
          <cell r="V521" t="str">
            <v>T</v>
          </cell>
          <cell r="W521" t="str">
            <v>HSG</v>
          </cell>
          <cell r="X521" t="str">
            <v>2</v>
          </cell>
          <cell r="Y521" t="str">
            <v>0</v>
          </cell>
          <cell r="Z521" t="str">
            <v>12D8</v>
          </cell>
        </row>
        <row r="522">
          <cell r="C522" t="str">
            <v>Phạm Thu Phương12D8</v>
          </cell>
          <cell r="D522" t="str">
            <v>29/10/2005</v>
          </cell>
          <cell r="E522" t="str">
            <v>Nữ</v>
          </cell>
          <cell r="F522" t="str">
            <v>Kinh</v>
          </cell>
          <cell r="G522" t="str">
            <v>7.8</v>
          </cell>
          <cell r="H522" t="str">
            <v>7.6</v>
          </cell>
          <cell r="I522" t="str">
            <v>6.9</v>
          </cell>
          <cell r="J522" t="str">
            <v>7.8</v>
          </cell>
          <cell r="K522" t="str">
            <v>8.5</v>
          </cell>
          <cell r="L522" t="str">
            <v>7.8</v>
          </cell>
          <cell r="M522" t="str">
            <v>6.9</v>
          </cell>
          <cell r="N522" t="str">
            <v>8.4</v>
          </cell>
          <cell r="O522" t="str">
            <v>8.2</v>
          </cell>
          <cell r="P522" t="str">
            <v>9.0</v>
          </cell>
          <cell r="Q522" t="str">
            <v>9.0</v>
          </cell>
          <cell r="R522" t="str">
            <v>Đ</v>
          </cell>
          <cell r="S522" t="str">
            <v>7.6</v>
          </cell>
          <cell r="T522" t="str">
            <v>8.0</v>
          </cell>
          <cell r="U522" t="str">
            <v>G</v>
          </cell>
          <cell r="V522" t="str">
            <v>T</v>
          </cell>
          <cell r="W522" t="str">
            <v>HSG</v>
          </cell>
          <cell r="X522" t="str">
            <v>19</v>
          </cell>
          <cell r="Y522" t="str">
            <v>5</v>
          </cell>
          <cell r="Z522" t="str">
            <v>12D8</v>
          </cell>
        </row>
        <row r="523">
          <cell r="C523" t="str">
            <v>Nguyễn Anh Quân12D8</v>
          </cell>
          <cell r="D523" t="str">
            <v>30/08/2005</v>
          </cell>
          <cell r="E523" t="str">
            <v>Nam</v>
          </cell>
          <cell r="F523" t="str">
            <v>Kinh</v>
          </cell>
          <cell r="G523" t="str">
            <v>8.3</v>
          </cell>
          <cell r="H523" t="str">
            <v>8.6</v>
          </cell>
          <cell r="I523" t="str">
            <v>7.8</v>
          </cell>
          <cell r="J523" t="str">
            <v>6.7</v>
          </cell>
          <cell r="K523" t="str">
            <v>8.5</v>
          </cell>
          <cell r="L523" t="str">
            <v>6.5</v>
          </cell>
          <cell r="M523" t="str">
            <v>7.4</v>
          </cell>
          <cell r="N523" t="str">
            <v>8.3</v>
          </cell>
          <cell r="O523" t="str">
            <v>8.4</v>
          </cell>
          <cell r="P523" t="str">
            <v>9.0</v>
          </cell>
          <cell r="Q523" t="str">
            <v>8.9</v>
          </cell>
          <cell r="R523" t="str">
            <v>Đ</v>
          </cell>
          <cell r="S523" t="str">
            <v>7.4</v>
          </cell>
          <cell r="T523" t="str">
            <v>8.0</v>
          </cell>
          <cell r="U523" t="str">
            <v>G</v>
          </cell>
          <cell r="V523" t="str">
            <v>T</v>
          </cell>
          <cell r="W523" t="str">
            <v>HSG</v>
          </cell>
          <cell r="X523" t="str">
            <v>19</v>
          </cell>
          <cell r="Y523" t="str">
            <v>4</v>
          </cell>
          <cell r="Z523" t="str">
            <v>12D8</v>
          </cell>
        </row>
        <row r="524">
          <cell r="C524" t="str">
            <v>Nguyễn Danh Thành12D8</v>
          </cell>
          <cell r="D524" t="str">
            <v>17/03/2005</v>
          </cell>
          <cell r="E524" t="str">
            <v>Nam</v>
          </cell>
          <cell r="F524" t="str">
            <v>Kinh</v>
          </cell>
          <cell r="G524" t="str">
            <v>8.0</v>
          </cell>
          <cell r="H524" t="str">
            <v>8.6</v>
          </cell>
          <cell r="I524" t="str">
            <v>7.3</v>
          </cell>
          <cell r="J524" t="str">
            <v>7.4</v>
          </cell>
          <cell r="K524" t="str">
            <v>8.3</v>
          </cell>
          <cell r="L524" t="str">
            <v>6.5</v>
          </cell>
          <cell r="M524" t="str">
            <v>7.7</v>
          </cell>
          <cell r="N524" t="str">
            <v>8.1</v>
          </cell>
          <cell r="O524" t="str">
            <v>8.1</v>
          </cell>
          <cell r="P524" t="str">
            <v>9.0</v>
          </cell>
          <cell r="Q524" t="str">
            <v>8.9</v>
          </cell>
          <cell r="R524" t="str">
            <v>Đ</v>
          </cell>
          <cell r="S524" t="str">
            <v>8.1</v>
          </cell>
          <cell r="T524" t="str">
            <v>8.0</v>
          </cell>
          <cell r="U524" t="str">
            <v>G</v>
          </cell>
          <cell r="V524" t="str">
            <v>T</v>
          </cell>
          <cell r="W524" t="str">
            <v>HSG</v>
          </cell>
          <cell r="X524" t="str">
            <v>19</v>
          </cell>
          <cell r="Y524" t="str">
            <v>0</v>
          </cell>
          <cell r="Z524" t="str">
            <v>12D8</v>
          </cell>
        </row>
        <row r="525">
          <cell r="C525" t="str">
            <v>Nguyễn Thúy Kiều Thiên12D8</v>
          </cell>
          <cell r="D525" t="str">
            <v>11/07/2005</v>
          </cell>
          <cell r="E525" t="str">
            <v>Nữ</v>
          </cell>
          <cell r="F525" t="str">
            <v>Kinh</v>
          </cell>
          <cell r="G525" t="str">
            <v>8.1</v>
          </cell>
          <cell r="H525" t="str">
            <v>7.3</v>
          </cell>
          <cell r="I525" t="str">
            <v>7.5</v>
          </cell>
          <cell r="J525" t="str">
            <v>7.0</v>
          </cell>
          <cell r="K525" t="str">
            <v>8.3</v>
          </cell>
          <cell r="L525" t="str">
            <v>7.0</v>
          </cell>
          <cell r="M525" t="str">
            <v>8.1</v>
          </cell>
          <cell r="N525" t="str">
            <v>7.7</v>
          </cell>
          <cell r="O525" t="str">
            <v>6.7</v>
          </cell>
          <cell r="P525" t="str">
            <v>8.9</v>
          </cell>
          <cell r="Q525" t="str">
            <v>8.4</v>
          </cell>
          <cell r="R525" t="str">
            <v>Đ</v>
          </cell>
          <cell r="S525" t="str">
            <v>8.1</v>
          </cell>
          <cell r="T525" t="str">
            <v>7.8</v>
          </cell>
          <cell r="U525" t="str">
            <v>K</v>
          </cell>
          <cell r="V525" t="str">
            <v>T</v>
          </cell>
          <cell r="W525" t="str">
            <v>HSTT</v>
          </cell>
          <cell r="X525" t="str">
            <v>30</v>
          </cell>
          <cell r="Y525" t="str">
            <v>1</v>
          </cell>
          <cell r="Z525" t="str">
            <v>12D8</v>
          </cell>
        </row>
        <row r="526">
          <cell r="C526" t="str">
            <v>Phan Văn Thịnh12D8</v>
          </cell>
          <cell r="D526" t="str">
            <v>01/01/2005</v>
          </cell>
          <cell r="E526" t="str">
            <v>Nam</v>
          </cell>
          <cell r="F526" t="str">
            <v>Kinh</v>
          </cell>
          <cell r="G526" t="str">
            <v>8.6</v>
          </cell>
          <cell r="H526" t="str">
            <v>8.3</v>
          </cell>
          <cell r="I526" t="str">
            <v>7.6</v>
          </cell>
          <cell r="J526" t="str">
            <v>7.6</v>
          </cell>
          <cell r="K526" t="str">
            <v>9.3</v>
          </cell>
          <cell r="L526" t="str">
            <v>8.6</v>
          </cell>
          <cell r="M526" t="str">
            <v>7.1</v>
          </cell>
          <cell r="N526" t="str">
            <v>8.3</v>
          </cell>
          <cell r="O526" t="str">
            <v>7.2</v>
          </cell>
          <cell r="P526" t="str">
            <v>9.3</v>
          </cell>
          <cell r="Q526" t="str">
            <v>9.1</v>
          </cell>
          <cell r="R526" t="str">
            <v>Đ</v>
          </cell>
          <cell r="S526" t="str">
            <v>9.0</v>
          </cell>
          <cell r="T526" t="str">
            <v>8.3</v>
          </cell>
          <cell r="U526" t="str">
            <v>G</v>
          </cell>
          <cell r="V526" t="str">
            <v>T</v>
          </cell>
          <cell r="W526" t="str">
            <v>HSG</v>
          </cell>
          <cell r="X526" t="str">
            <v>8</v>
          </cell>
          <cell r="Y526" t="str">
            <v>1</v>
          </cell>
          <cell r="Z526" t="str">
            <v>12D8</v>
          </cell>
        </row>
        <row r="527">
          <cell r="C527" t="str">
            <v>Đào Quỳnh Trang12D8</v>
          </cell>
          <cell r="D527" t="str">
            <v>10/04/2005</v>
          </cell>
          <cell r="E527" t="str">
            <v>Nữ</v>
          </cell>
          <cell r="F527" t="str">
            <v>Kinh</v>
          </cell>
          <cell r="G527" t="str">
            <v>8.2</v>
          </cell>
          <cell r="H527" t="str">
            <v>7.9</v>
          </cell>
          <cell r="I527" t="str">
            <v>7.1</v>
          </cell>
          <cell r="J527" t="str">
            <v>5.8</v>
          </cell>
          <cell r="K527" t="str">
            <v>8.5</v>
          </cell>
          <cell r="L527" t="str">
            <v>8.0</v>
          </cell>
          <cell r="M527" t="str">
            <v>7.2</v>
          </cell>
          <cell r="N527" t="str">
            <v>8.1</v>
          </cell>
          <cell r="O527" t="str">
            <v>5.9</v>
          </cell>
          <cell r="P527" t="str">
            <v>8.7</v>
          </cell>
          <cell r="Q527" t="str">
            <v>9.3</v>
          </cell>
          <cell r="R527" t="str">
            <v>Đ</v>
          </cell>
          <cell r="S527" t="str">
            <v>8.1</v>
          </cell>
          <cell r="T527" t="str">
            <v>7.7</v>
          </cell>
          <cell r="U527" t="str">
            <v>K</v>
          </cell>
          <cell r="V527" t="str">
            <v>T</v>
          </cell>
          <cell r="W527" t="str">
            <v>HSTT</v>
          </cell>
          <cell r="X527" t="str">
            <v>32</v>
          </cell>
          <cell r="Y527" t="str">
            <v>1</v>
          </cell>
          <cell r="Z527" t="str">
            <v>12D8</v>
          </cell>
        </row>
        <row r="528">
          <cell r="C528" t="str">
            <v>Đặng Huyền Trang12D8</v>
          </cell>
          <cell r="D528" t="str">
            <v>23/09/2005</v>
          </cell>
          <cell r="E528" t="str">
            <v>Nữ</v>
          </cell>
          <cell r="F528" t="str">
            <v>Kinh</v>
          </cell>
          <cell r="G528" t="str">
            <v>9.0</v>
          </cell>
          <cell r="H528" t="str">
            <v>7.5</v>
          </cell>
          <cell r="I528" t="str">
            <v>6.6</v>
          </cell>
          <cell r="J528" t="str">
            <v>8.1</v>
          </cell>
          <cell r="K528" t="str">
            <v>8.4</v>
          </cell>
          <cell r="L528" t="str">
            <v>8.0</v>
          </cell>
          <cell r="M528" t="str">
            <v>8.0</v>
          </cell>
          <cell r="N528" t="str">
            <v>8.1</v>
          </cell>
          <cell r="O528" t="str">
            <v>5.1</v>
          </cell>
          <cell r="P528" t="str">
            <v>8.6</v>
          </cell>
          <cell r="Q528" t="str">
            <v>9.0</v>
          </cell>
          <cell r="R528" t="str">
            <v>Đ</v>
          </cell>
          <cell r="S528" t="str">
            <v>9.3</v>
          </cell>
          <cell r="T528" t="str">
            <v>8.0</v>
          </cell>
          <cell r="U528" t="str">
            <v>K</v>
          </cell>
          <cell r="V528" t="str">
            <v>T</v>
          </cell>
          <cell r="W528" t="str">
            <v>HSTT</v>
          </cell>
          <cell r="X528" t="str">
            <v>28</v>
          </cell>
          <cell r="Y528" t="str">
            <v>6</v>
          </cell>
          <cell r="Z528" t="str">
            <v>12D8</v>
          </cell>
        </row>
        <row r="529">
          <cell r="C529" t="str">
            <v>Đinh Mạnh Tuấn12D8</v>
          </cell>
          <cell r="D529" t="str">
            <v>02/07/2005</v>
          </cell>
          <cell r="E529" t="str">
            <v>Nam</v>
          </cell>
          <cell r="F529" t="str">
            <v>Kinh</v>
          </cell>
          <cell r="G529" t="str">
            <v>9.1</v>
          </cell>
          <cell r="H529" t="str">
            <v>7.9</v>
          </cell>
          <cell r="I529" t="str">
            <v>7.8</v>
          </cell>
          <cell r="J529" t="str">
            <v>8.3</v>
          </cell>
          <cell r="K529" t="str">
            <v>8.5</v>
          </cell>
          <cell r="L529" t="str">
            <v>8.2</v>
          </cell>
          <cell r="M529" t="str">
            <v>8.1</v>
          </cell>
          <cell r="N529" t="str">
            <v>8.6</v>
          </cell>
          <cell r="O529" t="str">
            <v>8.0</v>
          </cell>
          <cell r="P529" t="str">
            <v>9.1</v>
          </cell>
          <cell r="Q529" t="str">
            <v>9.1</v>
          </cell>
          <cell r="R529" t="str">
            <v>Đ</v>
          </cell>
          <cell r="S529" t="str">
            <v>8.7</v>
          </cell>
          <cell r="T529" t="str">
            <v>8.5</v>
          </cell>
          <cell r="U529" t="str">
            <v>G</v>
          </cell>
          <cell r="V529" t="str">
            <v>T</v>
          </cell>
          <cell r="W529" t="str">
            <v>HSG</v>
          </cell>
          <cell r="X529" t="str">
            <v>3</v>
          </cell>
          <cell r="Y529" t="str">
            <v>0</v>
          </cell>
          <cell r="Z529" t="str">
            <v>12D8</v>
          </cell>
        </row>
        <row r="530">
          <cell r="C530" t="str">
            <v>Trần Công Vinh12D8</v>
          </cell>
          <cell r="D530" t="str">
            <v>26/08/2005</v>
          </cell>
          <cell r="E530" t="str">
            <v>Nam</v>
          </cell>
          <cell r="F530" t="str">
            <v>Kinh</v>
          </cell>
          <cell r="G530" t="str">
            <v>8.2</v>
          </cell>
          <cell r="H530" t="str">
            <v>6.8</v>
          </cell>
          <cell r="I530" t="str">
            <v>7.4</v>
          </cell>
          <cell r="J530" t="str">
            <v>7.3</v>
          </cell>
          <cell r="K530" t="str">
            <v>8.5</v>
          </cell>
          <cell r="L530" t="str">
            <v>7.3</v>
          </cell>
          <cell r="M530" t="str">
            <v>8.8</v>
          </cell>
          <cell r="N530" t="str">
            <v>8.1</v>
          </cell>
          <cell r="O530" t="str">
            <v>5.7</v>
          </cell>
          <cell r="P530" t="str">
            <v>9.0</v>
          </cell>
          <cell r="Q530" t="str">
            <v>9.0</v>
          </cell>
          <cell r="R530" t="str">
            <v>Đ</v>
          </cell>
          <cell r="S530" t="str">
            <v>8.0</v>
          </cell>
          <cell r="T530" t="str">
            <v>7.8</v>
          </cell>
          <cell r="U530" t="str">
            <v>K</v>
          </cell>
          <cell r="V530" t="str">
            <v>T</v>
          </cell>
          <cell r="W530" t="str">
            <v>HSTT</v>
          </cell>
          <cell r="X530" t="str">
            <v>30</v>
          </cell>
          <cell r="Y530" t="str">
            <v>1</v>
          </cell>
          <cell r="Z530" t="str">
            <v>12D8</v>
          </cell>
        </row>
        <row r="531">
          <cell r="C531" t="str">
            <v>Nguyễn Hà Vy12D8</v>
          </cell>
          <cell r="D531" t="str">
            <v>19/10/2004</v>
          </cell>
          <cell r="E531" t="str">
            <v>Nữ</v>
          </cell>
          <cell r="F531" t="str">
            <v>Kinh</v>
          </cell>
          <cell r="G531" t="str">
            <v>5.6</v>
          </cell>
          <cell r="H531" t="str">
            <v>6.8</v>
          </cell>
          <cell r="I531" t="str">
            <v>6.4</v>
          </cell>
          <cell r="J531" t="str">
            <v>6.3</v>
          </cell>
          <cell r="K531" t="str">
            <v>8.4</v>
          </cell>
          <cell r="L531" t="str">
            <v>6.5</v>
          </cell>
          <cell r="M531" t="str">
            <v>7.3</v>
          </cell>
          <cell r="N531" t="str">
            <v>6.7</v>
          </cell>
          <cell r="O531" t="str">
            <v>5.4</v>
          </cell>
          <cell r="P531" t="str">
            <v>8.6</v>
          </cell>
          <cell r="Q531" t="str">
            <v>9.0</v>
          </cell>
          <cell r="R531" t="str">
            <v>Đ</v>
          </cell>
          <cell r="S531" t="str">
            <v>9.1</v>
          </cell>
          <cell r="T531" t="str">
            <v>7.2</v>
          </cell>
          <cell r="U531" t="str">
            <v>K</v>
          </cell>
          <cell r="V531" t="str">
            <v>K</v>
          </cell>
          <cell r="W531" t="str">
            <v>HSTT</v>
          </cell>
          <cell r="X531" t="str">
            <v>41</v>
          </cell>
          <cell r="Y531" t="str">
            <v>7</v>
          </cell>
          <cell r="Z531" t="str">
            <v>12D8</v>
          </cell>
        </row>
        <row r="532">
          <cell r="C532" t="str">
            <v>Nguyễn Thị Hà Vy12D8</v>
          </cell>
          <cell r="D532" t="str">
            <v>01/06/2005</v>
          </cell>
          <cell r="E532" t="str">
            <v>Nữ</v>
          </cell>
          <cell r="F532" t="str">
            <v>Kinh</v>
          </cell>
          <cell r="G532" t="str">
            <v>7.1</v>
          </cell>
          <cell r="H532" t="str">
            <v>7.1</v>
          </cell>
          <cell r="I532" t="str">
            <v>6.9</v>
          </cell>
          <cell r="J532" t="str">
            <v>7.2</v>
          </cell>
          <cell r="K532" t="str">
            <v>8.3</v>
          </cell>
          <cell r="L532" t="str">
            <v>7.6</v>
          </cell>
          <cell r="M532" t="str">
            <v>7.4</v>
          </cell>
          <cell r="N532" t="str">
            <v>7.4</v>
          </cell>
          <cell r="O532" t="str">
            <v>7.2</v>
          </cell>
          <cell r="P532" t="str">
            <v>8.9</v>
          </cell>
          <cell r="Q532" t="str">
            <v>9.0</v>
          </cell>
          <cell r="R532" t="str">
            <v>Đ</v>
          </cell>
          <cell r="S532" t="str">
            <v>6.4</v>
          </cell>
          <cell r="T532" t="str">
            <v>7.5</v>
          </cell>
          <cell r="U532" t="str">
            <v>K</v>
          </cell>
          <cell r="V532" t="str">
            <v>T</v>
          </cell>
          <cell r="W532" t="str">
            <v>HSTT</v>
          </cell>
          <cell r="X532" t="str">
            <v>36</v>
          </cell>
          <cell r="Y532" t="str">
            <v>2</v>
          </cell>
          <cell r="Z532" t="str">
            <v>12D8</v>
          </cell>
        </row>
        <row r="533">
          <cell r="C533" t="str">
            <v>Đỗ Minh Anh12D9</v>
          </cell>
          <cell r="D533" t="str">
            <v>03/06/2005</v>
          </cell>
          <cell r="E533" t="str">
            <v>Nữ</v>
          </cell>
          <cell r="F533" t="str">
            <v>Kinh</v>
          </cell>
          <cell r="G533" t="str">
            <v>7.7</v>
          </cell>
          <cell r="H533" t="str">
            <v>7.8</v>
          </cell>
          <cell r="I533" t="str">
            <v>7.4</v>
          </cell>
          <cell r="J533" t="str">
            <v>6.6</v>
          </cell>
          <cell r="K533" t="str">
            <v>9.1</v>
          </cell>
          <cell r="L533" t="str">
            <v>6.5</v>
          </cell>
          <cell r="M533" t="str">
            <v>8.0</v>
          </cell>
          <cell r="N533" t="str">
            <v>7.1</v>
          </cell>
          <cell r="O533" t="str">
            <v>6.0</v>
          </cell>
          <cell r="P533" t="str">
            <v>8.4</v>
          </cell>
          <cell r="Q533" t="str">
            <v>8.7</v>
          </cell>
          <cell r="R533" t="str">
            <v>Đ</v>
          </cell>
          <cell r="S533" t="str">
            <v>8.0</v>
          </cell>
          <cell r="T533" t="str">
            <v>7.6</v>
          </cell>
          <cell r="U533" t="str">
            <v>K</v>
          </cell>
          <cell r="V533" t="str">
            <v>T</v>
          </cell>
          <cell r="W533" t="str">
            <v>HSTT</v>
          </cell>
          <cell r="X533" t="str">
            <v>30</v>
          </cell>
          <cell r="Y533" t="str">
            <v>0</v>
          </cell>
          <cell r="Z533" t="str">
            <v>12D9</v>
          </cell>
        </row>
        <row r="534">
          <cell r="C534" t="str">
            <v>Hoàng Phương Anh12D9</v>
          </cell>
          <cell r="D534" t="str">
            <v>23/04/2005</v>
          </cell>
          <cell r="E534" t="str">
            <v>Nữ</v>
          </cell>
          <cell r="F534" t="str">
            <v>Kinh</v>
          </cell>
          <cell r="G534" t="str">
            <v>9.1</v>
          </cell>
          <cell r="H534" t="str">
            <v>8.1</v>
          </cell>
          <cell r="I534" t="str">
            <v>7.0</v>
          </cell>
          <cell r="J534" t="str">
            <v>8.3</v>
          </cell>
          <cell r="K534" t="str">
            <v>9.1</v>
          </cell>
          <cell r="L534" t="str">
            <v>7.0</v>
          </cell>
          <cell r="M534" t="str">
            <v>9.1</v>
          </cell>
          <cell r="N534" t="str">
            <v>8.0</v>
          </cell>
          <cell r="O534" t="str">
            <v>6.0</v>
          </cell>
          <cell r="P534" t="str">
            <v>8.6</v>
          </cell>
          <cell r="Q534" t="str">
            <v>8.7</v>
          </cell>
          <cell r="R534" t="str">
            <v>Đ</v>
          </cell>
          <cell r="S534" t="str">
            <v>8.1</v>
          </cell>
          <cell r="T534" t="str">
            <v>8.1</v>
          </cell>
          <cell r="U534" t="str">
            <v>K</v>
          </cell>
          <cell r="V534" t="str">
            <v>T</v>
          </cell>
          <cell r="W534" t="str">
            <v>HSTT</v>
          </cell>
          <cell r="X534" t="str">
            <v>20</v>
          </cell>
          <cell r="Y534" t="str">
            <v>0</v>
          </cell>
          <cell r="Z534" t="str">
            <v>12D9</v>
          </cell>
        </row>
        <row r="535">
          <cell r="C535" t="str">
            <v>Lương Việt Anh12D9</v>
          </cell>
          <cell r="D535" t="str">
            <v>22/06/2005</v>
          </cell>
          <cell r="E535" t="str">
            <v>Nam</v>
          </cell>
          <cell r="F535" t="str">
            <v>Kinh</v>
          </cell>
          <cell r="G535" t="str">
            <v>8.8</v>
          </cell>
          <cell r="H535" t="str">
            <v>7.4</v>
          </cell>
          <cell r="I535" t="str">
            <v>6.7</v>
          </cell>
          <cell r="J535" t="str">
            <v>7.5</v>
          </cell>
          <cell r="K535" t="str">
            <v>9.5</v>
          </cell>
          <cell r="L535" t="str">
            <v>8.1</v>
          </cell>
          <cell r="M535" t="str">
            <v>7.6</v>
          </cell>
          <cell r="N535" t="str">
            <v>8.1</v>
          </cell>
          <cell r="O535" t="str">
            <v>9.1</v>
          </cell>
          <cell r="P535" t="str">
            <v>8.6</v>
          </cell>
          <cell r="Q535" t="str">
            <v>8.7</v>
          </cell>
          <cell r="R535" t="str">
            <v>Đ</v>
          </cell>
          <cell r="S535" t="str">
            <v>7.4</v>
          </cell>
          <cell r="T535" t="str">
            <v>8.1</v>
          </cell>
          <cell r="U535" t="str">
            <v>G</v>
          </cell>
          <cell r="V535" t="str">
            <v>T</v>
          </cell>
          <cell r="W535" t="str">
            <v>HSG</v>
          </cell>
          <cell r="X535" t="str">
            <v>8</v>
          </cell>
          <cell r="Y535" t="str">
            <v>1</v>
          </cell>
          <cell r="Z535" t="str">
            <v>12D9</v>
          </cell>
        </row>
        <row r="536">
          <cell r="C536" t="str">
            <v>Nguyễn Phương Anh12D9</v>
          </cell>
          <cell r="D536" t="str">
            <v>21/09/2005</v>
          </cell>
          <cell r="E536" t="str">
            <v>Nữ</v>
          </cell>
          <cell r="F536" t="str">
            <v>Kinh</v>
          </cell>
          <cell r="G536" t="str">
            <v>8.0</v>
          </cell>
          <cell r="H536" t="str">
            <v>8.3</v>
          </cell>
          <cell r="I536" t="str">
            <v>7.6</v>
          </cell>
          <cell r="J536" t="str">
            <v>8.1</v>
          </cell>
          <cell r="K536" t="str">
            <v>9.1</v>
          </cell>
          <cell r="L536" t="str">
            <v>7.4</v>
          </cell>
          <cell r="M536" t="str">
            <v>8.8</v>
          </cell>
          <cell r="N536" t="str">
            <v>7.8</v>
          </cell>
          <cell r="O536" t="str">
            <v>6.0</v>
          </cell>
          <cell r="P536" t="str">
            <v>9.0</v>
          </cell>
          <cell r="Q536" t="str">
            <v>8.7</v>
          </cell>
          <cell r="R536" t="str">
            <v>Đ</v>
          </cell>
          <cell r="S536" t="str">
            <v>8.4</v>
          </cell>
          <cell r="T536" t="str">
            <v>8.1</v>
          </cell>
          <cell r="U536" t="str">
            <v>K</v>
          </cell>
          <cell r="V536" t="str">
            <v>T</v>
          </cell>
          <cell r="W536" t="str">
            <v>HSTT</v>
          </cell>
          <cell r="X536" t="str">
            <v>20</v>
          </cell>
          <cell r="Y536" t="str">
            <v>0</v>
          </cell>
          <cell r="Z536" t="str">
            <v>12D9</v>
          </cell>
        </row>
        <row r="537">
          <cell r="C537" t="str">
            <v>Nguyễn Tiến Anh12D9</v>
          </cell>
          <cell r="D537" t="str">
            <v>07/02/2005</v>
          </cell>
          <cell r="E537" t="str">
            <v>Nam</v>
          </cell>
          <cell r="F537" t="str">
            <v>Kinh</v>
          </cell>
          <cell r="G537" t="str">
            <v>8.8</v>
          </cell>
          <cell r="H537" t="str">
            <v>8.0</v>
          </cell>
          <cell r="I537" t="str">
            <v>7.1</v>
          </cell>
          <cell r="J537" t="str">
            <v>7.5</v>
          </cell>
          <cell r="K537" t="str">
            <v>8.8</v>
          </cell>
          <cell r="L537" t="str">
            <v>8.1</v>
          </cell>
          <cell r="M537" t="str">
            <v>8.1</v>
          </cell>
          <cell r="N537" t="str">
            <v>7.5</v>
          </cell>
          <cell r="O537" t="str">
            <v>6.8</v>
          </cell>
          <cell r="P537" t="str">
            <v>8.6</v>
          </cell>
          <cell r="Q537" t="str">
            <v>8.7</v>
          </cell>
          <cell r="R537" t="str">
            <v>Đ</v>
          </cell>
          <cell r="S537" t="str">
            <v>7.4</v>
          </cell>
          <cell r="T537" t="str">
            <v>8.0</v>
          </cell>
          <cell r="U537" t="str">
            <v>G</v>
          </cell>
          <cell r="V537" t="str">
            <v>T</v>
          </cell>
          <cell r="W537" t="str">
            <v>HSG</v>
          </cell>
          <cell r="X537" t="str">
            <v>15</v>
          </cell>
          <cell r="Y537" t="str">
            <v>0</v>
          </cell>
          <cell r="Z537" t="str">
            <v>12D9</v>
          </cell>
        </row>
        <row r="538">
          <cell r="C538" t="str">
            <v>Vũ Đình Lan Anh12D9</v>
          </cell>
          <cell r="D538" t="str">
            <v>25/10/2005</v>
          </cell>
          <cell r="E538" t="str">
            <v>Nữ</v>
          </cell>
          <cell r="F538" t="str">
            <v>Kinh</v>
          </cell>
          <cell r="G538" t="str">
            <v>6.6</v>
          </cell>
          <cell r="H538" t="str">
            <v>8.3</v>
          </cell>
          <cell r="I538" t="str">
            <v>7.2</v>
          </cell>
          <cell r="J538" t="str">
            <v>7.6</v>
          </cell>
          <cell r="K538" t="str">
            <v>8.1</v>
          </cell>
          <cell r="L538" t="str">
            <v>7.4</v>
          </cell>
          <cell r="M538" t="str">
            <v>8.9</v>
          </cell>
          <cell r="N538" t="str">
            <v>8.4</v>
          </cell>
          <cell r="O538" t="str">
            <v>6.0</v>
          </cell>
          <cell r="P538" t="str">
            <v>8.9</v>
          </cell>
          <cell r="Q538" t="str">
            <v>8.6</v>
          </cell>
          <cell r="R538" t="str">
            <v>Đ</v>
          </cell>
          <cell r="S538" t="str">
            <v>7.6</v>
          </cell>
          <cell r="T538" t="str">
            <v>7.8</v>
          </cell>
          <cell r="U538" t="str">
            <v>K</v>
          </cell>
          <cell r="V538" t="str">
            <v>T</v>
          </cell>
          <cell r="W538" t="str">
            <v>HSTT</v>
          </cell>
          <cell r="X538" t="str">
            <v>22</v>
          </cell>
          <cell r="Y538" t="str">
            <v>0</v>
          </cell>
          <cell r="Z538" t="str">
            <v>12D9</v>
          </cell>
        </row>
        <row r="539">
          <cell r="C539" t="str">
            <v>Nguyễn Nhật Ánh12D9</v>
          </cell>
          <cell r="D539" t="str">
            <v>06/09/2005</v>
          </cell>
          <cell r="E539" t="str">
            <v>Nữ</v>
          </cell>
          <cell r="F539" t="str">
            <v>Kinh</v>
          </cell>
          <cell r="G539" t="str">
            <v>5.6</v>
          </cell>
          <cell r="H539" t="str">
            <v>8.4</v>
          </cell>
          <cell r="I539" t="str">
            <v>7.1</v>
          </cell>
          <cell r="J539" t="str">
            <v>7.1</v>
          </cell>
          <cell r="K539" t="str">
            <v>8.1</v>
          </cell>
          <cell r="L539" t="str">
            <v>7.1</v>
          </cell>
          <cell r="M539" t="str">
            <v>8.0</v>
          </cell>
          <cell r="N539" t="str">
            <v>6.7</v>
          </cell>
          <cell r="O539" t="str">
            <v>4.5</v>
          </cell>
          <cell r="P539" t="str">
            <v>9.0</v>
          </cell>
          <cell r="Q539" t="str">
            <v>8.1</v>
          </cell>
          <cell r="R539" t="str">
            <v>Đ</v>
          </cell>
          <cell r="S539" t="str">
            <v>7.7</v>
          </cell>
          <cell r="T539" t="str">
            <v>7.3</v>
          </cell>
          <cell r="U539" t="str">
            <v>TB</v>
          </cell>
          <cell r="V539" t="str">
            <v>T</v>
          </cell>
          <cell r="X539" t="str">
            <v>40</v>
          </cell>
          <cell r="Y539" t="str">
            <v>3</v>
          </cell>
          <cell r="Z539" t="str">
            <v>12D9</v>
          </cell>
        </row>
        <row r="540">
          <cell r="C540" t="str">
            <v>Nguyễn Đỗ Quỳnh Chi12D9</v>
          </cell>
          <cell r="D540" t="str">
            <v>05/02/2005</v>
          </cell>
          <cell r="E540" t="str">
            <v>Nữ</v>
          </cell>
          <cell r="F540" t="str">
            <v>Kinh</v>
          </cell>
          <cell r="G540" t="str">
            <v>9.0</v>
          </cell>
          <cell r="H540" t="str">
            <v>8.8</v>
          </cell>
          <cell r="I540" t="str">
            <v>8.1</v>
          </cell>
          <cell r="J540" t="str">
            <v>8.0</v>
          </cell>
          <cell r="K540" t="str">
            <v>8.9</v>
          </cell>
          <cell r="L540" t="str">
            <v>9.0</v>
          </cell>
          <cell r="M540" t="str">
            <v>8.1</v>
          </cell>
          <cell r="N540" t="str">
            <v>8.2</v>
          </cell>
          <cell r="O540" t="str">
            <v>9.1</v>
          </cell>
          <cell r="P540" t="str">
            <v>8.0</v>
          </cell>
          <cell r="Q540" t="str">
            <v>8.9</v>
          </cell>
          <cell r="R540" t="str">
            <v>Đ</v>
          </cell>
          <cell r="S540" t="str">
            <v>7.0</v>
          </cell>
          <cell r="T540" t="str">
            <v>8.4</v>
          </cell>
          <cell r="U540" t="str">
            <v>G</v>
          </cell>
          <cell r="V540" t="str">
            <v>T</v>
          </cell>
          <cell r="W540" t="str">
            <v>HSG</v>
          </cell>
          <cell r="X540" t="str">
            <v>1</v>
          </cell>
          <cell r="Y540" t="str">
            <v>10</v>
          </cell>
          <cell r="Z540" t="str">
            <v>12D9</v>
          </cell>
        </row>
        <row r="541">
          <cell r="C541" t="str">
            <v>Trần Thành Đạt12D9</v>
          </cell>
          <cell r="D541" t="str">
            <v>28/11/2005</v>
          </cell>
          <cell r="E541" t="str">
            <v>Nam</v>
          </cell>
          <cell r="F541" t="str">
            <v>Kinh</v>
          </cell>
          <cell r="G541" t="str">
            <v>8.1</v>
          </cell>
          <cell r="H541" t="str">
            <v>7.6</v>
          </cell>
          <cell r="I541" t="str">
            <v>7.4</v>
          </cell>
          <cell r="J541" t="str">
            <v>6.5</v>
          </cell>
          <cell r="K541" t="str">
            <v>8.9</v>
          </cell>
          <cell r="L541" t="str">
            <v>9.2</v>
          </cell>
          <cell r="M541" t="str">
            <v>8.5</v>
          </cell>
          <cell r="N541" t="str">
            <v>7.6</v>
          </cell>
          <cell r="O541" t="str">
            <v>9.7</v>
          </cell>
          <cell r="P541" t="str">
            <v>8.3</v>
          </cell>
          <cell r="Q541" t="str">
            <v>8.4</v>
          </cell>
          <cell r="R541" t="str">
            <v>Đ</v>
          </cell>
          <cell r="S541" t="str">
            <v>8.1</v>
          </cell>
          <cell r="T541" t="str">
            <v>8.2</v>
          </cell>
          <cell r="U541" t="str">
            <v>G</v>
          </cell>
          <cell r="V541" t="str">
            <v>T</v>
          </cell>
          <cell r="W541" t="str">
            <v>HSG</v>
          </cell>
          <cell r="X541" t="str">
            <v>5</v>
          </cell>
          <cell r="Y541" t="str">
            <v>0</v>
          </cell>
          <cell r="Z541" t="str">
            <v>12D9</v>
          </cell>
        </row>
        <row r="542">
          <cell r="C542" t="str">
            <v>Đồng Minh Đức12D9</v>
          </cell>
          <cell r="D542" t="str">
            <v>23/12/2005</v>
          </cell>
          <cell r="E542" t="str">
            <v>Nam</v>
          </cell>
          <cell r="F542" t="str">
            <v>Kinh</v>
          </cell>
          <cell r="G542" t="str">
            <v>8.1</v>
          </cell>
          <cell r="H542" t="str">
            <v>7.5</v>
          </cell>
          <cell r="I542" t="str">
            <v>6.8</v>
          </cell>
          <cell r="J542" t="str">
            <v>7.1</v>
          </cell>
          <cell r="K542" t="str">
            <v>8.1</v>
          </cell>
          <cell r="L542" t="str">
            <v>8.0</v>
          </cell>
          <cell r="M542" t="str">
            <v>7.9</v>
          </cell>
          <cell r="N542" t="str">
            <v>7.6</v>
          </cell>
          <cell r="O542" t="str">
            <v>7.1</v>
          </cell>
          <cell r="P542" t="str">
            <v>8.9</v>
          </cell>
          <cell r="Q542" t="str">
            <v>8.4</v>
          </cell>
          <cell r="R542" t="str">
            <v>Đ</v>
          </cell>
          <cell r="S542" t="str">
            <v>8.0</v>
          </cell>
          <cell r="T542" t="str">
            <v>7.8</v>
          </cell>
          <cell r="U542" t="str">
            <v>K</v>
          </cell>
          <cell r="V542" t="str">
            <v>T</v>
          </cell>
          <cell r="W542" t="str">
            <v>HSTT</v>
          </cell>
          <cell r="X542" t="str">
            <v>22</v>
          </cell>
          <cell r="Y542" t="str">
            <v>0</v>
          </cell>
          <cell r="Z542" t="str">
            <v>12D9</v>
          </cell>
        </row>
        <row r="543">
          <cell r="C543" t="str">
            <v>Tạ Minh Hiếu12D9</v>
          </cell>
          <cell r="D543" t="str">
            <v>30/06/2005</v>
          </cell>
          <cell r="E543" t="str">
            <v>Nam</v>
          </cell>
          <cell r="F543" t="str">
            <v>Kinh</v>
          </cell>
          <cell r="G543" t="str">
            <v>8.0</v>
          </cell>
          <cell r="H543" t="str">
            <v>7.8</v>
          </cell>
          <cell r="I543" t="str">
            <v>7.1</v>
          </cell>
          <cell r="J543" t="str">
            <v>7.0</v>
          </cell>
          <cell r="K543" t="str">
            <v>8.8</v>
          </cell>
          <cell r="L543" t="str">
            <v>6.1</v>
          </cell>
          <cell r="M543" t="str">
            <v>8.1</v>
          </cell>
          <cell r="N543" t="str">
            <v>8.9</v>
          </cell>
          <cell r="O543" t="str">
            <v>8.0</v>
          </cell>
          <cell r="P543" t="str">
            <v>8.1</v>
          </cell>
          <cell r="Q543" t="str">
            <v>8.4</v>
          </cell>
          <cell r="R543" t="str">
            <v>Đ</v>
          </cell>
          <cell r="S543" t="str">
            <v>7.6</v>
          </cell>
          <cell r="T543" t="str">
            <v>7.8</v>
          </cell>
          <cell r="U543" t="str">
            <v>K</v>
          </cell>
          <cell r="V543" t="str">
            <v>K</v>
          </cell>
          <cell r="W543" t="str">
            <v>HSTT</v>
          </cell>
          <cell r="X543" t="str">
            <v>37</v>
          </cell>
          <cell r="Y543" t="str">
            <v>0</v>
          </cell>
          <cell r="Z543" t="str">
            <v>12D9</v>
          </cell>
        </row>
        <row r="544">
          <cell r="C544" t="str">
            <v>Bùi Quang Huy12D9</v>
          </cell>
          <cell r="D544" t="str">
            <v>05/01/2005</v>
          </cell>
          <cell r="E544" t="str">
            <v>Nam</v>
          </cell>
          <cell r="F544" t="str">
            <v>Kinh</v>
          </cell>
          <cell r="G544" t="str">
            <v>6.5</v>
          </cell>
          <cell r="H544" t="str">
            <v>7.9</v>
          </cell>
          <cell r="I544" t="str">
            <v>7.8</v>
          </cell>
          <cell r="J544" t="str">
            <v>7.6</v>
          </cell>
          <cell r="K544" t="str">
            <v>8.8</v>
          </cell>
          <cell r="L544" t="str">
            <v>7.5</v>
          </cell>
          <cell r="M544" t="str">
            <v>8.5</v>
          </cell>
          <cell r="N544" t="str">
            <v>7.4</v>
          </cell>
          <cell r="O544" t="str">
            <v>5.4</v>
          </cell>
          <cell r="P544" t="str">
            <v>8.6</v>
          </cell>
          <cell r="Q544" t="str">
            <v>8.3</v>
          </cell>
          <cell r="R544" t="str">
            <v>Đ</v>
          </cell>
          <cell r="S544" t="str">
            <v>7.7</v>
          </cell>
          <cell r="T544" t="str">
            <v>7.7</v>
          </cell>
          <cell r="U544" t="str">
            <v>K</v>
          </cell>
          <cell r="V544" t="str">
            <v>T</v>
          </cell>
          <cell r="W544" t="str">
            <v>HSTT</v>
          </cell>
          <cell r="X544" t="str">
            <v>25</v>
          </cell>
          <cell r="Y544" t="str">
            <v>4</v>
          </cell>
          <cell r="Z544" t="str">
            <v>12D9</v>
          </cell>
        </row>
        <row r="545">
          <cell r="C545" t="str">
            <v>Đỗ Quốc Huy12D9</v>
          </cell>
          <cell r="D545" t="str">
            <v>22/08/2005</v>
          </cell>
          <cell r="E545" t="str">
            <v>Nam</v>
          </cell>
          <cell r="F545" t="str">
            <v>Kinh</v>
          </cell>
          <cell r="G545" t="str">
            <v>9.1</v>
          </cell>
          <cell r="H545" t="str">
            <v>8.6</v>
          </cell>
          <cell r="I545" t="str">
            <v>7.6</v>
          </cell>
          <cell r="J545" t="str">
            <v>6.6</v>
          </cell>
          <cell r="K545" t="str">
            <v>9.1</v>
          </cell>
          <cell r="L545" t="str">
            <v>7.7</v>
          </cell>
          <cell r="M545" t="str">
            <v>8.1</v>
          </cell>
          <cell r="N545" t="str">
            <v>7.8</v>
          </cell>
          <cell r="O545" t="str">
            <v>6.5</v>
          </cell>
          <cell r="P545" t="str">
            <v>9.1</v>
          </cell>
          <cell r="Q545" t="str">
            <v>8.1</v>
          </cell>
          <cell r="R545" t="str">
            <v>Đ</v>
          </cell>
          <cell r="S545" t="str">
            <v>7.6</v>
          </cell>
          <cell r="T545" t="str">
            <v>8.0</v>
          </cell>
          <cell r="U545" t="str">
            <v>G</v>
          </cell>
          <cell r="V545" t="str">
            <v>T</v>
          </cell>
          <cell r="W545" t="str">
            <v>HSG</v>
          </cell>
          <cell r="X545" t="str">
            <v>15</v>
          </cell>
          <cell r="Y545" t="str">
            <v>1</v>
          </cell>
          <cell r="Z545" t="str">
            <v>12D9</v>
          </cell>
        </row>
        <row r="546">
          <cell r="C546" t="str">
            <v>Nguyễn Thu Huyền12D9</v>
          </cell>
          <cell r="D546" t="str">
            <v>27/12/2005</v>
          </cell>
          <cell r="E546" t="str">
            <v>Nữ</v>
          </cell>
          <cell r="F546" t="str">
            <v>Kinh</v>
          </cell>
          <cell r="G546" t="str">
            <v>7.1</v>
          </cell>
          <cell r="H546" t="str">
            <v>8.4</v>
          </cell>
          <cell r="I546" t="str">
            <v>7.6</v>
          </cell>
          <cell r="J546" t="str">
            <v>7.0</v>
          </cell>
          <cell r="K546" t="str">
            <v>8.0</v>
          </cell>
          <cell r="L546" t="str">
            <v>6.9</v>
          </cell>
          <cell r="M546" t="str">
            <v>8.9</v>
          </cell>
          <cell r="N546" t="str">
            <v>7.1</v>
          </cell>
          <cell r="O546" t="str">
            <v>5.9</v>
          </cell>
          <cell r="P546" t="str">
            <v>8.4</v>
          </cell>
          <cell r="Q546" t="str">
            <v>8.4</v>
          </cell>
          <cell r="R546" t="str">
            <v>Đ</v>
          </cell>
          <cell r="S546" t="str">
            <v>7.8</v>
          </cell>
          <cell r="T546" t="str">
            <v>7.6</v>
          </cell>
          <cell r="U546" t="str">
            <v>K</v>
          </cell>
          <cell r="V546" t="str">
            <v>T</v>
          </cell>
          <cell r="W546" t="str">
            <v>HSTT</v>
          </cell>
          <cell r="X546" t="str">
            <v>30</v>
          </cell>
          <cell r="Y546" t="str">
            <v>1</v>
          </cell>
          <cell r="Z546" t="str">
            <v>12D9</v>
          </cell>
        </row>
        <row r="547">
          <cell r="C547" t="str">
            <v>Nguyễn Phúc Hưng12D9</v>
          </cell>
          <cell r="D547" t="str">
            <v>28/07/2005</v>
          </cell>
          <cell r="E547" t="str">
            <v>Nam</v>
          </cell>
          <cell r="F547" t="str">
            <v>Kinh</v>
          </cell>
          <cell r="G547" t="str">
            <v>8.6</v>
          </cell>
          <cell r="H547" t="str">
            <v>8.1</v>
          </cell>
          <cell r="I547" t="str">
            <v>7.4</v>
          </cell>
          <cell r="J547" t="str">
            <v>7.5</v>
          </cell>
          <cell r="K547" t="str">
            <v>8.0</v>
          </cell>
          <cell r="L547" t="str">
            <v>9.0</v>
          </cell>
          <cell r="M547" t="str">
            <v>8.0</v>
          </cell>
          <cell r="N547" t="str">
            <v>8.2</v>
          </cell>
          <cell r="O547" t="str">
            <v>7.6</v>
          </cell>
          <cell r="P547" t="str">
            <v>8.7</v>
          </cell>
          <cell r="Q547" t="str">
            <v>8.3</v>
          </cell>
          <cell r="R547" t="str">
            <v>Đ</v>
          </cell>
          <cell r="S547" t="str">
            <v>7.7</v>
          </cell>
          <cell r="T547" t="str">
            <v>8.1</v>
          </cell>
          <cell r="U547" t="str">
            <v>G</v>
          </cell>
          <cell r="V547" t="str">
            <v>T</v>
          </cell>
          <cell r="W547" t="str">
            <v>HSG</v>
          </cell>
          <cell r="X547" t="str">
            <v>8</v>
          </cell>
          <cell r="Y547" t="str">
            <v>2</v>
          </cell>
          <cell r="Z547" t="str">
            <v>12D9</v>
          </cell>
        </row>
        <row r="548">
          <cell r="C548" t="str">
            <v>Lê Minh Hương12D9</v>
          </cell>
          <cell r="D548" t="str">
            <v>20/01/2005</v>
          </cell>
          <cell r="E548" t="str">
            <v>Nữ</v>
          </cell>
          <cell r="F548" t="str">
            <v>Kinh</v>
          </cell>
          <cell r="G548" t="str">
            <v>7.5</v>
          </cell>
          <cell r="H548" t="str">
            <v>8.0</v>
          </cell>
          <cell r="I548" t="str">
            <v>7.6</v>
          </cell>
          <cell r="J548" t="str">
            <v>8.9</v>
          </cell>
          <cell r="K548" t="str">
            <v>9.1</v>
          </cell>
          <cell r="L548" t="str">
            <v>8.8</v>
          </cell>
          <cell r="M548" t="str">
            <v>8.8</v>
          </cell>
          <cell r="N548" t="str">
            <v>8.1</v>
          </cell>
          <cell r="O548" t="str">
            <v>5.4</v>
          </cell>
          <cell r="P548" t="str">
            <v>8.9</v>
          </cell>
          <cell r="Q548" t="str">
            <v>8.4</v>
          </cell>
          <cell r="R548" t="str">
            <v>Đ</v>
          </cell>
          <cell r="S548" t="str">
            <v>8.6</v>
          </cell>
          <cell r="T548" t="str">
            <v>8.2</v>
          </cell>
          <cell r="U548" t="str">
            <v>K</v>
          </cell>
          <cell r="V548" t="str">
            <v>T</v>
          </cell>
          <cell r="W548" t="str">
            <v>HSTT</v>
          </cell>
          <cell r="X548" t="str">
            <v>19</v>
          </cell>
          <cell r="Y548" t="str">
            <v>2</v>
          </cell>
          <cell r="Z548" t="str">
            <v>12D9</v>
          </cell>
        </row>
        <row r="549">
          <cell r="C549" t="str">
            <v>Đặng Nam Khánh12D9</v>
          </cell>
          <cell r="D549" t="str">
            <v>14/10/2005</v>
          </cell>
          <cell r="E549" t="str">
            <v>Nam</v>
          </cell>
          <cell r="F549" t="str">
            <v>Kinh</v>
          </cell>
          <cell r="G549" t="str">
            <v>9.8</v>
          </cell>
          <cell r="H549" t="str">
            <v>9.0</v>
          </cell>
          <cell r="I549" t="str">
            <v>7.4</v>
          </cell>
          <cell r="J549" t="str">
            <v>7.0</v>
          </cell>
          <cell r="K549" t="str">
            <v>8.0</v>
          </cell>
          <cell r="L549" t="str">
            <v>7.1</v>
          </cell>
          <cell r="M549" t="str">
            <v>8.1</v>
          </cell>
          <cell r="N549" t="str">
            <v>8.4</v>
          </cell>
          <cell r="O549" t="str">
            <v>8.2</v>
          </cell>
          <cell r="P549" t="str">
            <v>8.1</v>
          </cell>
          <cell r="Q549" t="str">
            <v>7.7</v>
          </cell>
          <cell r="R549" t="str">
            <v>Đ</v>
          </cell>
          <cell r="S549" t="str">
            <v>6.9</v>
          </cell>
          <cell r="T549" t="str">
            <v>8.0</v>
          </cell>
          <cell r="U549" t="str">
            <v>G</v>
          </cell>
          <cell r="V549" t="str">
            <v>T</v>
          </cell>
          <cell r="W549" t="str">
            <v>HSG</v>
          </cell>
          <cell r="X549" t="str">
            <v>15</v>
          </cell>
          <cell r="Y549" t="str">
            <v>1</v>
          </cell>
          <cell r="Z549" t="str">
            <v>12D9</v>
          </cell>
        </row>
        <row r="550">
          <cell r="C550" t="str">
            <v>Đoàn Minh Khuê12D9</v>
          </cell>
          <cell r="D550" t="str">
            <v>25/08/2005</v>
          </cell>
          <cell r="E550" t="str">
            <v>Nữ</v>
          </cell>
          <cell r="F550" t="str">
            <v>Kinh</v>
          </cell>
          <cell r="G550" t="str">
            <v>9.4</v>
          </cell>
          <cell r="H550" t="str">
            <v>7.9</v>
          </cell>
          <cell r="I550" t="str">
            <v>8.0</v>
          </cell>
          <cell r="J550" t="str">
            <v>8.0</v>
          </cell>
          <cell r="K550" t="str">
            <v>8.3</v>
          </cell>
          <cell r="L550" t="str">
            <v>8.0</v>
          </cell>
          <cell r="M550" t="str">
            <v>8.3</v>
          </cell>
          <cell r="N550" t="str">
            <v>8.2</v>
          </cell>
          <cell r="O550" t="str">
            <v>6.6</v>
          </cell>
          <cell r="P550" t="str">
            <v>9.1</v>
          </cell>
          <cell r="Q550" t="str">
            <v>8.4</v>
          </cell>
          <cell r="R550" t="str">
            <v>Đ</v>
          </cell>
          <cell r="S550" t="str">
            <v>8.0</v>
          </cell>
          <cell r="T550" t="str">
            <v>8.2</v>
          </cell>
          <cell r="U550" t="str">
            <v>G</v>
          </cell>
          <cell r="V550" t="str">
            <v>T</v>
          </cell>
          <cell r="W550" t="str">
            <v>HSG</v>
          </cell>
          <cell r="X550" t="str">
            <v>5</v>
          </cell>
          <cell r="Y550" t="str">
            <v>2</v>
          </cell>
          <cell r="Z550" t="str">
            <v>12D9</v>
          </cell>
        </row>
        <row r="551">
          <cell r="C551" t="str">
            <v>Bùi Thùy Linh12D9</v>
          </cell>
          <cell r="D551" t="str">
            <v>08/05/2005</v>
          </cell>
          <cell r="E551" t="str">
            <v>Nữ</v>
          </cell>
          <cell r="F551" t="str">
            <v>Kinh</v>
          </cell>
          <cell r="G551" t="str">
            <v>7.0</v>
          </cell>
          <cell r="H551" t="str">
            <v>7.9</v>
          </cell>
          <cell r="I551" t="str">
            <v>6.8</v>
          </cell>
          <cell r="J551" t="str">
            <v>8.4</v>
          </cell>
          <cell r="K551" t="str">
            <v>8.5</v>
          </cell>
          <cell r="L551" t="str">
            <v>7.5</v>
          </cell>
          <cell r="M551" t="str">
            <v>7.6</v>
          </cell>
          <cell r="N551" t="str">
            <v>7.3</v>
          </cell>
          <cell r="O551" t="str">
            <v>4.2</v>
          </cell>
          <cell r="P551" t="str">
            <v>8.6</v>
          </cell>
          <cell r="Q551" t="str">
            <v>8.4</v>
          </cell>
          <cell r="R551" t="str">
            <v>Đ</v>
          </cell>
          <cell r="S551" t="str">
            <v>8.4</v>
          </cell>
          <cell r="T551" t="str">
            <v>7.6</v>
          </cell>
          <cell r="U551" t="str">
            <v>TB</v>
          </cell>
          <cell r="V551" t="str">
            <v>T</v>
          </cell>
          <cell r="X551" t="str">
            <v>39</v>
          </cell>
          <cell r="Y551" t="str">
            <v>2</v>
          </cell>
          <cell r="Z551" t="str">
            <v>12D9</v>
          </cell>
        </row>
        <row r="552">
          <cell r="C552" t="str">
            <v>Hoàng Mỹ Linh12D9</v>
          </cell>
          <cell r="D552" t="str">
            <v>10/08/2005</v>
          </cell>
          <cell r="E552" t="str">
            <v>Nữ</v>
          </cell>
          <cell r="F552" t="str">
            <v>Kinh</v>
          </cell>
          <cell r="G552" t="str">
            <v>8.3</v>
          </cell>
          <cell r="H552" t="str">
            <v>7.9</v>
          </cell>
          <cell r="I552" t="str">
            <v>7.5</v>
          </cell>
          <cell r="J552" t="str">
            <v>8.1</v>
          </cell>
          <cell r="K552" t="str">
            <v>8.1</v>
          </cell>
          <cell r="L552" t="str">
            <v>8.1</v>
          </cell>
          <cell r="M552" t="str">
            <v>8.9</v>
          </cell>
          <cell r="N552" t="str">
            <v>7.6</v>
          </cell>
          <cell r="O552" t="str">
            <v>8.8</v>
          </cell>
          <cell r="P552" t="str">
            <v>8.6</v>
          </cell>
          <cell r="Q552" t="str">
            <v>8.3</v>
          </cell>
          <cell r="R552" t="str">
            <v>Đ</v>
          </cell>
          <cell r="S552" t="str">
            <v>8.4</v>
          </cell>
          <cell r="T552" t="str">
            <v>8.2</v>
          </cell>
          <cell r="U552" t="str">
            <v>G</v>
          </cell>
          <cell r="V552" t="str">
            <v>T</v>
          </cell>
          <cell r="W552" t="str">
            <v>HSG</v>
          </cell>
          <cell r="X552" t="str">
            <v>5</v>
          </cell>
          <cell r="Y552" t="str">
            <v>0</v>
          </cell>
          <cell r="Z552" t="str">
            <v>12D9</v>
          </cell>
        </row>
        <row r="553">
          <cell r="C553" t="str">
            <v>Lê Hải Linh12D9</v>
          </cell>
          <cell r="D553" t="str">
            <v>29/12/2005</v>
          </cell>
          <cell r="E553" t="str">
            <v>Nữ</v>
          </cell>
          <cell r="F553" t="str">
            <v>Kinh</v>
          </cell>
          <cell r="G553" t="str">
            <v>8.2</v>
          </cell>
          <cell r="H553" t="str">
            <v>8.0</v>
          </cell>
          <cell r="I553" t="str">
            <v>7.5</v>
          </cell>
          <cell r="J553" t="str">
            <v>7.0</v>
          </cell>
          <cell r="K553" t="str">
            <v>8.8</v>
          </cell>
          <cell r="L553" t="str">
            <v>7.3</v>
          </cell>
          <cell r="M553" t="str">
            <v>8.4</v>
          </cell>
          <cell r="N553" t="str">
            <v>8.2</v>
          </cell>
          <cell r="O553" t="str">
            <v>5.6</v>
          </cell>
          <cell r="P553" t="str">
            <v>8.3</v>
          </cell>
          <cell r="Q553" t="str">
            <v>8.4</v>
          </cell>
          <cell r="R553" t="str">
            <v>Đ</v>
          </cell>
          <cell r="S553" t="str">
            <v>7.1</v>
          </cell>
          <cell r="T553" t="str">
            <v>7.7</v>
          </cell>
          <cell r="U553" t="str">
            <v>K</v>
          </cell>
          <cell r="V553" t="str">
            <v>T</v>
          </cell>
          <cell r="W553" t="str">
            <v>HSTT</v>
          </cell>
          <cell r="X553" t="str">
            <v>25</v>
          </cell>
          <cell r="Y553" t="str">
            <v>6</v>
          </cell>
          <cell r="Z553" t="str">
            <v>12D9</v>
          </cell>
        </row>
        <row r="554">
          <cell r="C554" t="str">
            <v>Nguyễn Khánh Linh12D9</v>
          </cell>
          <cell r="D554" t="str">
            <v>06/03/2005</v>
          </cell>
          <cell r="E554" t="str">
            <v>Nữ</v>
          </cell>
          <cell r="F554" t="str">
            <v>Kinh</v>
          </cell>
          <cell r="G554" t="str">
            <v>8.0</v>
          </cell>
          <cell r="H554" t="str">
            <v>8.0</v>
          </cell>
          <cell r="I554" t="str">
            <v>7.7</v>
          </cell>
          <cell r="J554" t="str">
            <v>6.5</v>
          </cell>
          <cell r="K554" t="str">
            <v>8.0</v>
          </cell>
          <cell r="L554" t="str">
            <v>6.5</v>
          </cell>
          <cell r="M554" t="str">
            <v>7.8</v>
          </cell>
          <cell r="N554" t="str">
            <v>7.0</v>
          </cell>
          <cell r="O554" t="str">
            <v>6.8</v>
          </cell>
          <cell r="P554" t="str">
            <v>8.3</v>
          </cell>
          <cell r="Q554" t="str">
            <v>8.3</v>
          </cell>
          <cell r="R554" t="str">
            <v>Đ</v>
          </cell>
          <cell r="S554" t="str">
            <v>6.0</v>
          </cell>
          <cell r="T554" t="str">
            <v>7.4</v>
          </cell>
          <cell r="U554" t="str">
            <v>K</v>
          </cell>
          <cell r="V554" t="str">
            <v>T</v>
          </cell>
          <cell r="W554" t="str">
            <v>HSTT</v>
          </cell>
          <cell r="X554" t="str">
            <v>36</v>
          </cell>
          <cell r="Y554" t="str">
            <v>1</v>
          </cell>
          <cell r="Z554" t="str">
            <v>12D9</v>
          </cell>
        </row>
        <row r="555">
          <cell r="C555" t="str">
            <v>Trần Khánh Linh12D9</v>
          </cell>
          <cell r="D555" t="str">
            <v>08/08/2005</v>
          </cell>
          <cell r="E555" t="str">
            <v>Nữ</v>
          </cell>
          <cell r="F555" t="str">
            <v>Kinh</v>
          </cell>
          <cell r="G555" t="str">
            <v>6.5</v>
          </cell>
          <cell r="H555" t="str">
            <v>8.8</v>
          </cell>
          <cell r="I555" t="str">
            <v>7.4</v>
          </cell>
          <cell r="J555" t="str">
            <v>8.5</v>
          </cell>
          <cell r="K555" t="str">
            <v>9.1</v>
          </cell>
          <cell r="L555" t="str">
            <v>8.6</v>
          </cell>
          <cell r="M555" t="str">
            <v>8.8</v>
          </cell>
          <cell r="N555" t="str">
            <v>7.2</v>
          </cell>
          <cell r="O555" t="str">
            <v>6.6</v>
          </cell>
          <cell r="P555" t="str">
            <v>9.0</v>
          </cell>
          <cell r="Q555" t="str">
            <v>8.6</v>
          </cell>
          <cell r="R555" t="str">
            <v>Đ</v>
          </cell>
          <cell r="S555" t="str">
            <v>8.6</v>
          </cell>
          <cell r="T555" t="str">
            <v>8.1</v>
          </cell>
          <cell r="U555" t="str">
            <v>G</v>
          </cell>
          <cell r="V555" t="str">
            <v>T</v>
          </cell>
          <cell r="W555" t="str">
            <v>HSG</v>
          </cell>
          <cell r="X555" t="str">
            <v>8</v>
          </cell>
          <cell r="Y555" t="str">
            <v>0</v>
          </cell>
          <cell r="Z555" t="str">
            <v>12D9</v>
          </cell>
        </row>
        <row r="556">
          <cell r="C556" t="str">
            <v>Dương Quang Minh12D9</v>
          </cell>
          <cell r="D556" t="str">
            <v>30/04/2005</v>
          </cell>
          <cell r="E556" t="str">
            <v>Nam</v>
          </cell>
          <cell r="F556" t="str">
            <v>Kinh</v>
          </cell>
          <cell r="G556" t="str">
            <v>6.0</v>
          </cell>
          <cell r="H556" t="str">
            <v>6.6</v>
          </cell>
          <cell r="I556" t="str">
            <v>7.2</v>
          </cell>
          <cell r="J556" t="str">
            <v>5.0</v>
          </cell>
          <cell r="K556" t="str">
            <v>7.4</v>
          </cell>
          <cell r="L556" t="str">
            <v>6.5</v>
          </cell>
          <cell r="M556" t="str">
            <v>7.9</v>
          </cell>
          <cell r="N556" t="str">
            <v>6.5</v>
          </cell>
          <cell r="O556" t="str">
            <v>7.2</v>
          </cell>
          <cell r="P556" t="str">
            <v>8.6</v>
          </cell>
          <cell r="Q556" t="str">
            <v>7.4</v>
          </cell>
          <cell r="R556" t="str">
            <v>Đ</v>
          </cell>
          <cell r="S556" t="str">
            <v>6.0</v>
          </cell>
          <cell r="T556" t="str">
            <v>6.9</v>
          </cell>
          <cell r="U556" t="str">
            <v>K</v>
          </cell>
          <cell r="V556" t="str">
            <v>K</v>
          </cell>
          <cell r="W556" t="str">
            <v>HSTT</v>
          </cell>
          <cell r="X556" t="str">
            <v>38</v>
          </cell>
          <cell r="Y556" t="str">
            <v>4</v>
          </cell>
          <cell r="Z556" t="str">
            <v>12D9</v>
          </cell>
        </row>
        <row r="557">
          <cell r="C557" t="str">
            <v>Ngô Hà My12D9</v>
          </cell>
          <cell r="D557" t="str">
            <v>10/08/2005</v>
          </cell>
          <cell r="E557" t="str">
            <v>Nữ</v>
          </cell>
          <cell r="F557" t="str">
            <v>Kinh</v>
          </cell>
          <cell r="G557" t="str">
            <v>8.1</v>
          </cell>
          <cell r="H557" t="str">
            <v>7.8</v>
          </cell>
          <cell r="I557" t="str">
            <v>7.4</v>
          </cell>
          <cell r="J557" t="str">
            <v>8.1</v>
          </cell>
          <cell r="K557" t="str">
            <v>8.1</v>
          </cell>
          <cell r="L557" t="str">
            <v>8.5</v>
          </cell>
          <cell r="M557" t="str">
            <v>8.3</v>
          </cell>
          <cell r="N557" t="str">
            <v>8.7</v>
          </cell>
          <cell r="O557" t="str">
            <v>7.3</v>
          </cell>
          <cell r="P557" t="str">
            <v>9.0</v>
          </cell>
          <cell r="Q557" t="str">
            <v>8.3</v>
          </cell>
          <cell r="R557" t="str">
            <v>Đ</v>
          </cell>
          <cell r="S557" t="str">
            <v>7.6</v>
          </cell>
          <cell r="T557" t="str">
            <v>8.1</v>
          </cell>
          <cell r="U557" t="str">
            <v>G</v>
          </cell>
          <cell r="V557" t="str">
            <v>T</v>
          </cell>
          <cell r="W557" t="str">
            <v>HSG</v>
          </cell>
          <cell r="X557" t="str">
            <v>8</v>
          </cell>
          <cell r="Y557" t="str">
            <v>0</v>
          </cell>
          <cell r="Z557" t="str">
            <v>12D9</v>
          </cell>
        </row>
        <row r="558">
          <cell r="C558" t="str">
            <v>Phạm Diệu My12D9</v>
          </cell>
          <cell r="D558" t="str">
            <v>06/09/2005</v>
          </cell>
          <cell r="E558" t="str">
            <v>Nữ</v>
          </cell>
          <cell r="F558" t="str">
            <v>Kinh</v>
          </cell>
          <cell r="G558" t="str">
            <v>8.4</v>
          </cell>
          <cell r="H558" t="str">
            <v>7.9</v>
          </cell>
          <cell r="I558" t="str">
            <v>8.1</v>
          </cell>
          <cell r="J558" t="str">
            <v>8.1</v>
          </cell>
          <cell r="K558" t="str">
            <v>9.1</v>
          </cell>
          <cell r="L558" t="str">
            <v>8.1</v>
          </cell>
          <cell r="M558" t="str">
            <v>8.0</v>
          </cell>
          <cell r="N558" t="str">
            <v>8.4</v>
          </cell>
          <cell r="O558" t="str">
            <v>8.0</v>
          </cell>
          <cell r="P558" t="str">
            <v>9.0</v>
          </cell>
          <cell r="Q558" t="str">
            <v>8.0</v>
          </cell>
          <cell r="R558" t="str">
            <v>Đ</v>
          </cell>
          <cell r="S558" t="str">
            <v>8.3</v>
          </cell>
          <cell r="T558" t="str">
            <v>8.3</v>
          </cell>
          <cell r="U558" t="str">
            <v>G</v>
          </cell>
          <cell r="V558" t="str">
            <v>T</v>
          </cell>
          <cell r="W558" t="str">
            <v>HSG</v>
          </cell>
          <cell r="X558" t="str">
            <v>2</v>
          </cell>
          <cell r="Y558" t="str">
            <v>0</v>
          </cell>
          <cell r="Z558" t="str">
            <v>12D9</v>
          </cell>
        </row>
        <row r="559">
          <cell r="C559" t="str">
            <v>Nguyễn Khánh Ngọc12D9</v>
          </cell>
          <cell r="D559" t="str">
            <v>12/10/2005</v>
          </cell>
          <cell r="E559" t="str">
            <v>Nữ</v>
          </cell>
          <cell r="F559" t="str">
            <v>Kinh</v>
          </cell>
          <cell r="G559" t="str">
            <v>9.8</v>
          </cell>
          <cell r="H559" t="str">
            <v>8.6</v>
          </cell>
          <cell r="I559" t="str">
            <v>8.1</v>
          </cell>
          <cell r="J559" t="str">
            <v>7.2</v>
          </cell>
          <cell r="K559" t="str">
            <v>8.3</v>
          </cell>
          <cell r="L559" t="str">
            <v>7.5</v>
          </cell>
          <cell r="M559" t="str">
            <v>7.7</v>
          </cell>
          <cell r="N559" t="str">
            <v>7.4</v>
          </cell>
          <cell r="O559" t="str">
            <v>6.5</v>
          </cell>
          <cell r="P559" t="str">
            <v>9.3</v>
          </cell>
          <cell r="Q559" t="str">
            <v>8.1</v>
          </cell>
          <cell r="R559" t="str">
            <v>Đ</v>
          </cell>
          <cell r="S559" t="str">
            <v>7.6</v>
          </cell>
          <cell r="T559" t="str">
            <v>8.0</v>
          </cell>
          <cell r="U559" t="str">
            <v>G</v>
          </cell>
          <cell r="V559" t="str">
            <v>T</v>
          </cell>
          <cell r="W559" t="str">
            <v>HSG</v>
          </cell>
          <cell r="X559" t="str">
            <v>15</v>
          </cell>
          <cell r="Y559" t="str">
            <v>4</v>
          </cell>
          <cell r="Z559" t="str">
            <v>12D9</v>
          </cell>
        </row>
        <row r="560">
          <cell r="C560" t="str">
            <v>Phạm Hạnh Nguyên12D9</v>
          </cell>
          <cell r="D560" t="str">
            <v>17/07/2005</v>
          </cell>
          <cell r="E560" t="str">
            <v>Nữ</v>
          </cell>
          <cell r="F560" t="str">
            <v>Kinh</v>
          </cell>
          <cell r="G560" t="str">
            <v>7.1</v>
          </cell>
          <cell r="H560" t="str">
            <v>8.1</v>
          </cell>
          <cell r="I560" t="str">
            <v>7.5</v>
          </cell>
          <cell r="J560" t="str">
            <v>6.4</v>
          </cell>
          <cell r="K560" t="str">
            <v>8.3</v>
          </cell>
          <cell r="L560" t="str">
            <v>7.4</v>
          </cell>
          <cell r="M560" t="str">
            <v>8.4</v>
          </cell>
          <cell r="N560" t="str">
            <v>7.6</v>
          </cell>
          <cell r="O560" t="str">
            <v>5.9</v>
          </cell>
          <cell r="P560" t="str">
            <v>9.0</v>
          </cell>
          <cell r="Q560" t="str">
            <v>8.3</v>
          </cell>
          <cell r="R560" t="str">
            <v>Đ</v>
          </cell>
          <cell r="S560" t="str">
            <v>7.7</v>
          </cell>
          <cell r="T560" t="str">
            <v>7.6</v>
          </cell>
          <cell r="U560" t="str">
            <v>K</v>
          </cell>
          <cell r="V560" t="str">
            <v>T</v>
          </cell>
          <cell r="W560" t="str">
            <v>HSTT</v>
          </cell>
          <cell r="X560" t="str">
            <v>30</v>
          </cell>
          <cell r="Y560" t="str">
            <v>0</v>
          </cell>
          <cell r="Z560" t="str">
            <v>12D9</v>
          </cell>
        </row>
        <row r="561">
          <cell r="C561" t="str">
            <v>Đinh Nguyễn Thảo Nhi12D9</v>
          </cell>
          <cell r="D561" t="str">
            <v>26/06/2005</v>
          </cell>
          <cell r="E561" t="str">
            <v>Nữ</v>
          </cell>
          <cell r="F561" t="str">
            <v>Kinh</v>
          </cell>
          <cell r="G561" t="str">
            <v>6.0</v>
          </cell>
          <cell r="H561" t="str">
            <v>7.4</v>
          </cell>
          <cell r="I561" t="str">
            <v>6.8</v>
          </cell>
          <cell r="J561" t="str">
            <v>5.3</v>
          </cell>
          <cell r="K561" t="str">
            <v>8.0</v>
          </cell>
          <cell r="L561" t="str">
            <v>6.8</v>
          </cell>
          <cell r="M561" t="str">
            <v>8.2</v>
          </cell>
          <cell r="N561" t="str">
            <v>6.8</v>
          </cell>
          <cell r="O561" t="str">
            <v>4.2</v>
          </cell>
          <cell r="P561" t="str">
            <v>8.6</v>
          </cell>
          <cell r="Q561" t="str">
            <v>8.4</v>
          </cell>
          <cell r="R561" t="str">
            <v>Đ</v>
          </cell>
          <cell r="S561" t="str">
            <v>6.1</v>
          </cell>
          <cell r="T561" t="str">
            <v>6.9</v>
          </cell>
          <cell r="U561" t="str">
            <v>TB</v>
          </cell>
          <cell r="V561" t="str">
            <v>T</v>
          </cell>
          <cell r="X561" t="str">
            <v>41</v>
          </cell>
          <cell r="Y561" t="str">
            <v>3</v>
          </cell>
          <cell r="Z561" t="str">
            <v>12D9</v>
          </cell>
        </row>
        <row r="562">
          <cell r="C562" t="str">
            <v>Lê Trang Nhung12D9</v>
          </cell>
          <cell r="D562" t="str">
            <v>17/10/2005</v>
          </cell>
          <cell r="E562" t="str">
            <v>Nữ</v>
          </cell>
          <cell r="F562" t="str">
            <v>Kinh</v>
          </cell>
          <cell r="G562" t="str">
            <v>8.1</v>
          </cell>
          <cell r="H562" t="str">
            <v>7.6</v>
          </cell>
          <cell r="I562" t="str">
            <v>6.9</v>
          </cell>
          <cell r="J562" t="str">
            <v>6.5</v>
          </cell>
          <cell r="K562" t="str">
            <v>8.1</v>
          </cell>
          <cell r="L562" t="str">
            <v>8.0</v>
          </cell>
          <cell r="M562" t="str">
            <v>8.3</v>
          </cell>
          <cell r="N562" t="str">
            <v>7.3</v>
          </cell>
          <cell r="O562" t="str">
            <v>6.6</v>
          </cell>
          <cell r="P562" t="str">
            <v>9.0</v>
          </cell>
          <cell r="Q562" t="str">
            <v>8.3</v>
          </cell>
          <cell r="R562" t="str">
            <v>Đ</v>
          </cell>
          <cell r="S562" t="str">
            <v>7.4</v>
          </cell>
          <cell r="T562" t="str">
            <v>7.7</v>
          </cell>
          <cell r="U562" t="str">
            <v>K</v>
          </cell>
          <cell r="V562" t="str">
            <v>T</v>
          </cell>
          <cell r="W562" t="str">
            <v>HSTT</v>
          </cell>
          <cell r="X562" t="str">
            <v>25</v>
          </cell>
          <cell r="Y562" t="str">
            <v>0</v>
          </cell>
          <cell r="Z562" t="str">
            <v>12D9</v>
          </cell>
        </row>
        <row r="563">
          <cell r="C563" t="str">
            <v>Nguyễn Huyền Nam Phong12D9</v>
          </cell>
          <cell r="D563" t="str">
            <v>07/07/2005</v>
          </cell>
          <cell r="E563" t="str">
            <v>Nam</v>
          </cell>
          <cell r="F563" t="str">
            <v>Kinh</v>
          </cell>
          <cell r="G563" t="str">
            <v>8.1</v>
          </cell>
          <cell r="H563" t="str">
            <v>7.5</v>
          </cell>
          <cell r="I563" t="str">
            <v>7.1</v>
          </cell>
          <cell r="J563" t="str">
            <v>7.8</v>
          </cell>
          <cell r="K563" t="str">
            <v>9.1</v>
          </cell>
          <cell r="L563" t="str">
            <v>8.3</v>
          </cell>
          <cell r="M563" t="str">
            <v>8.4</v>
          </cell>
          <cell r="N563" t="str">
            <v>7.4</v>
          </cell>
          <cell r="O563" t="str">
            <v>8.0</v>
          </cell>
          <cell r="P563" t="str">
            <v>9.0</v>
          </cell>
          <cell r="Q563" t="str">
            <v>8.1</v>
          </cell>
          <cell r="R563" t="str">
            <v>Đ</v>
          </cell>
          <cell r="S563" t="str">
            <v>7.8</v>
          </cell>
          <cell r="T563" t="str">
            <v>8.1</v>
          </cell>
          <cell r="U563" t="str">
            <v>G</v>
          </cell>
          <cell r="V563" t="str">
            <v>T</v>
          </cell>
          <cell r="W563" t="str">
            <v>HSG</v>
          </cell>
          <cell r="X563" t="str">
            <v>8</v>
          </cell>
          <cell r="Y563" t="str">
            <v>1</v>
          </cell>
          <cell r="Z563" t="str">
            <v>12D9</v>
          </cell>
        </row>
        <row r="564">
          <cell r="C564" t="str">
            <v>Lê Bảo Phúc12D9</v>
          </cell>
          <cell r="D564" t="str">
            <v>18/04/2005</v>
          </cell>
          <cell r="E564" t="str">
            <v>Nam</v>
          </cell>
          <cell r="F564" t="str">
            <v>Kinh</v>
          </cell>
          <cell r="G564" t="str">
            <v>9.6</v>
          </cell>
          <cell r="H564" t="str">
            <v>7.1</v>
          </cell>
          <cell r="I564" t="str">
            <v>7.0</v>
          </cell>
          <cell r="J564" t="str">
            <v>6.7</v>
          </cell>
          <cell r="K564" t="str">
            <v>9.5</v>
          </cell>
          <cell r="L564" t="str">
            <v>9.1</v>
          </cell>
          <cell r="M564" t="str">
            <v>7.7</v>
          </cell>
          <cell r="N564" t="str">
            <v>8.0</v>
          </cell>
          <cell r="O564" t="str">
            <v>8.2</v>
          </cell>
          <cell r="P564" t="str">
            <v>8.9</v>
          </cell>
          <cell r="Q564" t="str">
            <v>8.3</v>
          </cell>
          <cell r="R564" t="str">
            <v>Đ</v>
          </cell>
          <cell r="S564" t="str">
            <v>7.5</v>
          </cell>
          <cell r="T564" t="str">
            <v>8.1</v>
          </cell>
          <cell r="U564" t="str">
            <v>G</v>
          </cell>
          <cell r="V564" t="str">
            <v>T</v>
          </cell>
          <cell r="W564" t="str">
            <v>HSG</v>
          </cell>
          <cell r="X564" t="str">
            <v>8</v>
          </cell>
          <cell r="Y564" t="str">
            <v>1</v>
          </cell>
          <cell r="Z564" t="str">
            <v>12D9</v>
          </cell>
        </row>
        <row r="565">
          <cell r="C565" t="str">
            <v>Nguyễn Thiên Quân12D9</v>
          </cell>
          <cell r="D565" t="str">
            <v>29/12/2005</v>
          </cell>
          <cell r="E565" t="str">
            <v>Nam</v>
          </cell>
          <cell r="F565" t="str">
            <v>Kinh</v>
          </cell>
          <cell r="G565" t="str">
            <v>9.0</v>
          </cell>
          <cell r="H565" t="str">
            <v>7.1</v>
          </cell>
          <cell r="I565" t="str">
            <v>7.4</v>
          </cell>
          <cell r="J565" t="str">
            <v>7.6</v>
          </cell>
          <cell r="K565" t="str">
            <v>9.5</v>
          </cell>
          <cell r="L565" t="str">
            <v>8.6</v>
          </cell>
          <cell r="M565" t="str">
            <v>8.1</v>
          </cell>
          <cell r="N565" t="str">
            <v>8.5</v>
          </cell>
          <cell r="O565" t="str">
            <v>8.0</v>
          </cell>
          <cell r="P565" t="str">
            <v>8.9</v>
          </cell>
          <cell r="Q565" t="str">
            <v>8.6</v>
          </cell>
          <cell r="R565" t="str">
            <v>Đ</v>
          </cell>
          <cell r="S565" t="str">
            <v>7.8</v>
          </cell>
          <cell r="T565" t="str">
            <v>8.3</v>
          </cell>
          <cell r="U565" t="str">
            <v>G</v>
          </cell>
          <cell r="V565" t="str">
            <v>T</v>
          </cell>
          <cell r="W565" t="str">
            <v>HSG</v>
          </cell>
          <cell r="X565" t="str">
            <v>2</v>
          </cell>
          <cell r="Y565" t="str">
            <v>0</v>
          </cell>
          <cell r="Z565" t="str">
            <v>12D9</v>
          </cell>
        </row>
        <row r="566">
          <cell r="C566" t="str">
            <v>Phùng Tất Thành12D9</v>
          </cell>
          <cell r="D566" t="str">
            <v>19/07/2005</v>
          </cell>
          <cell r="E566" t="str">
            <v>Nam</v>
          </cell>
          <cell r="F566" t="str">
            <v>Kinh</v>
          </cell>
          <cell r="G566" t="str">
            <v>7.4</v>
          </cell>
          <cell r="H566" t="str">
            <v>8.1</v>
          </cell>
          <cell r="I566" t="str">
            <v>6.9</v>
          </cell>
          <cell r="J566" t="str">
            <v>7.3</v>
          </cell>
          <cell r="K566" t="str">
            <v>7.5</v>
          </cell>
          <cell r="L566" t="str">
            <v>7.5</v>
          </cell>
          <cell r="M566" t="str">
            <v>8.6</v>
          </cell>
          <cell r="N566" t="str">
            <v>7.6</v>
          </cell>
          <cell r="O566" t="str">
            <v>8.8</v>
          </cell>
          <cell r="P566" t="str">
            <v>8.3</v>
          </cell>
          <cell r="Q566" t="str">
            <v>8.0</v>
          </cell>
          <cell r="R566" t="str">
            <v>Đ</v>
          </cell>
          <cell r="S566" t="str">
            <v>7.4</v>
          </cell>
          <cell r="T566" t="str">
            <v>7.8</v>
          </cell>
          <cell r="U566" t="str">
            <v>K</v>
          </cell>
          <cell r="V566" t="str">
            <v>T</v>
          </cell>
          <cell r="W566" t="str">
            <v>HSTT</v>
          </cell>
          <cell r="X566" t="str">
            <v>22</v>
          </cell>
          <cell r="Y566" t="str">
            <v>1</v>
          </cell>
          <cell r="Z566" t="str">
            <v>12D9</v>
          </cell>
        </row>
        <row r="567">
          <cell r="C567" t="str">
            <v>Nguyễn Minh Thu12D9</v>
          </cell>
          <cell r="D567" t="str">
            <v>10/06/2005</v>
          </cell>
          <cell r="E567" t="str">
            <v>Nữ</v>
          </cell>
          <cell r="F567" t="str">
            <v>Kinh</v>
          </cell>
          <cell r="G567" t="str">
            <v>7.7</v>
          </cell>
          <cell r="H567" t="str">
            <v>8.6</v>
          </cell>
          <cell r="I567" t="str">
            <v>7.3</v>
          </cell>
          <cell r="J567" t="str">
            <v>7.1</v>
          </cell>
          <cell r="K567" t="str">
            <v>8.1</v>
          </cell>
          <cell r="L567" t="str">
            <v>6.1</v>
          </cell>
          <cell r="M567" t="str">
            <v>7.9</v>
          </cell>
          <cell r="N567" t="str">
            <v>8.1</v>
          </cell>
          <cell r="O567" t="str">
            <v>6.2</v>
          </cell>
          <cell r="P567" t="str">
            <v>9.0</v>
          </cell>
          <cell r="Q567" t="str">
            <v>8.6</v>
          </cell>
          <cell r="R567" t="str">
            <v>Đ</v>
          </cell>
          <cell r="S567" t="str">
            <v>7.5</v>
          </cell>
          <cell r="T567" t="str">
            <v>7.7</v>
          </cell>
          <cell r="U567" t="str">
            <v>K</v>
          </cell>
          <cell r="V567" t="str">
            <v>T</v>
          </cell>
          <cell r="W567" t="str">
            <v>HSTT</v>
          </cell>
          <cell r="X567" t="str">
            <v>25</v>
          </cell>
          <cell r="Y567" t="str">
            <v>1</v>
          </cell>
          <cell r="Z567" t="str">
            <v>12D9</v>
          </cell>
        </row>
        <row r="568">
          <cell r="C568" t="str">
            <v>Dương Gia Thuận12D9</v>
          </cell>
          <cell r="D568" t="str">
            <v>23/03/2005</v>
          </cell>
          <cell r="E568" t="str">
            <v>Nam</v>
          </cell>
          <cell r="F568" t="str">
            <v>Kinh</v>
          </cell>
          <cell r="G568" t="str">
            <v>8.0</v>
          </cell>
          <cell r="H568" t="str">
            <v>7.6</v>
          </cell>
          <cell r="I568" t="str">
            <v>8.0</v>
          </cell>
          <cell r="J568" t="str">
            <v>6.6</v>
          </cell>
          <cell r="K568" t="str">
            <v>9.1</v>
          </cell>
          <cell r="L568" t="str">
            <v>8.5</v>
          </cell>
          <cell r="M568" t="str">
            <v>7.9</v>
          </cell>
          <cell r="N568" t="str">
            <v>7.4</v>
          </cell>
          <cell r="O568" t="str">
            <v>8.1</v>
          </cell>
          <cell r="P568" t="str">
            <v>9.3</v>
          </cell>
          <cell r="Q568" t="str">
            <v>9.1</v>
          </cell>
          <cell r="R568" t="str">
            <v>Đ</v>
          </cell>
          <cell r="S568" t="str">
            <v>8.0</v>
          </cell>
          <cell r="T568" t="str">
            <v>8.1</v>
          </cell>
          <cell r="U568" t="str">
            <v>G</v>
          </cell>
          <cell r="V568" t="str">
            <v>T</v>
          </cell>
          <cell r="W568" t="str">
            <v>HSG</v>
          </cell>
          <cell r="X568" t="str">
            <v>8</v>
          </cell>
          <cell r="Y568" t="str">
            <v>3</v>
          </cell>
          <cell r="Z568" t="str">
            <v>12D9</v>
          </cell>
        </row>
        <row r="569">
          <cell r="C569" t="str">
            <v>Bạch Hoàng Trà12D9</v>
          </cell>
          <cell r="D569" t="str">
            <v>10/03/2005</v>
          </cell>
          <cell r="E569" t="str">
            <v>Nữ</v>
          </cell>
          <cell r="F569" t="str">
            <v>Kinh</v>
          </cell>
          <cell r="G569" t="str">
            <v>5.6</v>
          </cell>
          <cell r="H569" t="str">
            <v>7.3</v>
          </cell>
          <cell r="I569" t="str">
            <v>7.6</v>
          </cell>
          <cell r="J569" t="str">
            <v>6.1</v>
          </cell>
          <cell r="K569" t="str">
            <v>8.1</v>
          </cell>
          <cell r="L569" t="str">
            <v>7.4</v>
          </cell>
          <cell r="M569" t="str">
            <v>8.1</v>
          </cell>
          <cell r="N569" t="str">
            <v>7.7</v>
          </cell>
          <cell r="O569" t="str">
            <v>7.6</v>
          </cell>
          <cell r="P569" t="str">
            <v>8.7</v>
          </cell>
          <cell r="Q569" t="str">
            <v>8.6</v>
          </cell>
          <cell r="R569" t="str">
            <v>Đ</v>
          </cell>
          <cell r="S569" t="str">
            <v>7.4</v>
          </cell>
          <cell r="T569" t="str">
            <v>7.5</v>
          </cell>
          <cell r="U569" t="str">
            <v>K</v>
          </cell>
          <cell r="V569" t="str">
            <v>T</v>
          </cell>
          <cell r="W569" t="str">
            <v>HSTT</v>
          </cell>
          <cell r="X569" t="str">
            <v>33</v>
          </cell>
          <cell r="Y569" t="str">
            <v>6</v>
          </cell>
          <cell r="Z569" t="str">
            <v>12D9</v>
          </cell>
        </row>
        <row r="570">
          <cell r="C570" t="str">
            <v>Đặng Bùi Yến Trang12D9</v>
          </cell>
          <cell r="D570" t="str">
            <v>01/10/2005</v>
          </cell>
          <cell r="E570" t="str">
            <v>Nữ</v>
          </cell>
          <cell r="F570" t="str">
            <v>Kinh</v>
          </cell>
          <cell r="G570" t="str">
            <v>6.8</v>
          </cell>
          <cell r="H570" t="str">
            <v>7.9</v>
          </cell>
          <cell r="I570" t="str">
            <v>6.9</v>
          </cell>
          <cell r="J570" t="str">
            <v>8.6</v>
          </cell>
          <cell r="K570" t="str">
            <v>7.6</v>
          </cell>
          <cell r="L570" t="str">
            <v>7.1</v>
          </cell>
          <cell r="M570" t="str">
            <v>9.0</v>
          </cell>
          <cell r="N570" t="str">
            <v>7.6</v>
          </cell>
          <cell r="O570" t="str">
            <v>5.5</v>
          </cell>
          <cell r="P570" t="str">
            <v>7.9</v>
          </cell>
          <cell r="Q570" t="str">
            <v>8.4</v>
          </cell>
          <cell r="R570" t="str">
            <v>Đ</v>
          </cell>
          <cell r="S570" t="str">
            <v>8.6</v>
          </cell>
          <cell r="T570" t="str">
            <v>7.7</v>
          </cell>
          <cell r="U570" t="str">
            <v>K</v>
          </cell>
          <cell r="V570" t="str">
            <v>T</v>
          </cell>
          <cell r="W570" t="str">
            <v>HSTT</v>
          </cell>
          <cell r="X570" t="str">
            <v>25</v>
          </cell>
          <cell r="Y570" t="str">
            <v>0</v>
          </cell>
          <cell r="Z570" t="str">
            <v>12D9</v>
          </cell>
        </row>
        <row r="571">
          <cell r="C571" t="str">
            <v>Lê Thu Trang12D9</v>
          </cell>
          <cell r="D571" t="str">
            <v>18/10/2005</v>
          </cell>
          <cell r="E571" t="str">
            <v>Nữ</v>
          </cell>
          <cell r="F571" t="str">
            <v>Kinh</v>
          </cell>
          <cell r="G571" t="str">
            <v>6.5</v>
          </cell>
          <cell r="H571" t="str">
            <v>7.8</v>
          </cell>
          <cell r="I571" t="str">
            <v>7.4</v>
          </cell>
          <cell r="J571" t="str">
            <v>7.7</v>
          </cell>
          <cell r="K571" t="str">
            <v>8.1</v>
          </cell>
          <cell r="L571" t="str">
            <v>6.7</v>
          </cell>
          <cell r="M571" t="str">
            <v>8.6</v>
          </cell>
          <cell r="N571" t="str">
            <v>7.2</v>
          </cell>
          <cell r="O571" t="str">
            <v>5.5</v>
          </cell>
          <cell r="P571" t="str">
            <v>9.0</v>
          </cell>
          <cell r="Q571" t="str">
            <v>8.6</v>
          </cell>
          <cell r="R571" t="str">
            <v>Đ</v>
          </cell>
          <cell r="S571" t="str">
            <v>7.0</v>
          </cell>
          <cell r="T571" t="str">
            <v>7.5</v>
          </cell>
          <cell r="U571" t="str">
            <v>K</v>
          </cell>
          <cell r="V571" t="str">
            <v>T</v>
          </cell>
          <cell r="W571" t="str">
            <v>HSTT</v>
          </cell>
          <cell r="X571" t="str">
            <v>33</v>
          </cell>
          <cell r="Y571" t="str">
            <v>1</v>
          </cell>
          <cell r="Z571" t="str">
            <v>12D9</v>
          </cell>
        </row>
        <row r="572">
          <cell r="C572" t="str">
            <v>Nguyễn Công Vinh12D9</v>
          </cell>
          <cell r="D572" t="str">
            <v>14/07/2005</v>
          </cell>
          <cell r="E572" t="str">
            <v>Nam</v>
          </cell>
          <cell r="F572" t="str">
            <v>Kinh</v>
          </cell>
          <cell r="G572" t="str">
            <v>8.0</v>
          </cell>
          <cell r="H572" t="str">
            <v>6.3</v>
          </cell>
          <cell r="I572" t="str">
            <v>6.3</v>
          </cell>
          <cell r="J572" t="str">
            <v>5.1</v>
          </cell>
          <cell r="K572" t="str">
            <v>8.9</v>
          </cell>
          <cell r="L572" t="str">
            <v>8.1</v>
          </cell>
          <cell r="M572" t="str">
            <v>7.3</v>
          </cell>
          <cell r="N572" t="str">
            <v>7.3</v>
          </cell>
          <cell r="O572" t="str">
            <v>8.0</v>
          </cell>
          <cell r="P572" t="str">
            <v>8.1</v>
          </cell>
          <cell r="Q572" t="str">
            <v>8.6</v>
          </cell>
          <cell r="R572" t="str">
            <v>Đ</v>
          </cell>
          <cell r="S572" t="str">
            <v>7.7</v>
          </cell>
          <cell r="T572" t="str">
            <v>7.5</v>
          </cell>
          <cell r="U572" t="str">
            <v>K</v>
          </cell>
          <cell r="V572" t="str">
            <v>T</v>
          </cell>
          <cell r="W572" t="str">
            <v>HSTT</v>
          </cell>
          <cell r="X572" t="str">
            <v>33</v>
          </cell>
          <cell r="Y572" t="str">
            <v>1</v>
          </cell>
          <cell r="Z572" t="str">
            <v>12D9</v>
          </cell>
        </row>
        <row r="573">
          <cell r="C573" t="str">
            <v>Nguyễn Hải Yến12D9</v>
          </cell>
          <cell r="D573" t="str">
            <v>07/08/2005</v>
          </cell>
          <cell r="E573" t="str">
            <v>Nữ</v>
          </cell>
          <cell r="F573" t="str">
            <v>Kinh</v>
          </cell>
          <cell r="G573" t="str">
            <v>9.8</v>
          </cell>
          <cell r="H573" t="str">
            <v>7.9</v>
          </cell>
          <cell r="I573" t="str">
            <v>7.5</v>
          </cell>
          <cell r="J573" t="str">
            <v>8.0</v>
          </cell>
          <cell r="K573" t="str">
            <v>8.1</v>
          </cell>
          <cell r="L573" t="str">
            <v>8.0</v>
          </cell>
          <cell r="M573" t="str">
            <v>8.7</v>
          </cell>
          <cell r="N573" t="str">
            <v>8.3</v>
          </cell>
          <cell r="O573" t="str">
            <v>6.6</v>
          </cell>
          <cell r="P573" t="str">
            <v>9.0</v>
          </cell>
          <cell r="Q573" t="str">
            <v>8.6</v>
          </cell>
          <cell r="R573" t="str">
            <v>Đ</v>
          </cell>
          <cell r="S573" t="str">
            <v>8.5</v>
          </cell>
          <cell r="T573" t="str">
            <v>8.3</v>
          </cell>
          <cell r="U573" t="str">
            <v>G</v>
          </cell>
          <cell r="V573" t="str">
            <v>T</v>
          </cell>
          <cell r="W573" t="str">
            <v>HSG</v>
          </cell>
          <cell r="X573" t="str">
            <v>2</v>
          </cell>
          <cell r="Y573" t="str">
            <v>0</v>
          </cell>
          <cell r="Z573" t="str">
            <v>12D9</v>
          </cell>
        </row>
        <row r="574">
          <cell r="C574" t="str">
            <v>Đỗ Ngọc Trâm Anh12D10</v>
          </cell>
          <cell r="D574" t="str">
            <v>03/06/2005</v>
          </cell>
          <cell r="E574" t="str">
            <v>Nữ</v>
          </cell>
          <cell r="F574" t="str">
            <v>Kinh</v>
          </cell>
          <cell r="G574" t="str">
            <v>7.0</v>
          </cell>
          <cell r="H574" t="str">
            <v>5.0</v>
          </cell>
          <cell r="I574" t="str">
            <v>7.8</v>
          </cell>
          <cell r="J574" t="str">
            <v>7.0</v>
          </cell>
          <cell r="K574" t="str">
            <v>8.5</v>
          </cell>
          <cell r="L574" t="str">
            <v>3.9</v>
          </cell>
          <cell r="M574" t="str">
            <v>8.1</v>
          </cell>
          <cell r="N574" t="str">
            <v>7.5</v>
          </cell>
          <cell r="O574" t="str">
            <v>5.1</v>
          </cell>
          <cell r="P574" t="str">
            <v>8.9</v>
          </cell>
          <cell r="Q574" t="str">
            <v>8.0</v>
          </cell>
          <cell r="R574" t="str">
            <v>Đ</v>
          </cell>
          <cell r="S574" t="str">
            <v>7.1</v>
          </cell>
          <cell r="T574" t="str">
            <v>7.0</v>
          </cell>
          <cell r="U574" t="str">
            <v>TB</v>
          </cell>
          <cell r="V574" t="str">
            <v>TB</v>
          </cell>
          <cell r="X574" t="str">
            <v>42</v>
          </cell>
          <cell r="Y574" t="str">
            <v>3</v>
          </cell>
          <cell r="Z574" t="str">
            <v>12D10</v>
          </cell>
        </row>
        <row r="575">
          <cell r="C575" t="str">
            <v>Đỗ Phương Anh12D10</v>
          </cell>
          <cell r="D575" t="str">
            <v>27/03/2005</v>
          </cell>
          <cell r="E575" t="str">
            <v>Nữ</v>
          </cell>
          <cell r="F575" t="str">
            <v>Kinh</v>
          </cell>
          <cell r="G575" t="str">
            <v>8.4</v>
          </cell>
          <cell r="H575" t="str">
            <v>6.6</v>
          </cell>
          <cell r="I575" t="str">
            <v>8.1</v>
          </cell>
          <cell r="J575" t="str">
            <v>6.6</v>
          </cell>
          <cell r="K575" t="str">
            <v>7.8</v>
          </cell>
          <cell r="L575" t="str">
            <v>8.0</v>
          </cell>
          <cell r="M575" t="str">
            <v>8.9</v>
          </cell>
          <cell r="N575" t="str">
            <v>9.4</v>
          </cell>
          <cell r="O575" t="str">
            <v>7.2</v>
          </cell>
          <cell r="P575" t="str">
            <v>9.1</v>
          </cell>
          <cell r="Q575" t="str">
            <v>8.4</v>
          </cell>
          <cell r="R575" t="str">
            <v>Đ</v>
          </cell>
          <cell r="S575" t="str">
            <v>7.9</v>
          </cell>
          <cell r="T575" t="str">
            <v>8.0</v>
          </cell>
          <cell r="U575" t="str">
            <v>G</v>
          </cell>
          <cell r="V575" t="str">
            <v>T</v>
          </cell>
          <cell r="W575" t="str">
            <v>HSG</v>
          </cell>
          <cell r="X575" t="str">
            <v>14</v>
          </cell>
          <cell r="Y575" t="str">
            <v>1</v>
          </cell>
          <cell r="Z575" t="str">
            <v>12D10</v>
          </cell>
        </row>
        <row r="576">
          <cell r="C576" t="str">
            <v>Đỗ Trang Anh12D10</v>
          </cell>
          <cell r="D576" t="str">
            <v>18/05/2005</v>
          </cell>
          <cell r="E576" t="str">
            <v>Nữ</v>
          </cell>
          <cell r="F576" t="str">
            <v>Kinh</v>
          </cell>
          <cell r="G576" t="str">
            <v>8.2</v>
          </cell>
          <cell r="H576" t="str">
            <v>7.4</v>
          </cell>
          <cell r="I576" t="str">
            <v>7.2</v>
          </cell>
          <cell r="J576" t="str">
            <v>7.1</v>
          </cell>
          <cell r="K576" t="str">
            <v>8.6</v>
          </cell>
          <cell r="L576" t="str">
            <v>6.5</v>
          </cell>
          <cell r="M576" t="str">
            <v>8.7</v>
          </cell>
          <cell r="N576" t="str">
            <v>7.6</v>
          </cell>
          <cell r="O576" t="str">
            <v>8.2</v>
          </cell>
          <cell r="P576" t="str">
            <v>8.1</v>
          </cell>
          <cell r="Q576" t="str">
            <v>8.4</v>
          </cell>
          <cell r="R576" t="str">
            <v>Đ</v>
          </cell>
          <cell r="S576" t="str">
            <v>7.9</v>
          </cell>
          <cell r="T576" t="str">
            <v>7.8</v>
          </cell>
          <cell r="U576" t="str">
            <v>K</v>
          </cell>
          <cell r="V576" t="str">
            <v>K</v>
          </cell>
          <cell r="W576" t="str">
            <v>HSTT</v>
          </cell>
          <cell r="X576" t="str">
            <v>36</v>
          </cell>
          <cell r="Y576" t="str">
            <v>1</v>
          </cell>
          <cell r="Z576" t="str">
            <v>12D10</v>
          </cell>
        </row>
        <row r="577">
          <cell r="C577" t="str">
            <v>Lê Phương Anh12D10</v>
          </cell>
          <cell r="D577" t="str">
            <v>19/01/2005</v>
          </cell>
          <cell r="E577" t="str">
            <v>Nữ</v>
          </cell>
          <cell r="F577" t="str">
            <v>Kinh</v>
          </cell>
          <cell r="G577" t="str">
            <v>8.8</v>
          </cell>
          <cell r="H577" t="str">
            <v>7.0</v>
          </cell>
          <cell r="I577" t="str">
            <v>7.6</v>
          </cell>
          <cell r="J577" t="str">
            <v>7.4</v>
          </cell>
          <cell r="K577" t="str">
            <v>7.8</v>
          </cell>
          <cell r="L577" t="str">
            <v>8.4</v>
          </cell>
          <cell r="M577" t="str">
            <v>8.9</v>
          </cell>
          <cell r="N577" t="str">
            <v>8.3</v>
          </cell>
          <cell r="O577" t="str">
            <v>7.6</v>
          </cell>
          <cell r="P577" t="str">
            <v>8.9</v>
          </cell>
          <cell r="Q577" t="str">
            <v>8.6</v>
          </cell>
          <cell r="R577" t="str">
            <v>Đ</v>
          </cell>
          <cell r="S577" t="str">
            <v>7.3</v>
          </cell>
          <cell r="T577" t="str">
            <v>8.1</v>
          </cell>
          <cell r="U577" t="str">
            <v>G</v>
          </cell>
          <cell r="V577" t="str">
            <v>T</v>
          </cell>
          <cell r="W577" t="str">
            <v>HSG</v>
          </cell>
          <cell r="X577" t="str">
            <v>11</v>
          </cell>
          <cell r="Y577" t="str">
            <v>0</v>
          </cell>
          <cell r="Z577" t="str">
            <v>12D10</v>
          </cell>
        </row>
        <row r="578">
          <cell r="C578" t="str">
            <v>Lê Quang Anh12D10</v>
          </cell>
          <cell r="D578" t="str">
            <v>29/06/2005</v>
          </cell>
          <cell r="E578" t="str">
            <v>Nam</v>
          </cell>
          <cell r="F578" t="str">
            <v>Kinh</v>
          </cell>
          <cell r="G578" t="str">
            <v>7.1</v>
          </cell>
          <cell r="H578" t="str">
            <v>5.3</v>
          </cell>
          <cell r="I578" t="str">
            <v>6.9</v>
          </cell>
          <cell r="J578" t="str">
            <v>6.8</v>
          </cell>
          <cell r="K578" t="str">
            <v>8.4</v>
          </cell>
          <cell r="L578" t="str">
            <v>7.7</v>
          </cell>
          <cell r="M578" t="str">
            <v>8.9</v>
          </cell>
          <cell r="N578" t="str">
            <v>8.3</v>
          </cell>
          <cell r="O578" t="str">
            <v>8.0</v>
          </cell>
          <cell r="P578" t="str">
            <v>8.3</v>
          </cell>
          <cell r="Q578" t="str">
            <v>8.6</v>
          </cell>
          <cell r="R578" t="str">
            <v>Đ</v>
          </cell>
          <cell r="S578" t="str">
            <v>8.0</v>
          </cell>
          <cell r="T578" t="str">
            <v>7.7</v>
          </cell>
          <cell r="U578" t="str">
            <v>K</v>
          </cell>
          <cell r="V578" t="str">
            <v>T</v>
          </cell>
          <cell r="W578" t="str">
            <v>HSTT</v>
          </cell>
          <cell r="X578" t="str">
            <v>21</v>
          </cell>
          <cell r="Y578" t="str">
            <v>2</v>
          </cell>
          <cell r="Z578" t="str">
            <v>12D10</v>
          </cell>
        </row>
        <row r="579">
          <cell r="C579" t="str">
            <v>Phạm Hà Anh12D10</v>
          </cell>
          <cell r="D579" t="str">
            <v>19/10/2005</v>
          </cell>
          <cell r="E579" t="str">
            <v>Nữ</v>
          </cell>
          <cell r="F579" t="str">
            <v>Kinh</v>
          </cell>
          <cell r="G579" t="str">
            <v>8.8</v>
          </cell>
          <cell r="H579" t="str">
            <v>6.5</v>
          </cell>
          <cell r="I579" t="str">
            <v>7.4</v>
          </cell>
          <cell r="J579" t="str">
            <v>6.6</v>
          </cell>
          <cell r="K579" t="str">
            <v>8.6</v>
          </cell>
          <cell r="L579" t="str">
            <v>6.4</v>
          </cell>
          <cell r="M579" t="str">
            <v>8.6</v>
          </cell>
          <cell r="N579" t="str">
            <v>7.6</v>
          </cell>
          <cell r="O579" t="str">
            <v>8.0</v>
          </cell>
          <cell r="P579" t="str">
            <v>9.1</v>
          </cell>
          <cell r="Q579" t="str">
            <v>9.0</v>
          </cell>
          <cell r="R579" t="str">
            <v>Đ</v>
          </cell>
          <cell r="S579" t="str">
            <v>7.9</v>
          </cell>
          <cell r="T579" t="str">
            <v>7.9</v>
          </cell>
          <cell r="U579" t="str">
            <v>K</v>
          </cell>
          <cell r="V579" t="str">
            <v>K</v>
          </cell>
          <cell r="W579" t="str">
            <v>HSTT</v>
          </cell>
          <cell r="X579" t="str">
            <v>35</v>
          </cell>
          <cell r="Y579" t="str">
            <v>1</v>
          </cell>
          <cell r="Z579" t="str">
            <v>12D10</v>
          </cell>
        </row>
        <row r="580">
          <cell r="C580" t="str">
            <v>Trần Công Duy Anh12D10</v>
          </cell>
          <cell r="D580" t="str">
            <v>27/05/2005</v>
          </cell>
          <cell r="E580" t="str">
            <v>Nam</v>
          </cell>
          <cell r="F580" t="str">
            <v>Kinh</v>
          </cell>
          <cell r="G580" t="str">
            <v>8.8</v>
          </cell>
          <cell r="H580" t="str">
            <v>6.1</v>
          </cell>
          <cell r="I580" t="str">
            <v>6.8</v>
          </cell>
          <cell r="J580" t="str">
            <v>6.3</v>
          </cell>
          <cell r="K580" t="str">
            <v>8.8</v>
          </cell>
          <cell r="L580" t="str">
            <v>8.4</v>
          </cell>
          <cell r="M580" t="str">
            <v>9.1</v>
          </cell>
          <cell r="N580" t="str">
            <v>8.0</v>
          </cell>
          <cell r="O580" t="str">
            <v>8.0</v>
          </cell>
          <cell r="P580" t="str">
            <v>8.9</v>
          </cell>
          <cell r="Q580" t="str">
            <v>9.3</v>
          </cell>
          <cell r="R580" t="str">
            <v>Đ</v>
          </cell>
          <cell r="S580" t="str">
            <v>7.4</v>
          </cell>
          <cell r="T580" t="str">
            <v>8.0</v>
          </cell>
          <cell r="U580" t="str">
            <v>K</v>
          </cell>
          <cell r="V580" t="str">
            <v>T</v>
          </cell>
          <cell r="W580" t="str">
            <v>HSTT</v>
          </cell>
          <cell r="X580" t="str">
            <v>16</v>
          </cell>
          <cell r="Y580" t="str">
            <v>0</v>
          </cell>
          <cell r="Z580" t="str">
            <v>12D10</v>
          </cell>
        </row>
        <row r="581">
          <cell r="C581" t="str">
            <v>Vũ Kim Anh12D10</v>
          </cell>
          <cell r="D581" t="str">
            <v>25/09/2005</v>
          </cell>
          <cell r="E581" t="str">
            <v>Nữ</v>
          </cell>
          <cell r="F581" t="str">
            <v>Kinh</v>
          </cell>
          <cell r="G581" t="str">
            <v>9.1</v>
          </cell>
          <cell r="H581" t="str">
            <v>7.5</v>
          </cell>
          <cell r="I581" t="str">
            <v>8.0</v>
          </cell>
          <cell r="J581" t="str">
            <v>7.2</v>
          </cell>
          <cell r="K581" t="str">
            <v>8.6</v>
          </cell>
          <cell r="L581" t="str">
            <v>7.2</v>
          </cell>
          <cell r="M581" t="str">
            <v>8.8</v>
          </cell>
          <cell r="N581" t="str">
            <v>8.9</v>
          </cell>
          <cell r="O581" t="str">
            <v>8.1</v>
          </cell>
          <cell r="P581" t="str">
            <v>9.1</v>
          </cell>
          <cell r="Q581" t="str">
            <v>8.6</v>
          </cell>
          <cell r="R581" t="str">
            <v>Đ</v>
          </cell>
          <cell r="S581" t="str">
            <v>8.6</v>
          </cell>
          <cell r="T581" t="str">
            <v>8.3</v>
          </cell>
          <cell r="U581" t="str">
            <v>G</v>
          </cell>
          <cell r="V581" t="str">
            <v>T</v>
          </cell>
          <cell r="W581" t="str">
            <v>HSG</v>
          </cell>
          <cell r="X581" t="str">
            <v>4</v>
          </cell>
          <cell r="Y581" t="str">
            <v>1</v>
          </cell>
          <cell r="Z581" t="str">
            <v>12D10</v>
          </cell>
        </row>
        <row r="582">
          <cell r="C582" t="str">
            <v>Nguyễn Thiện Bảo12D10</v>
          </cell>
          <cell r="D582" t="str">
            <v>28/02/2005</v>
          </cell>
          <cell r="E582" t="str">
            <v>Nam</v>
          </cell>
          <cell r="F582" t="str">
            <v>Kinh</v>
          </cell>
          <cell r="G582" t="str">
            <v>7.2</v>
          </cell>
          <cell r="H582" t="str">
            <v>5.0</v>
          </cell>
          <cell r="I582" t="str">
            <v>5.1</v>
          </cell>
          <cell r="J582" t="str">
            <v>5.0</v>
          </cell>
          <cell r="K582" t="str">
            <v>7.8</v>
          </cell>
          <cell r="L582" t="str">
            <v>4.8</v>
          </cell>
          <cell r="M582" t="str">
            <v>6.8</v>
          </cell>
          <cell r="N582" t="str">
            <v>5.9</v>
          </cell>
          <cell r="O582" t="str">
            <v>4.7</v>
          </cell>
          <cell r="P582" t="str">
            <v>8.3</v>
          </cell>
          <cell r="Q582" t="str">
            <v>8.6</v>
          </cell>
          <cell r="R582" t="str">
            <v>Đ</v>
          </cell>
          <cell r="S582" t="str">
            <v>6.6</v>
          </cell>
          <cell r="T582" t="str">
            <v>6.3</v>
          </cell>
          <cell r="U582" t="str">
            <v>TB</v>
          </cell>
          <cell r="V582" t="str">
            <v>T</v>
          </cell>
          <cell r="X582" t="str">
            <v>40</v>
          </cell>
          <cell r="Y582" t="str">
            <v>0</v>
          </cell>
          <cell r="Z582" t="str">
            <v>12D10</v>
          </cell>
        </row>
        <row r="583">
          <cell r="C583" t="str">
            <v>Lê Đức Duy12D10</v>
          </cell>
          <cell r="D583" t="str">
            <v>27/05/2005</v>
          </cell>
          <cell r="E583" t="str">
            <v>Nam</v>
          </cell>
          <cell r="F583" t="str">
            <v>Kinh</v>
          </cell>
          <cell r="G583" t="str">
            <v>7.7</v>
          </cell>
          <cell r="H583" t="str">
            <v>7.4</v>
          </cell>
          <cell r="I583" t="str">
            <v>6.9</v>
          </cell>
          <cell r="J583" t="str">
            <v>6.2</v>
          </cell>
          <cell r="K583" t="str">
            <v>7.8</v>
          </cell>
          <cell r="L583" t="str">
            <v>4.8</v>
          </cell>
          <cell r="M583" t="str">
            <v>8.8</v>
          </cell>
          <cell r="N583" t="str">
            <v>7.1</v>
          </cell>
          <cell r="O583" t="str">
            <v>5.2</v>
          </cell>
          <cell r="P583" t="str">
            <v>9.0</v>
          </cell>
          <cell r="Q583" t="str">
            <v>8.6</v>
          </cell>
          <cell r="R583" t="str">
            <v>Đ</v>
          </cell>
          <cell r="S583" t="str">
            <v>7.3</v>
          </cell>
          <cell r="T583" t="str">
            <v>7.2</v>
          </cell>
          <cell r="U583" t="str">
            <v>TB</v>
          </cell>
          <cell r="V583" t="str">
            <v>T</v>
          </cell>
          <cell r="X583" t="str">
            <v>39</v>
          </cell>
          <cell r="Y583" t="str">
            <v>0</v>
          </cell>
          <cell r="Z583" t="str">
            <v>12D10</v>
          </cell>
        </row>
        <row r="584">
          <cell r="C584" t="str">
            <v>Nguyễn Thành Đạt12D10</v>
          </cell>
          <cell r="D584" t="str">
            <v>27/02/2005</v>
          </cell>
          <cell r="E584" t="str">
            <v>Nam</v>
          </cell>
          <cell r="F584" t="str">
            <v>Kinh</v>
          </cell>
          <cell r="G584" t="str">
            <v>8.7</v>
          </cell>
          <cell r="H584" t="str">
            <v>6.8</v>
          </cell>
          <cell r="I584" t="str">
            <v>8.1</v>
          </cell>
          <cell r="J584" t="str">
            <v>6.6</v>
          </cell>
          <cell r="K584" t="str">
            <v>8.3</v>
          </cell>
          <cell r="L584" t="str">
            <v>7.2</v>
          </cell>
          <cell r="M584" t="str">
            <v>8.3</v>
          </cell>
          <cell r="N584" t="str">
            <v>7.4</v>
          </cell>
          <cell r="O584" t="str">
            <v>7.8</v>
          </cell>
          <cell r="P584" t="str">
            <v>8.7</v>
          </cell>
          <cell r="Q584" t="str">
            <v>8.6</v>
          </cell>
          <cell r="R584" t="str">
            <v>Đ</v>
          </cell>
          <cell r="S584" t="str">
            <v>7.4</v>
          </cell>
          <cell r="T584" t="str">
            <v>7.8</v>
          </cell>
          <cell r="U584" t="str">
            <v>K</v>
          </cell>
          <cell r="V584" t="str">
            <v>T</v>
          </cell>
          <cell r="W584" t="str">
            <v>HSTT</v>
          </cell>
          <cell r="X584" t="str">
            <v>19</v>
          </cell>
          <cell r="Y584" t="str">
            <v>0</v>
          </cell>
          <cell r="Z584" t="str">
            <v>12D10</v>
          </cell>
        </row>
        <row r="585">
          <cell r="C585" t="str">
            <v>Nguyễn Thu Hằng12D10</v>
          </cell>
          <cell r="D585" t="str">
            <v>14/11/2005</v>
          </cell>
          <cell r="E585" t="str">
            <v>Nữ</v>
          </cell>
          <cell r="F585" t="str">
            <v>Kinh</v>
          </cell>
          <cell r="G585" t="str">
            <v>9.1</v>
          </cell>
          <cell r="H585" t="str">
            <v>7.6</v>
          </cell>
          <cell r="I585" t="str">
            <v>8.1</v>
          </cell>
          <cell r="J585" t="str">
            <v>6.7</v>
          </cell>
          <cell r="K585" t="str">
            <v>8.3</v>
          </cell>
          <cell r="L585" t="str">
            <v>8.5</v>
          </cell>
          <cell r="M585" t="str">
            <v>8.9</v>
          </cell>
          <cell r="N585" t="str">
            <v>9.4</v>
          </cell>
          <cell r="O585" t="str">
            <v>8.2</v>
          </cell>
          <cell r="P585" t="str">
            <v>8.9</v>
          </cell>
          <cell r="Q585" t="str">
            <v>8.7</v>
          </cell>
          <cell r="R585" t="str">
            <v>Đ</v>
          </cell>
          <cell r="S585" t="str">
            <v>8.7</v>
          </cell>
          <cell r="T585" t="str">
            <v>8.4</v>
          </cell>
          <cell r="U585" t="str">
            <v>G</v>
          </cell>
          <cell r="V585" t="str">
            <v>T</v>
          </cell>
          <cell r="W585" t="str">
            <v>HSG</v>
          </cell>
          <cell r="X585" t="str">
            <v>1</v>
          </cell>
          <cell r="Y585" t="str">
            <v>1</v>
          </cell>
          <cell r="Z585" t="str">
            <v>12D10</v>
          </cell>
        </row>
        <row r="586">
          <cell r="C586" t="str">
            <v>Cún Gia Hân12D10</v>
          </cell>
          <cell r="D586" t="str">
            <v>02/12/2005</v>
          </cell>
          <cell r="E586" t="str">
            <v>Nữ</v>
          </cell>
          <cell r="F586" t="str">
            <v>Kinh</v>
          </cell>
          <cell r="G586" t="str">
            <v>8.3</v>
          </cell>
          <cell r="H586" t="str">
            <v>6.6</v>
          </cell>
          <cell r="I586" t="str">
            <v>8.1</v>
          </cell>
          <cell r="J586" t="str">
            <v>6.7</v>
          </cell>
          <cell r="K586" t="str">
            <v>9.5</v>
          </cell>
          <cell r="L586" t="str">
            <v>9.0</v>
          </cell>
          <cell r="M586" t="str">
            <v>8.8</v>
          </cell>
          <cell r="N586" t="str">
            <v>8.1</v>
          </cell>
          <cell r="O586" t="str">
            <v>8.3</v>
          </cell>
          <cell r="P586" t="str">
            <v>9.0</v>
          </cell>
          <cell r="Q586" t="str">
            <v>8.6</v>
          </cell>
          <cell r="R586" t="str">
            <v>Đ</v>
          </cell>
          <cell r="S586" t="str">
            <v>8.4</v>
          </cell>
          <cell r="T586" t="str">
            <v>8.3</v>
          </cell>
          <cell r="U586" t="str">
            <v>G</v>
          </cell>
          <cell r="V586" t="str">
            <v>T</v>
          </cell>
          <cell r="W586" t="str">
            <v>HSG</v>
          </cell>
          <cell r="X586" t="str">
            <v>4</v>
          </cell>
          <cell r="Y586" t="str">
            <v>0</v>
          </cell>
          <cell r="Z586" t="str">
            <v>12D10</v>
          </cell>
        </row>
        <row r="587">
          <cell r="C587" t="str">
            <v>Nguyễn Đức Hiếu12D10</v>
          </cell>
          <cell r="D587" t="str">
            <v>08/03/2005</v>
          </cell>
          <cell r="E587" t="str">
            <v>Nam</v>
          </cell>
          <cell r="F587" t="str">
            <v>Kinh</v>
          </cell>
          <cell r="G587" t="str">
            <v>9.2</v>
          </cell>
          <cell r="H587" t="str">
            <v>6.9</v>
          </cell>
          <cell r="I587" t="str">
            <v>8.2</v>
          </cell>
          <cell r="J587" t="str">
            <v>7.1</v>
          </cell>
          <cell r="K587" t="str">
            <v>9.5</v>
          </cell>
          <cell r="L587" t="str">
            <v>6.6</v>
          </cell>
          <cell r="M587" t="str">
            <v>8.5</v>
          </cell>
          <cell r="N587" t="str">
            <v>8.3</v>
          </cell>
          <cell r="O587" t="str">
            <v>7.3</v>
          </cell>
          <cell r="P587" t="str">
            <v>9.3</v>
          </cell>
          <cell r="Q587" t="str">
            <v>8.6</v>
          </cell>
          <cell r="R587" t="str">
            <v>Đ</v>
          </cell>
          <cell r="S587" t="str">
            <v>7.7</v>
          </cell>
          <cell r="T587" t="str">
            <v>8.1</v>
          </cell>
          <cell r="U587" t="str">
            <v>G</v>
          </cell>
          <cell r="V587" t="str">
            <v>T</v>
          </cell>
          <cell r="W587" t="str">
            <v>HSG</v>
          </cell>
          <cell r="X587" t="str">
            <v>11</v>
          </cell>
          <cell r="Y587" t="str">
            <v>3</v>
          </cell>
          <cell r="Z587" t="str">
            <v>12D10</v>
          </cell>
        </row>
        <row r="588">
          <cell r="C588" t="str">
            <v>Nguyễn Duy Hoàng12D10</v>
          </cell>
          <cell r="D588" t="str">
            <v>05/12/2005</v>
          </cell>
          <cell r="E588" t="str">
            <v>Nam</v>
          </cell>
          <cell r="F588" t="str">
            <v>Kinh</v>
          </cell>
          <cell r="G588" t="str">
            <v>7.7</v>
          </cell>
          <cell r="H588" t="str">
            <v>5.8</v>
          </cell>
          <cell r="I588" t="str">
            <v>7.7</v>
          </cell>
          <cell r="J588" t="str">
            <v>6.4</v>
          </cell>
          <cell r="K588" t="str">
            <v>8.6</v>
          </cell>
          <cell r="L588" t="str">
            <v>7.3</v>
          </cell>
          <cell r="M588" t="str">
            <v>8.7</v>
          </cell>
          <cell r="N588" t="str">
            <v>7.7</v>
          </cell>
          <cell r="O588" t="str">
            <v>8.1</v>
          </cell>
          <cell r="P588" t="str">
            <v>8.4</v>
          </cell>
          <cell r="Q588" t="str">
            <v>8.7</v>
          </cell>
          <cell r="R588" t="str">
            <v>Đ</v>
          </cell>
          <cell r="S588" t="str">
            <v>7.1</v>
          </cell>
          <cell r="T588" t="str">
            <v>7.7</v>
          </cell>
          <cell r="U588" t="str">
            <v>K</v>
          </cell>
          <cell r="V588" t="str">
            <v>T</v>
          </cell>
          <cell r="W588" t="str">
            <v>HSTT</v>
          </cell>
          <cell r="X588" t="str">
            <v>21</v>
          </cell>
          <cell r="Y588" t="str">
            <v>0</v>
          </cell>
          <cell r="Z588" t="str">
            <v>12D10</v>
          </cell>
        </row>
        <row r="589">
          <cell r="C589" t="str">
            <v>Phan Quốc Hùng12D10</v>
          </cell>
          <cell r="D589" t="str">
            <v>28/02/2005</v>
          </cell>
          <cell r="E589" t="str">
            <v>Nam</v>
          </cell>
          <cell r="F589" t="str">
            <v>Kinh</v>
          </cell>
          <cell r="G589" t="str">
            <v>7.4</v>
          </cell>
          <cell r="H589" t="str">
            <v>6.8</v>
          </cell>
          <cell r="I589" t="str">
            <v>6.8</v>
          </cell>
          <cell r="J589" t="str">
            <v>7.1</v>
          </cell>
          <cell r="K589" t="str">
            <v>8.8</v>
          </cell>
          <cell r="L589" t="str">
            <v>5.6</v>
          </cell>
          <cell r="M589" t="str">
            <v>9.1</v>
          </cell>
          <cell r="N589" t="str">
            <v>7.8</v>
          </cell>
          <cell r="O589" t="str">
            <v>8.1</v>
          </cell>
          <cell r="P589" t="str">
            <v>8.3</v>
          </cell>
          <cell r="Q589" t="str">
            <v>8.9</v>
          </cell>
          <cell r="R589" t="str">
            <v>Đ</v>
          </cell>
          <cell r="S589" t="str">
            <v>8.3</v>
          </cell>
          <cell r="T589" t="str">
            <v>7.8</v>
          </cell>
          <cell r="U589" t="str">
            <v>K</v>
          </cell>
          <cell r="V589" t="str">
            <v>T</v>
          </cell>
          <cell r="W589" t="str">
            <v>HSTT</v>
          </cell>
          <cell r="X589" t="str">
            <v>19</v>
          </cell>
          <cell r="Y589" t="str">
            <v>0</v>
          </cell>
          <cell r="Z589" t="str">
            <v>12D10</v>
          </cell>
        </row>
        <row r="590">
          <cell r="C590" t="str">
            <v>Đinh Công Huy12D10</v>
          </cell>
          <cell r="D590" t="str">
            <v>16/01/2005</v>
          </cell>
          <cell r="E590" t="str">
            <v>Nam</v>
          </cell>
          <cell r="F590" t="str">
            <v>Kinh</v>
          </cell>
          <cell r="G590" t="str">
            <v>7.7</v>
          </cell>
          <cell r="H590" t="str">
            <v>5.6</v>
          </cell>
          <cell r="I590" t="str">
            <v>7.1</v>
          </cell>
          <cell r="J590" t="str">
            <v>6.0</v>
          </cell>
          <cell r="K590" t="str">
            <v>8.6</v>
          </cell>
          <cell r="L590" t="str">
            <v>7.4</v>
          </cell>
          <cell r="M590" t="str">
            <v>8.4</v>
          </cell>
          <cell r="N590" t="str">
            <v>7.8</v>
          </cell>
          <cell r="O590" t="str">
            <v>7.3</v>
          </cell>
          <cell r="P590" t="str">
            <v>8.9</v>
          </cell>
          <cell r="Q590" t="str">
            <v>8.7</v>
          </cell>
          <cell r="R590" t="str">
            <v>Đ</v>
          </cell>
          <cell r="S590" t="str">
            <v>7.6</v>
          </cell>
          <cell r="T590" t="str">
            <v>7.6</v>
          </cell>
          <cell r="U590" t="str">
            <v>K</v>
          </cell>
          <cell r="V590" t="str">
            <v>T</v>
          </cell>
          <cell r="W590" t="str">
            <v>HSTT</v>
          </cell>
          <cell r="X590" t="str">
            <v>29</v>
          </cell>
          <cell r="Y590" t="str">
            <v>0</v>
          </cell>
          <cell r="Z590" t="str">
            <v>12D10</v>
          </cell>
        </row>
        <row r="591">
          <cell r="C591" t="str">
            <v>Nguyễn Đức Huy12D10</v>
          </cell>
          <cell r="D591" t="str">
            <v>06/09/2005</v>
          </cell>
          <cell r="E591" t="str">
            <v>Nam</v>
          </cell>
          <cell r="F591" t="str">
            <v>Kinh</v>
          </cell>
          <cell r="G591" t="str">
            <v>8.8</v>
          </cell>
          <cell r="H591" t="str">
            <v>6.6</v>
          </cell>
          <cell r="I591" t="str">
            <v>7.6</v>
          </cell>
          <cell r="J591" t="str">
            <v>8.1</v>
          </cell>
          <cell r="K591" t="str">
            <v>8.4</v>
          </cell>
          <cell r="L591" t="str">
            <v>8.1</v>
          </cell>
          <cell r="M591" t="str">
            <v>8.7</v>
          </cell>
          <cell r="N591" t="str">
            <v>8.3</v>
          </cell>
          <cell r="O591" t="str">
            <v>7.3</v>
          </cell>
          <cell r="P591" t="str">
            <v>8.3</v>
          </cell>
          <cell r="Q591" t="str">
            <v>8.7</v>
          </cell>
          <cell r="R591" t="str">
            <v>Đ</v>
          </cell>
          <cell r="S591" t="str">
            <v>9.0</v>
          </cell>
          <cell r="T591" t="str">
            <v>8.2</v>
          </cell>
          <cell r="U591" t="str">
            <v>G</v>
          </cell>
          <cell r="V591" t="str">
            <v>T</v>
          </cell>
          <cell r="W591" t="str">
            <v>HSG</v>
          </cell>
          <cell r="X591" t="str">
            <v>8</v>
          </cell>
          <cell r="Y591" t="str">
            <v>0</v>
          </cell>
          <cell r="Z591" t="str">
            <v>12D10</v>
          </cell>
        </row>
        <row r="592">
          <cell r="C592" t="str">
            <v>Nguyễn Thu Huyền12D10</v>
          </cell>
          <cell r="D592" t="str">
            <v>05/11/2005</v>
          </cell>
          <cell r="E592" t="str">
            <v>Nữ</v>
          </cell>
          <cell r="F592" t="str">
            <v>Kinh</v>
          </cell>
          <cell r="G592" t="str">
            <v>9.3</v>
          </cell>
          <cell r="H592" t="str">
            <v>7.8</v>
          </cell>
          <cell r="I592" t="str">
            <v>8.1</v>
          </cell>
          <cell r="J592" t="str">
            <v>6.5</v>
          </cell>
          <cell r="K592" t="str">
            <v>8.3</v>
          </cell>
          <cell r="L592" t="str">
            <v>7.4</v>
          </cell>
          <cell r="M592" t="str">
            <v>9.1</v>
          </cell>
          <cell r="N592" t="str">
            <v>9.3</v>
          </cell>
          <cell r="O592" t="str">
            <v>8.2</v>
          </cell>
          <cell r="P592" t="str">
            <v>9.1</v>
          </cell>
          <cell r="Q592" t="str">
            <v>8.7</v>
          </cell>
          <cell r="R592" t="str">
            <v>Đ</v>
          </cell>
          <cell r="S592" t="str">
            <v>8.1</v>
          </cell>
          <cell r="T592" t="str">
            <v>8.3</v>
          </cell>
          <cell r="U592" t="str">
            <v>G</v>
          </cell>
          <cell r="V592" t="str">
            <v>T</v>
          </cell>
          <cell r="W592" t="str">
            <v>HSG</v>
          </cell>
          <cell r="X592" t="str">
            <v>4</v>
          </cell>
          <cell r="Y592" t="str">
            <v>0</v>
          </cell>
          <cell r="Z592" t="str">
            <v>12D10</v>
          </cell>
        </row>
        <row r="593">
          <cell r="C593" t="str">
            <v>Trần Khánh Huyền12D10</v>
          </cell>
          <cell r="D593" t="str">
            <v>08/01/2005</v>
          </cell>
          <cell r="E593" t="str">
            <v>Nữ</v>
          </cell>
          <cell r="F593" t="str">
            <v>Kinh</v>
          </cell>
          <cell r="G593" t="str">
            <v>7.1</v>
          </cell>
          <cell r="H593" t="str">
            <v>6.1</v>
          </cell>
          <cell r="I593" t="str">
            <v>6.8</v>
          </cell>
          <cell r="J593" t="str">
            <v>6.3</v>
          </cell>
          <cell r="K593" t="str">
            <v>9.3</v>
          </cell>
          <cell r="L593" t="str">
            <v>6.6</v>
          </cell>
          <cell r="M593" t="str">
            <v>8.8</v>
          </cell>
          <cell r="N593" t="str">
            <v>8.0</v>
          </cell>
          <cell r="O593" t="str">
            <v>7.1</v>
          </cell>
          <cell r="P593" t="str">
            <v>9.1</v>
          </cell>
          <cell r="Q593" t="str">
            <v>8.3</v>
          </cell>
          <cell r="R593" t="str">
            <v>Đ</v>
          </cell>
          <cell r="S593" t="str">
            <v>8.4</v>
          </cell>
          <cell r="T593" t="str">
            <v>7.7</v>
          </cell>
          <cell r="U593" t="str">
            <v>K</v>
          </cell>
          <cell r="V593" t="str">
            <v>T</v>
          </cell>
          <cell r="W593" t="str">
            <v>HSTT</v>
          </cell>
          <cell r="X593" t="str">
            <v>21</v>
          </cell>
          <cell r="Y593" t="str">
            <v>1</v>
          </cell>
          <cell r="Z593" t="str">
            <v>12D10</v>
          </cell>
        </row>
        <row r="594">
          <cell r="C594" t="str">
            <v>Nguyễn Đức Khánh12D10</v>
          </cell>
          <cell r="D594" t="str">
            <v>29/11/2005</v>
          </cell>
          <cell r="E594" t="str">
            <v>Nam</v>
          </cell>
          <cell r="F594" t="str">
            <v>Kinh</v>
          </cell>
          <cell r="G594" t="str">
            <v>9.1</v>
          </cell>
          <cell r="H594" t="str">
            <v>9.1</v>
          </cell>
          <cell r="I594" t="str">
            <v>8.1</v>
          </cell>
          <cell r="J594" t="str">
            <v>7.3</v>
          </cell>
          <cell r="K594" t="str">
            <v>9.4</v>
          </cell>
          <cell r="L594" t="str">
            <v>7.0</v>
          </cell>
          <cell r="M594" t="str">
            <v>8.0</v>
          </cell>
          <cell r="N594" t="str">
            <v>8.0</v>
          </cell>
          <cell r="O594" t="str">
            <v>8.0</v>
          </cell>
          <cell r="P594" t="str">
            <v>9.0</v>
          </cell>
          <cell r="Q594" t="str">
            <v>9.0</v>
          </cell>
          <cell r="R594" t="str">
            <v>Đ</v>
          </cell>
          <cell r="S594" t="str">
            <v>6.7</v>
          </cell>
          <cell r="T594" t="str">
            <v>8.2</v>
          </cell>
          <cell r="U594" t="str">
            <v>G</v>
          </cell>
          <cell r="V594" t="str">
            <v>T</v>
          </cell>
          <cell r="W594" t="str">
            <v>HSG</v>
          </cell>
          <cell r="X594" t="str">
            <v>8</v>
          </cell>
          <cell r="Y594" t="str">
            <v>0</v>
          </cell>
          <cell r="Z594" t="str">
            <v>12D10</v>
          </cell>
        </row>
        <row r="595">
          <cell r="C595" t="str">
            <v>Trần Tuấn Kiệt12D10</v>
          </cell>
          <cell r="D595" t="str">
            <v>11/10/2005</v>
          </cell>
          <cell r="E595" t="str">
            <v>Nam</v>
          </cell>
          <cell r="F595" t="str">
            <v>Kinh</v>
          </cell>
          <cell r="G595" t="str">
            <v>7.3</v>
          </cell>
          <cell r="H595" t="str">
            <v>5.8</v>
          </cell>
          <cell r="I595" t="str">
            <v>8.0</v>
          </cell>
          <cell r="J595" t="str">
            <v>7.0</v>
          </cell>
          <cell r="K595" t="str">
            <v>7.6</v>
          </cell>
          <cell r="L595" t="str">
            <v>4.5</v>
          </cell>
          <cell r="M595" t="str">
            <v>8.9</v>
          </cell>
          <cell r="N595" t="str">
            <v>7.8</v>
          </cell>
          <cell r="O595" t="str">
            <v>6.9</v>
          </cell>
          <cell r="P595" t="str">
            <v>8.9</v>
          </cell>
          <cell r="Q595" t="str">
            <v>8.9</v>
          </cell>
          <cell r="R595" t="str">
            <v>Đ</v>
          </cell>
          <cell r="S595" t="str">
            <v>7.4</v>
          </cell>
          <cell r="T595" t="str">
            <v>7.4</v>
          </cell>
          <cell r="U595" t="str">
            <v>TB</v>
          </cell>
          <cell r="V595" t="str">
            <v>T</v>
          </cell>
          <cell r="X595" t="str">
            <v>38</v>
          </cell>
          <cell r="Y595" t="str">
            <v>5</v>
          </cell>
          <cell r="Z595" t="str">
            <v>12D10</v>
          </cell>
        </row>
        <row r="596">
          <cell r="C596" t="str">
            <v>Phạm Thùy Linh12D10</v>
          </cell>
          <cell r="D596" t="str">
            <v>21/01/2005</v>
          </cell>
          <cell r="E596" t="str">
            <v>Nữ</v>
          </cell>
          <cell r="F596" t="str">
            <v>Kinh</v>
          </cell>
          <cell r="G596" t="str">
            <v>9.3</v>
          </cell>
          <cell r="H596" t="str">
            <v>7.5</v>
          </cell>
          <cell r="I596" t="str">
            <v>8.2</v>
          </cell>
          <cell r="J596" t="str">
            <v>7.1</v>
          </cell>
          <cell r="K596" t="str">
            <v>9.1</v>
          </cell>
          <cell r="L596" t="str">
            <v>7.5</v>
          </cell>
          <cell r="M596" t="str">
            <v>8.9</v>
          </cell>
          <cell r="N596" t="str">
            <v>9.1</v>
          </cell>
          <cell r="O596" t="str">
            <v>8.3</v>
          </cell>
          <cell r="P596" t="str">
            <v>8.9</v>
          </cell>
          <cell r="Q596" t="str">
            <v>8.9</v>
          </cell>
          <cell r="R596" t="str">
            <v>Đ</v>
          </cell>
          <cell r="S596" t="str">
            <v>8.3</v>
          </cell>
          <cell r="T596" t="str">
            <v>8.4</v>
          </cell>
          <cell r="U596" t="str">
            <v>G</v>
          </cell>
          <cell r="V596" t="str">
            <v>T</v>
          </cell>
          <cell r="W596" t="str">
            <v>HSG</v>
          </cell>
          <cell r="X596" t="str">
            <v>1</v>
          </cell>
          <cell r="Y596" t="str">
            <v>0</v>
          </cell>
          <cell r="Z596" t="str">
            <v>12D10</v>
          </cell>
        </row>
        <row r="597">
          <cell r="C597" t="str">
            <v>Trần Thùy Linh12D10</v>
          </cell>
          <cell r="D597" t="str">
            <v>16/08/2005</v>
          </cell>
          <cell r="E597" t="str">
            <v>Nữ</v>
          </cell>
          <cell r="F597" t="str">
            <v>Kinh</v>
          </cell>
          <cell r="G597" t="str">
            <v>7.6</v>
          </cell>
          <cell r="H597" t="str">
            <v>7.0</v>
          </cell>
          <cell r="I597" t="str">
            <v>6.9</v>
          </cell>
          <cell r="J597" t="str">
            <v>6.5</v>
          </cell>
          <cell r="K597" t="str">
            <v>8.6</v>
          </cell>
          <cell r="L597" t="str">
            <v>6.4</v>
          </cell>
          <cell r="M597" t="str">
            <v>8.8</v>
          </cell>
          <cell r="N597" t="str">
            <v>7.3</v>
          </cell>
          <cell r="O597" t="str">
            <v>7.5</v>
          </cell>
          <cell r="P597" t="str">
            <v>8.7</v>
          </cell>
          <cell r="Q597" t="str">
            <v>9.4</v>
          </cell>
          <cell r="R597" t="str">
            <v>Đ</v>
          </cell>
          <cell r="S597" t="str">
            <v>8.0</v>
          </cell>
          <cell r="T597" t="str">
            <v>7.7</v>
          </cell>
          <cell r="U597" t="str">
            <v>K</v>
          </cell>
          <cell r="V597" t="str">
            <v>T</v>
          </cell>
          <cell r="W597" t="str">
            <v>HSTT</v>
          </cell>
          <cell r="X597" t="str">
            <v>21</v>
          </cell>
          <cell r="Y597" t="str">
            <v>0</v>
          </cell>
          <cell r="Z597" t="str">
            <v>12D10</v>
          </cell>
        </row>
        <row r="598">
          <cell r="C598" t="str">
            <v>Vũ Khánh Linh12D10</v>
          </cell>
          <cell r="D598" t="str">
            <v>30/01/2005</v>
          </cell>
          <cell r="E598" t="str">
            <v>Nữ</v>
          </cell>
          <cell r="F598" t="str">
            <v>Kinh</v>
          </cell>
          <cell r="G598" t="str">
            <v>8.6</v>
          </cell>
          <cell r="H598" t="str">
            <v>6.6</v>
          </cell>
          <cell r="I598" t="str">
            <v>7.1</v>
          </cell>
          <cell r="J598" t="str">
            <v>5.8</v>
          </cell>
          <cell r="K598" t="str">
            <v>8.5</v>
          </cell>
          <cell r="L598" t="str">
            <v>6.7</v>
          </cell>
          <cell r="M598" t="str">
            <v>8.5</v>
          </cell>
          <cell r="N598" t="str">
            <v>8.1</v>
          </cell>
          <cell r="O598" t="str">
            <v>7.2</v>
          </cell>
          <cell r="P598" t="str">
            <v>8.7</v>
          </cell>
          <cell r="Q598" t="str">
            <v>8.9</v>
          </cell>
          <cell r="R598" t="str">
            <v>Đ</v>
          </cell>
          <cell r="S598" t="str">
            <v>8.1</v>
          </cell>
          <cell r="T598" t="str">
            <v>7.7</v>
          </cell>
          <cell r="U598" t="str">
            <v>K</v>
          </cell>
          <cell r="V598" t="str">
            <v>T</v>
          </cell>
          <cell r="W598" t="str">
            <v>HSTT</v>
          </cell>
          <cell r="X598" t="str">
            <v>21</v>
          </cell>
          <cell r="Y598" t="str">
            <v>0</v>
          </cell>
          <cell r="Z598" t="str">
            <v>12D10</v>
          </cell>
        </row>
        <row r="599">
          <cell r="C599" t="str">
            <v>Phan Hải Long12D10</v>
          </cell>
          <cell r="D599" t="str">
            <v>26/09/2005</v>
          </cell>
          <cell r="E599" t="str">
            <v>Nam</v>
          </cell>
          <cell r="F599" t="str">
            <v>Kinh</v>
          </cell>
          <cell r="G599" t="str">
            <v>8.4</v>
          </cell>
          <cell r="H599" t="str">
            <v>5.1</v>
          </cell>
          <cell r="I599" t="str">
            <v>7.0</v>
          </cell>
          <cell r="J599" t="str">
            <v>5.1</v>
          </cell>
          <cell r="K599" t="str">
            <v>8.1</v>
          </cell>
          <cell r="L599" t="str">
            <v>5.3</v>
          </cell>
          <cell r="M599" t="str">
            <v>8.6</v>
          </cell>
          <cell r="N599" t="str">
            <v>7.7</v>
          </cell>
          <cell r="O599" t="str">
            <v>8.0</v>
          </cell>
          <cell r="P599" t="str">
            <v>8.3</v>
          </cell>
          <cell r="Q599" t="str">
            <v>8.9</v>
          </cell>
          <cell r="R599" t="str">
            <v>Đ</v>
          </cell>
          <cell r="S599" t="str">
            <v>7.9</v>
          </cell>
          <cell r="T599" t="str">
            <v>7.4</v>
          </cell>
          <cell r="U599" t="str">
            <v>K</v>
          </cell>
          <cell r="V599" t="str">
            <v>T</v>
          </cell>
          <cell r="W599" t="str">
            <v>HSTT</v>
          </cell>
          <cell r="X599" t="str">
            <v>32</v>
          </cell>
          <cell r="Y599" t="str">
            <v>1</v>
          </cell>
          <cell r="Z599" t="str">
            <v>12D10</v>
          </cell>
        </row>
        <row r="600">
          <cell r="C600" t="str">
            <v>Hoàng Hà My12D10</v>
          </cell>
          <cell r="D600" t="str">
            <v>20/10/2005</v>
          </cell>
          <cell r="E600" t="str">
            <v>Nữ</v>
          </cell>
          <cell r="F600" t="str">
            <v>Kinh</v>
          </cell>
          <cell r="G600" t="str">
            <v>8.1</v>
          </cell>
          <cell r="H600" t="str">
            <v>8.4</v>
          </cell>
          <cell r="I600" t="str">
            <v>7.6</v>
          </cell>
          <cell r="J600" t="str">
            <v>6.6</v>
          </cell>
          <cell r="K600" t="str">
            <v>8.6</v>
          </cell>
          <cell r="L600" t="str">
            <v>7.0</v>
          </cell>
          <cell r="M600" t="str">
            <v>8.2</v>
          </cell>
          <cell r="N600" t="str">
            <v>8.1</v>
          </cell>
          <cell r="O600" t="str">
            <v>7.5</v>
          </cell>
          <cell r="P600" t="str">
            <v>9.3</v>
          </cell>
          <cell r="Q600" t="str">
            <v>9.0</v>
          </cell>
          <cell r="R600" t="str">
            <v>Đ</v>
          </cell>
          <cell r="S600" t="str">
            <v>8.7</v>
          </cell>
          <cell r="T600" t="str">
            <v>8.1</v>
          </cell>
          <cell r="U600" t="str">
            <v>G</v>
          </cell>
          <cell r="V600" t="str">
            <v>T</v>
          </cell>
          <cell r="W600" t="str">
            <v>HSG</v>
          </cell>
          <cell r="X600" t="str">
            <v>11</v>
          </cell>
          <cell r="Y600" t="str">
            <v>0</v>
          </cell>
          <cell r="Z600" t="str">
            <v>12D10</v>
          </cell>
        </row>
        <row r="601">
          <cell r="C601" t="str">
            <v>Lương Bích Ngọc12D10</v>
          </cell>
          <cell r="D601" t="str">
            <v>14/12/2005</v>
          </cell>
          <cell r="E601" t="str">
            <v>Nữ</v>
          </cell>
          <cell r="F601" t="str">
            <v>Kinh</v>
          </cell>
          <cell r="G601" t="str">
            <v>8.8</v>
          </cell>
          <cell r="H601" t="str">
            <v>7.8</v>
          </cell>
          <cell r="I601" t="str">
            <v>8.3</v>
          </cell>
          <cell r="J601" t="str">
            <v>6.8</v>
          </cell>
          <cell r="K601" t="str">
            <v>9.3</v>
          </cell>
          <cell r="L601" t="str">
            <v>8.1</v>
          </cell>
          <cell r="M601" t="str">
            <v>9.0</v>
          </cell>
          <cell r="N601" t="str">
            <v>8.4</v>
          </cell>
          <cell r="O601" t="str">
            <v>7.4</v>
          </cell>
          <cell r="P601" t="str">
            <v>8.7</v>
          </cell>
          <cell r="Q601" t="str">
            <v>8.9</v>
          </cell>
          <cell r="R601" t="str">
            <v>Đ</v>
          </cell>
          <cell r="S601" t="str">
            <v>8.7</v>
          </cell>
          <cell r="T601" t="str">
            <v>8.4</v>
          </cell>
          <cell r="U601" t="str">
            <v>G</v>
          </cell>
          <cell r="V601" t="str">
            <v>T</v>
          </cell>
          <cell r="W601" t="str">
            <v>HSG</v>
          </cell>
          <cell r="X601" t="str">
            <v>1</v>
          </cell>
          <cell r="Y601" t="str">
            <v>0</v>
          </cell>
          <cell r="Z601" t="str">
            <v>12D10</v>
          </cell>
        </row>
        <row r="602">
          <cell r="C602" t="str">
            <v>Đinh Ngọc Nhi12D10</v>
          </cell>
          <cell r="D602" t="str">
            <v>04/02/2005</v>
          </cell>
          <cell r="E602" t="str">
            <v>Nữ</v>
          </cell>
          <cell r="F602" t="str">
            <v>Kinh</v>
          </cell>
          <cell r="G602" t="str">
            <v>6.7</v>
          </cell>
          <cell r="H602" t="str">
            <v>5.3</v>
          </cell>
          <cell r="I602" t="str">
            <v>8.1</v>
          </cell>
          <cell r="J602" t="str">
            <v>5.8</v>
          </cell>
          <cell r="K602" t="str">
            <v>8.6</v>
          </cell>
          <cell r="L602" t="str">
            <v>5.6</v>
          </cell>
          <cell r="M602" t="str">
            <v>8.3</v>
          </cell>
          <cell r="N602" t="str">
            <v>8.3</v>
          </cell>
          <cell r="O602" t="str">
            <v>4.2</v>
          </cell>
          <cell r="P602" t="str">
            <v>8.6</v>
          </cell>
          <cell r="Q602" t="str">
            <v>8.0</v>
          </cell>
          <cell r="R602" t="str">
            <v>Đ</v>
          </cell>
          <cell r="S602" t="str">
            <v>8.0</v>
          </cell>
          <cell r="T602" t="str">
            <v>7.1</v>
          </cell>
          <cell r="U602" t="str">
            <v>TB</v>
          </cell>
          <cell r="V602" t="str">
            <v>TB</v>
          </cell>
          <cell r="X602" t="str">
            <v>41</v>
          </cell>
          <cell r="Y602" t="str">
            <v>8</v>
          </cell>
          <cell r="Z602" t="str">
            <v>12D10</v>
          </cell>
        </row>
        <row r="603">
          <cell r="C603" t="str">
            <v>Đỗ Hà Nhi12D10</v>
          </cell>
          <cell r="D603" t="str">
            <v>11/03/2005</v>
          </cell>
          <cell r="E603" t="str">
            <v>Nữ</v>
          </cell>
          <cell r="F603" t="str">
            <v>Kinh</v>
          </cell>
          <cell r="G603" t="str">
            <v>7.2</v>
          </cell>
          <cell r="H603" t="str">
            <v>6.8</v>
          </cell>
          <cell r="I603" t="str">
            <v>7.3</v>
          </cell>
          <cell r="J603" t="str">
            <v>7.4</v>
          </cell>
          <cell r="K603" t="str">
            <v>8.6</v>
          </cell>
          <cell r="L603" t="str">
            <v>7.1</v>
          </cell>
          <cell r="M603" t="str">
            <v>8.9</v>
          </cell>
          <cell r="N603" t="str">
            <v>8.9</v>
          </cell>
          <cell r="O603" t="str">
            <v>8.3</v>
          </cell>
          <cell r="P603" t="str">
            <v>8.7</v>
          </cell>
          <cell r="Q603" t="str">
            <v>8.9</v>
          </cell>
          <cell r="R603" t="str">
            <v>Đ</v>
          </cell>
          <cell r="S603" t="str">
            <v>7.1</v>
          </cell>
          <cell r="T603" t="str">
            <v>7.9</v>
          </cell>
          <cell r="U603" t="str">
            <v>K</v>
          </cell>
          <cell r="V603" t="str">
            <v>T</v>
          </cell>
          <cell r="W603" t="str">
            <v>HSTT</v>
          </cell>
          <cell r="X603" t="str">
            <v>17</v>
          </cell>
          <cell r="Y603" t="str">
            <v>0</v>
          </cell>
          <cell r="Z603" t="str">
            <v>12D10</v>
          </cell>
        </row>
        <row r="604">
          <cell r="C604" t="str">
            <v>Vũ Xuân Phúc12D10</v>
          </cell>
          <cell r="D604" t="str">
            <v>14/04/2005</v>
          </cell>
          <cell r="E604" t="str">
            <v>Nam</v>
          </cell>
          <cell r="F604" t="str">
            <v>Kinh</v>
          </cell>
          <cell r="G604" t="str">
            <v>7.9</v>
          </cell>
          <cell r="H604" t="str">
            <v>5.3</v>
          </cell>
          <cell r="I604" t="str">
            <v>8.0</v>
          </cell>
          <cell r="J604" t="str">
            <v>6.3</v>
          </cell>
          <cell r="K604" t="str">
            <v>8.1</v>
          </cell>
          <cell r="L604" t="str">
            <v>5.8</v>
          </cell>
          <cell r="M604" t="str">
            <v>7.9</v>
          </cell>
          <cell r="N604" t="str">
            <v>8.6</v>
          </cell>
          <cell r="O604" t="str">
            <v>8.2</v>
          </cell>
          <cell r="P604" t="str">
            <v>9.1</v>
          </cell>
          <cell r="Q604" t="str">
            <v>8.7</v>
          </cell>
          <cell r="R604" t="str">
            <v>Đ</v>
          </cell>
          <cell r="S604" t="str">
            <v>7.3</v>
          </cell>
          <cell r="T604" t="str">
            <v>7.6</v>
          </cell>
          <cell r="U604" t="str">
            <v>K</v>
          </cell>
          <cell r="V604" t="str">
            <v>T</v>
          </cell>
          <cell r="W604" t="str">
            <v>HSTT</v>
          </cell>
          <cell r="X604" t="str">
            <v>29</v>
          </cell>
          <cell r="Y604" t="str">
            <v>0</v>
          </cell>
          <cell r="Z604" t="str">
            <v>12D10</v>
          </cell>
        </row>
        <row r="605">
          <cell r="C605" t="str">
            <v>Nguyễn Minh Phương12D10</v>
          </cell>
          <cell r="D605" t="str">
            <v>19/11/2005</v>
          </cell>
          <cell r="E605" t="str">
            <v>Nữ</v>
          </cell>
          <cell r="F605" t="str">
            <v>Kinh</v>
          </cell>
          <cell r="G605" t="str">
            <v>8.7</v>
          </cell>
          <cell r="H605" t="str">
            <v>7.1</v>
          </cell>
          <cell r="I605" t="str">
            <v>8.3</v>
          </cell>
          <cell r="J605" t="str">
            <v>7.0</v>
          </cell>
          <cell r="K605" t="str">
            <v>9.3</v>
          </cell>
          <cell r="L605" t="str">
            <v>7.1</v>
          </cell>
          <cell r="M605" t="str">
            <v>8.9</v>
          </cell>
          <cell r="N605" t="str">
            <v>8.6</v>
          </cell>
          <cell r="O605" t="str">
            <v>8.3</v>
          </cell>
          <cell r="P605" t="str">
            <v>8.7</v>
          </cell>
          <cell r="Q605" t="str">
            <v>8.7</v>
          </cell>
          <cell r="R605" t="str">
            <v>Đ</v>
          </cell>
          <cell r="S605" t="str">
            <v>8.1</v>
          </cell>
          <cell r="T605" t="str">
            <v>8.2</v>
          </cell>
          <cell r="U605" t="str">
            <v>G</v>
          </cell>
          <cell r="V605" t="str">
            <v>T</v>
          </cell>
          <cell r="W605" t="str">
            <v>HSG</v>
          </cell>
          <cell r="X605" t="str">
            <v>8</v>
          </cell>
          <cell r="Y605" t="str">
            <v>0</v>
          </cell>
          <cell r="Z605" t="str">
            <v>12D10</v>
          </cell>
        </row>
        <row r="606">
          <cell r="C606" t="str">
            <v>Trần Hán Minh Quang12D10</v>
          </cell>
          <cell r="D606" t="str">
            <v>03/04/2005</v>
          </cell>
          <cell r="E606" t="str">
            <v>Nam</v>
          </cell>
          <cell r="F606" t="str">
            <v>Kinh</v>
          </cell>
          <cell r="G606" t="str">
            <v>7.9</v>
          </cell>
          <cell r="H606" t="str">
            <v>7.1</v>
          </cell>
          <cell r="I606" t="str">
            <v>6.9</v>
          </cell>
          <cell r="J606" t="str">
            <v>7.0</v>
          </cell>
          <cell r="K606" t="str">
            <v>9.5</v>
          </cell>
          <cell r="L606" t="str">
            <v>6.3</v>
          </cell>
          <cell r="M606" t="str">
            <v>8.3</v>
          </cell>
          <cell r="N606" t="str">
            <v>8.1</v>
          </cell>
          <cell r="O606" t="str">
            <v>7.5</v>
          </cell>
          <cell r="P606" t="str">
            <v>8.9</v>
          </cell>
          <cell r="Q606" t="str">
            <v>8.3</v>
          </cell>
          <cell r="R606" t="str">
            <v>Đ</v>
          </cell>
          <cell r="S606" t="str">
            <v>7.1</v>
          </cell>
          <cell r="T606" t="str">
            <v>7.7</v>
          </cell>
          <cell r="U606" t="str">
            <v>K</v>
          </cell>
          <cell r="V606" t="str">
            <v>T</v>
          </cell>
          <cell r="W606" t="str">
            <v>HSTT</v>
          </cell>
          <cell r="X606" t="str">
            <v>21</v>
          </cell>
          <cell r="Y606" t="str">
            <v>0</v>
          </cell>
          <cell r="Z606" t="str">
            <v>12D10</v>
          </cell>
        </row>
        <row r="607">
          <cell r="C607" t="str">
            <v>Vũ Minh Quân12D10</v>
          </cell>
          <cell r="D607" t="str">
            <v>12/10/2005</v>
          </cell>
          <cell r="E607" t="str">
            <v>Nam</v>
          </cell>
          <cell r="F607" t="str">
            <v>Kinh</v>
          </cell>
          <cell r="G607" t="str">
            <v>7.0</v>
          </cell>
          <cell r="H607" t="str">
            <v>5.0</v>
          </cell>
          <cell r="I607" t="str">
            <v>6.5</v>
          </cell>
          <cell r="J607" t="str">
            <v>6.2</v>
          </cell>
          <cell r="K607" t="str">
            <v>8.3</v>
          </cell>
          <cell r="L607" t="str">
            <v>6.4</v>
          </cell>
          <cell r="M607" t="str">
            <v>8.8</v>
          </cell>
          <cell r="N607" t="str">
            <v>7.2</v>
          </cell>
          <cell r="O607" t="str">
            <v>6.7</v>
          </cell>
          <cell r="P607" t="str">
            <v>8.7</v>
          </cell>
          <cell r="Q607" t="str">
            <v>8.7</v>
          </cell>
          <cell r="R607" t="str">
            <v>Đ</v>
          </cell>
          <cell r="S607" t="str">
            <v>6.4</v>
          </cell>
          <cell r="T607" t="str">
            <v>7.2</v>
          </cell>
          <cell r="U607" t="str">
            <v>K</v>
          </cell>
          <cell r="V607" t="str">
            <v>T</v>
          </cell>
          <cell r="W607" t="str">
            <v>HSTT</v>
          </cell>
          <cell r="X607" t="str">
            <v>33</v>
          </cell>
          <cell r="Y607" t="str">
            <v>1</v>
          </cell>
          <cell r="Z607" t="str">
            <v>12D10</v>
          </cell>
        </row>
        <row r="608">
          <cell r="C608" t="str">
            <v>Đinh Thái Sơn12D10</v>
          </cell>
          <cell r="D608" t="str">
            <v>07/07/2005</v>
          </cell>
          <cell r="E608" t="str">
            <v>Nam</v>
          </cell>
          <cell r="F608" t="str">
            <v>Kinh</v>
          </cell>
          <cell r="G608" t="str">
            <v>9.4</v>
          </cell>
          <cell r="H608" t="str">
            <v>6.5</v>
          </cell>
          <cell r="I608" t="str">
            <v>7.5</v>
          </cell>
          <cell r="J608" t="str">
            <v>6.6</v>
          </cell>
          <cell r="K608" t="str">
            <v>8.8</v>
          </cell>
          <cell r="L608" t="str">
            <v>7.1</v>
          </cell>
          <cell r="M608" t="str">
            <v>8.1</v>
          </cell>
          <cell r="N608" t="str">
            <v>7.8</v>
          </cell>
          <cell r="O608" t="str">
            <v>8.6</v>
          </cell>
          <cell r="P608" t="str">
            <v>8.6</v>
          </cell>
          <cell r="Q608" t="str">
            <v>8.7</v>
          </cell>
          <cell r="R608" t="str">
            <v>Đ</v>
          </cell>
          <cell r="S608" t="str">
            <v>7.9</v>
          </cell>
          <cell r="T608" t="str">
            <v>8.0</v>
          </cell>
          <cell r="U608" t="str">
            <v>G</v>
          </cell>
          <cell r="V608" t="str">
            <v>T</v>
          </cell>
          <cell r="W608" t="str">
            <v>HSG</v>
          </cell>
          <cell r="X608" t="str">
            <v>14</v>
          </cell>
          <cell r="Y608" t="str">
            <v>0</v>
          </cell>
          <cell r="Z608" t="str">
            <v>12D10</v>
          </cell>
        </row>
        <row r="609">
          <cell r="C609" t="str">
            <v>Trần Hương Thảo12D10</v>
          </cell>
          <cell r="D609" t="str">
            <v>02/02/2005</v>
          </cell>
          <cell r="E609" t="str">
            <v>Nữ</v>
          </cell>
          <cell r="F609" t="str">
            <v>Kinh</v>
          </cell>
          <cell r="G609" t="str">
            <v>7.0</v>
          </cell>
          <cell r="H609" t="str">
            <v>5.4</v>
          </cell>
          <cell r="I609" t="str">
            <v>7.7</v>
          </cell>
          <cell r="J609" t="str">
            <v>6.3</v>
          </cell>
          <cell r="K609" t="str">
            <v>9.5</v>
          </cell>
          <cell r="L609" t="str">
            <v>6.6</v>
          </cell>
          <cell r="M609" t="str">
            <v>9.1</v>
          </cell>
          <cell r="N609" t="str">
            <v>8.3</v>
          </cell>
          <cell r="O609" t="str">
            <v>6.6</v>
          </cell>
          <cell r="P609" t="str">
            <v>9.0</v>
          </cell>
          <cell r="Q609" t="str">
            <v>8.1</v>
          </cell>
          <cell r="R609" t="str">
            <v>Đ</v>
          </cell>
          <cell r="S609" t="str">
            <v>8.7</v>
          </cell>
          <cell r="T609" t="str">
            <v>7.7</v>
          </cell>
          <cell r="U609" t="str">
            <v>K</v>
          </cell>
          <cell r="V609" t="str">
            <v>T</v>
          </cell>
          <cell r="W609" t="str">
            <v>HSTT</v>
          </cell>
          <cell r="X609" t="str">
            <v>21</v>
          </cell>
          <cell r="Y609" t="str">
            <v>2</v>
          </cell>
          <cell r="Z609" t="str">
            <v>12D10</v>
          </cell>
        </row>
        <row r="610">
          <cell r="C610" t="str">
            <v>Trần Thị Minh Thư12D10</v>
          </cell>
          <cell r="D610" t="str">
            <v>10/02/2005</v>
          </cell>
          <cell r="E610" t="str">
            <v>Nữ</v>
          </cell>
          <cell r="F610" t="str">
            <v>Kinh</v>
          </cell>
          <cell r="G610" t="str">
            <v>8.4</v>
          </cell>
          <cell r="H610" t="str">
            <v>6.8</v>
          </cell>
          <cell r="I610" t="str">
            <v>8.0</v>
          </cell>
          <cell r="J610" t="str">
            <v>6.6</v>
          </cell>
          <cell r="K610" t="str">
            <v>9.3</v>
          </cell>
          <cell r="L610" t="str">
            <v>7.4</v>
          </cell>
          <cell r="M610" t="str">
            <v>8.5</v>
          </cell>
          <cell r="N610" t="str">
            <v>8.5</v>
          </cell>
          <cell r="O610" t="str">
            <v>6.0</v>
          </cell>
          <cell r="P610" t="str">
            <v>8.7</v>
          </cell>
          <cell r="Q610" t="str">
            <v>8.3</v>
          </cell>
          <cell r="R610" t="str">
            <v>Đ</v>
          </cell>
          <cell r="S610" t="str">
            <v>7.9</v>
          </cell>
          <cell r="T610" t="str">
            <v>7.9</v>
          </cell>
          <cell r="U610" t="str">
            <v>K</v>
          </cell>
          <cell r="V610" t="str">
            <v>T</v>
          </cell>
          <cell r="W610" t="str">
            <v>HSTT</v>
          </cell>
          <cell r="X610" t="str">
            <v>17</v>
          </cell>
          <cell r="Y610" t="str">
            <v>0</v>
          </cell>
          <cell r="Z610" t="str">
            <v>12D10</v>
          </cell>
        </row>
        <row r="611">
          <cell r="C611" t="str">
            <v>Vũ Thủy Tiên12D10</v>
          </cell>
          <cell r="D611" t="str">
            <v>08/04/2005</v>
          </cell>
          <cell r="E611" t="str">
            <v>Nữ</v>
          </cell>
          <cell r="F611" t="str">
            <v>Kinh</v>
          </cell>
          <cell r="G611" t="str">
            <v>7.2</v>
          </cell>
          <cell r="H611" t="str">
            <v>5.0</v>
          </cell>
          <cell r="I611" t="str">
            <v>7.4</v>
          </cell>
          <cell r="J611" t="str">
            <v>7.6</v>
          </cell>
          <cell r="K611" t="str">
            <v>8.6</v>
          </cell>
          <cell r="L611" t="str">
            <v>6.3</v>
          </cell>
          <cell r="M611" t="str">
            <v>8.6</v>
          </cell>
          <cell r="N611" t="str">
            <v>9.2</v>
          </cell>
          <cell r="O611" t="str">
            <v>7.4</v>
          </cell>
          <cell r="P611" t="str">
            <v>9.1</v>
          </cell>
          <cell r="Q611" t="str">
            <v>8.4</v>
          </cell>
          <cell r="R611" t="str">
            <v>Đ</v>
          </cell>
          <cell r="S611" t="str">
            <v>8.1</v>
          </cell>
          <cell r="T611" t="str">
            <v>7.7</v>
          </cell>
          <cell r="U611" t="str">
            <v>K</v>
          </cell>
          <cell r="V611" t="str">
            <v>K</v>
          </cell>
          <cell r="W611" t="str">
            <v>HSTT</v>
          </cell>
          <cell r="X611" t="str">
            <v>37</v>
          </cell>
          <cell r="Y611" t="str">
            <v>2</v>
          </cell>
          <cell r="Z611" t="str">
            <v>12D10</v>
          </cell>
        </row>
        <row r="612">
          <cell r="C612" t="str">
            <v>Vũ Mai Trang12D10</v>
          </cell>
          <cell r="D612" t="str">
            <v>26/09/2005</v>
          </cell>
          <cell r="E612" t="str">
            <v>Nữ</v>
          </cell>
          <cell r="F612" t="str">
            <v>Kinh</v>
          </cell>
          <cell r="G612" t="str">
            <v>8.8</v>
          </cell>
          <cell r="H612" t="str">
            <v>6.5</v>
          </cell>
          <cell r="I612" t="str">
            <v>6.8</v>
          </cell>
          <cell r="J612" t="str">
            <v>7.0</v>
          </cell>
          <cell r="K612" t="str">
            <v>8.1</v>
          </cell>
          <cell r="L612" t="str">
            <v>7.7</v>
          </cell>
          <cell r="M612" t="str">
            <v>8.5</v>
          </cell>
          <cell r="N612" t="str">
            <v>7.4</v>
          </cell>
          <cell r="O612" t="str">
            <v>6.5</v>
          </cell>
          <cell r="P612" t="str">
            <v>8.3</v>
          </cell>
          <cell r="Q612" t="str">
            <v>8.3</v>
          </cell>
          <cell r="R612" t="str">
            <v>Đ</v>
          </cell>
          <cell r="S612" t="str">
            <v>6.6</v>
          </cell>
          <cell r="T612" t="str">
            <v>7.5</v>
          </cell>
          <cell r="U612" t="str">
            <v>K</v>
          </cell>
          <cell r="V612" t="str">
            <v>T</v>
          </cell>
          <cell r="W612" t="str">
            <v>HSTT</v>
          </cell>
          <cell r="X612" t="str">
            <v>31</v>
          </cell>
          <cell r="Y612" t="str">
            <v>0</v>
          </cell>
          <cell r="Z612" t="str">
            <v>12D10</v>
          </cell>
        </row>
        <row r="613">
          <cell r="C613" t="str">
            <v>Huỳnh Vũ Cẩm Tú12D10</v>
          </cell>
          <cell r="D613" t="str">
            <v>13/05/2005</v>
          </cell>
          <cell r="E613" t="str">
            <v>Nữ</v>
          </cell>
          <cell r="F613" t="str">
            <v>Kinh</v>
          </cell>
          <cell r="G613" t="str">
            <v>9.0</v>
          </cell>
          <cell r="H613" t="str">
            <v>8.8</v>
          </cell>
          <cell r="I613" t="str">
            <v>6.9</v>
          </cell>
          <cell r="J613" t="str">
            <v>7.0</v>
          </cell>
          <cell r="K613" t="str">
            <v>8.4</v>
          </cell>
          <cell r="L613" t="str">
            <v>5.8</v>
          </cell>
          <cell r="M613" t="str">
            <v>8.3</v>
          </cell>
          <cell r="N613" t="str">
            <v>6.3</v>
          </cell>
          <cell r="O613" t="str">
            <v>8.1</v>
          </cell>
          <cell r="P613" t="str">
            <v>8.4</v>
          </cell>
          <cell r="Q613" t="str">
            <v>8.4</v>
          </cell>
          <cell r="R613" t="str">
            <v>Đ</v>
          </cell>
          <cell r="S613" t="str">
            <v>7.1</v>
          </cell>
          <cell r="T613" t="str">
            <v>7.7</v>
          </cell>
          <cell r="U613" t="str">
            <v>K</v>
          </cell>
          <cell r="V613" t="str">
            <v>T</v>
          </cell>
          <cell r="W613" t="str">
            <v>HSTT</v>
          </cell>
          <cell r="X613" t="str">
            <v>21</v>
          </cell>
          <cell r="Y613" t="str">
            <v>5</v>
          </cell>
          <cell r="Z613" t="str">
            <v>12D10</v>
          </cell>
        </row>
        <row r="614">
          <cell r="C614" t="str">
            <v>Lương Khánh Tùng12D10</v>
          </cell>
          <cell r="D614" t="str">
            <v>28/08/2005</v>
          </cell>
          <cell r="E614" t="str">
            <v>Nam</v>
          </cell>
          <cell r="F614" t="str">
            <v>Kinh</v>
          </cell>
          <cell r="G614" t="str">
            <v>7.6</v>
          </cell>
          <cell r="H614" t="str">
            <v>5.0</v>
          </cell>
          <cell r="I614" t="str">
            <v>7.3</v>
          </cell>
          <cell r="J614" t="str">
            <v>6.1</v>
          </cell>
          <cell r="K614" t="str">
            <v>8.0</v>
          </cell>
          <cell r="L614" t="str">
            <v>7.1</v>
          </cell>
          <cell r="M614" t="str">
            <v>8.6</v>
          </cell>
          <cell r="N614" t="str">
            <v>7.8</v>
          </cell>
          <cell r="O614" t="str">
            <v>6.1</v>
          </cell>
          <cell r="P614" t="str">
            <v>8.7</v>
          </cell>
          <cell r="Q614" t="str">
            <v>8.1</v>
          </cell>
          <cell r="R614" t="str">
            <v>Đ</v>
          </cell>
          <cell r="S614" t="str">
            <v>6.1</v>
          </cell>
          <cell r="T614" t="str">
            <v>7.2</v>
          </cell>
          <cell r="U614" t="str">
            <v>K</v>
          </cell>
          <cell r="V614" t="str">
            <v>T</v>
          </cell>
          <cell r="W614" t="str">
            <v>HSTT</v>
          </cell>
          <cell r="X614" t="str">
            <v>33</v>
          </cell>
          <cell r="Y614" t="str">
            <v>2</v>
          </cell>
          <cell r="Z614" t="str">
            <v>12D10</v>
          </cell>
        </row>
        <row r="615">
          <cell r="C615" t="str">
            <v>Lê Hương Yến12D10</v>
          </cell>
          <cell r="D615" t="str">
            <v>13/02/2005</v>
          </cell>
          <cell r="E615" t="str">
            <v>Nữ</v>
          </cell>
          <cell r="F615" t="str">
            <v>Kinh</v>
          </cell>
          <cell r="G615" t="str">
            <v>8.0</v>
          </cell>
          <cell r="H615" t="str">
            <v>8.3</v>
          </cell>
          <cell r="I615" t="str">
            <v>8.1</v>
          </cell>
          <cell r="J615" t="str">
            <v>7.4</v>
          </cell>
          <cell r="K615" t="str">
            <v>7.8</v>
          </cell>
          <cell r="L615" t="str">
            <v>8.0</v>
          </cell>
          <cell r="M615" t="str">
            <v>8.8</v>
          </cell>
          <cell r="N615" t="str">
            <v>9.3</v>
          </cell>
          <cell r="O615" t="str">
            <v>7.7</v>
          </cell>
          <cell r="P615" t="str">
            <v>9.3</v>
          </cell>
          <cell r="Q615" t="str">
            <v>8.7</v>
          </cell>
          <cell r="R615" t="str">
            <v>Đ</v>
          </cell>
          <cell r="S615" t="str">
            <v>8.7</v>
          </cell>
          <cell r="T615" t="str">
            <v>8.3</v>
          </cell>
          <cell r="U615" t="str">
            <v>G</v>
          </cell>
          <cell r="V615" t="str">
            <v>T</v>
          </cell>
          <cell r="W615" t="str">
            <v>HSG</v>
          </cell>
          <cell r="X615" t="str">
            <v>4</v>
          </cell>
          <cell r="Y615" t="str">
            <v>0</v>
          </cell>
          <cell r="Z615" t="str">
            <v>12D10</v>
          </cell>
        </row>
        <row r="616">
          <cell r="C616" t="str">
            <v>Đặng Quốc Anh12D11</v>
          </cell>
          <cell r="D616" t="str">
            <v>28/10/2005</v>
          </cell>
          <cell r="E616" t="str">
            <v>Nam</v>
          </cell>
          <cell r="F616" t="str">
            <v>Kinh</v>
          </cell>
          <cell r="G616" t="str">
            <v>6.5</v>
          </cell>
          <cell r="H616" t="str">
            <v>7.1</v>
          </cell>
          <cell r="I616" t="str">
            <v>5.8</v>
          </cell>
          <cell r="J616" t="str">
            <v>7.0</v>
          </cell>
          <cell r="K616" t="str">
            <v>7.9</v>
          </cell>
          <cell r="L616" t="str">
            <v>6.8</v>
          </cell>
          <cell r="M616" t="str">
            <v>7.8</v>
          </cell>
          <cell r="N616" t="str">
            <v>8.4</v>
          </cell>
          <cell r="O616" t="str">
            <v>7.0</v>
          </cell>
          <cell r="P616" t="str">
            <v>9.1</v>
          </cell>
          <cell r="Q616" t="str">
            <v>8.9</v>
          </cell>
          <cell r="R616" t="str">
            <v>Đ</v>
          </cell>
          <cell r="S616" t="str">
            <v>8.0</v>
          </cell>
          <cell r="T616" t="str">
            <v>7.5</v>
          </cell>
          <cell r="U616" t="str">
            <v>K</v>
          </cell>
          <cell r="V616" t="str">
            <v>T</v>
          </cell>
          <cell r="W616" t="str">
            <v>HSTT</v>
          </cell>
          <cell r="X616" t="str">
            <v>29</v>
          </cell>
          <cell r="Y616" t="str">
            <v>0</v>
          </cell>
          <cell r="Z616" t="str">
            <v>12D11</v>
          </cell>
        </row>
        <row r="617">
          <cell r="C617" t="str">
            <v>Lê Quang Anh12D11</v>
          </cell>
          <cell r="D617" t="str">
            <v>06/06/2005</v>
          </cell>
          <cell r="E617" t="str">
            <v>Nam</v>
          </cell>
          <cell r="F617" t="str">
            <v>Kinh</v>
          </cell>
          <cell r="G617" t="str">
            <v>7.3</v>
          </cell>
          <cell r="H617" t="str">
            <v>8.7</v>
          </cell>
          <cell r="I617" t="str">
            <v>7.3</v>
          </cell>
          <cell r="J617" t="str">
            <v>7.6</v>
          </cell>
          <cell r="K617" t="str">
            <v>7.9</v>
          </cell>
          <cell r="L617" t="str">
            <v>7.0</v>
          </cell>
          <cell r="M617" t="str">
            <v>8.0</v>
          </cell>
          <cell r="N617" t="str">
            <v>8.9</v>
          </cell>
          <cell r="O617" t="str">
            <v>6.6</v>
          </cell>
          <cell r="P617" t="str">
            <v>8.6</v>
          </cell>
          <cell r="Q617" t="str">
            <v>8.0</v>
          </cell>
          <cell r="R617" t="str">
            <v>Đ</v>
          </cell>
          <cell r="S617" t="str">
            <v>7.4</v>
          </cell>
          <cell r="T617" t="str">
            <v>7.8</v>
          </cell>
          <cell r="U617" t="str">
            <v>K</v>
          </cell>
          <cell r="V617" t="str">
            <v>T</v>
          </cell>
          <cell r="W617" t="str">
            <v>HSTT</v>
          </cell>
          <cell r="X617" t="str">
            <v>25</v>
          </cell>
          <cell r="Y617" t="str">
            <v>0</v>
          </cell>
          <cell r="Z617" t="str">
            <v>12D11</v>
          </cell>
        </row>
        <row r="618">
          <cell r="C618" t="str">
            <v>Nguyễn Linh Anh12D11</v>
          </cell>
          <cell r="D618" t="str">
            <v>20/11/2005</v>
          </cell>
          <cell r="E618" t="str">
            <v>Nữ</v>
          </cell>
          <cell r="F618" t="str">
            <v>Kinh</v>
          </cell>
          <cell r="G618" t="str">
            <v>7.2</v>
          </cell>
          <cell r="H618" t="str">
            <v>7.9</v>
          </cell>
          <cell r="I618" t="str">
            <v>6.2</v>
          </cell>
          <cell r="J618" t="str">
            <v>8.3</v>
          </cell>
          <cell r="K618" t="str">
            <v>8.5</v>
          </cell>
          <cell r="L618" t="str">
            <v>6.9</v>
          </cell>
          <cell r="M618" t="str">
            <v>8.5</v>
          </cell>
          <cell r="N618" t="str">
            <v>8.3</v>
          </cell>
          <cell r="O618" t="str">
            <v>6.7</v>
          </cell>
          <cell r="P618" t="str">
            <v>8.6</v>
          </cell>
          <cell r="Q618" t="str">
            <v>8.9</v>
          </cell>
          <cell r="R618" t="str">
            <v>Đ</v>
          </cell>
          <cell r="S618" t="str">
            <v>8.6</v>
          </cell>
          <cell r="T618" t="str">
            <v>7.9</v>
          </cell>
          <cell r="U618" t="str">
            <v>K</v>
          </cell>
          <cell r="V618" t="str">
            <v>T</v>
          </cell>
          <cell r="W618" t="str">
            <v>HSTT</v>
          </cell>
          <cell r="X618" t="str">
            <v>23</v>
          </cell>
          <cell r="Y618" t="str">
            <v>1</v>
          </cell>
          <cell r="Z618" t="str">
            <v>12D11</v>
          </cell>
        </row>
        <row r="619">
          <cell r="C619" t="str">
            <v>Phạm Đức Tuấn Anh12D11</v>
          </cell>
          <cell r="D619" t="str">
            <v>30/06/2005</v>
          </cell>
          <cell r="E619" t="str">
            <v>Nam</v>
          </cell>
          <cell r="F619" t="str">
            <v>Kinh</v>
          </cell>
          <cell r="G619" t="str">
            <v>7.4</v>
          </cell>
          <cell r="H619" t="str">
            <v>9.7</v>
          </cell>
          <cell r="I619" t="str">
            <v>6.5</v>
          </cell>
          <cell r="J619" t="str">
            <v>7.0</v>
          </cell>
          <cell r="K619" t="str">
            <v>9.0</v>
          </cell>
          <cell r="L619" t="str">
            <v>3.6</v>
          </cell>
          <cell r="M619" t="str">
            <v>7.6</v>
          </cell>
          <cell r="N619" t="str">
            <v>6.9</v>
          </cell>
          <cell r="O619" t="str">
            <v>6.6</v>
          </cell>
          <cell r="P619" t="str">
            <v>9.1</v>
          </cell>
          <cell r="Q619" t="str">
            <v>8.4</v>
          </cell>
          <cell r="R619" t="str">
            <v>Đ</v>
          </cell>
          <cell r="S619" t="str">
            <v>7.6</v>
          </cell>
          <cell r="T619" t="str">
            <v>7.5</v>
          </cell>
          <cell r="U619" t="str">
            <v>TB</v>
          </cell>
          <cell r="V619" t="str">
            <v>T</v>
          </cell>
          <cell r="X619" t="str">
            <v>37</v>
          </cell>
          <cell r="Y619" t="str">
            <v>2</v>
          </cell>
          <cell r="Z619" t="str">
            <v>12D11</v>
          </cell>
        </row>
        <row r="620">
          <cell r="C620" t="str">
            <v>Trần Chí Anh12D11</v>
          </cell>
          <cell r="D620" t="str">
            <v>08/11/2005</v>
          </cell>
          <cell r="E620" t="str">
            <v>Nam</v>
          </cell>
          <cell r="F620" t="str">
            <v>Kinh</v>
          </cell>
          <cell r="G620" t="str">
            <v>7.7</v>
          </cell>
          <cell r="H620" t="str">
            <v>6.3</v>
          </cell>
          <cell r="I620" t="str">
            <v>5.6</v>
          </cell>
          <cell r="J620" t="str">
            <v>6.5</v>
          </cell>
          <cell r="K620" t="str">
            <v>7.5</v>
          </cell>
          <cell r="L620" t="str">
            <v>6.6</v>
          </cell>
          <cell r="M620" t="str">
            <v>9.1</v>
          </cell>
          <cell r="N620" t="str">
            <v>7.8</v>
          </cell>
          <cell r="O620" t="str">
            <v>7.4</v>
          </cell>
          <cell r="P620" t="str">
            <v>8.9</v>
          </cell>
          <cell r="Q620" t="str">
            <v>8.9</v>
          </cell>
          <cell r="R620" t="str">
            <v>Đ</v>
          </cell>
          <cell r="S620" t="str">
            <v>6.0</v>
          </cell>
          <cell r="T620" t="str">
            <v>7.4</v>
          </cell>
          <cell r="U620" t="str">
            <v>K</v>
          </cell>
          <cell r="V620" t="str">
            <v>T</v>
          </cell>
          <cell r="W620" t="str">
            <v>HSTT</v>
          </cell>
          <cell r="X620" t="str">
            <v>31</v>
          </cell>
          <cell r="Y620" t="str">
            <v>8</v>
          </cell>
          <cell r="Z620" t="str">
            <v>12D11</v>
          </cell>
        </row>
        <row r="621">
          <cell r="C621" t="str">
            <v>Trương Quỳnh Anh12D11</v>
          </cell>
          <cell r="D621" t="str">
            <v>01/02/2005</v>
          </cell>
          <cell r="E621" t="str">
            <v>Nữ</v>
          </cell>
          <cell r="F621" t="str">
            <v>Kinh</v>
          </cell>
          <cell r="G621" t="str">
            <v>8.1</v>
          </cell>
          <cell r="H621" t="str">
            <v>9.3</v>
          </cell>
          <cell r="I621" t="str">
            <v>7.5</v>
          </cell>
          <cell r="J621" t="str">
            <v>8.0</v>
          </cell>
          <cell r="K621" t="str">
            <v>8.0</v>
          </cell>
          <cell r="L621" t="str">
            <v>9.0</v>
          </cell>
          <cell r="M621" t="str">
            <v>9.0</v>
          </cell>
          <cell r="N621" t="str">
            <v>8.9</v>
          </cell>
          <cell r="O621" t="str">
            <v>8.7</v>
          </cell>
          <cell r="P621" t="str">
            <v>8.9</v>
          </cell>
          <cell r="Q621" t="str">
            <v>8.9</v>
          </cell>
          <cell r="R621" t="str">
            <v>Đ</v>
          </cell>
          <cell r="S621" t="str">
            <v>9.4</v>
          </cell>
          <cell r="T621" t="str">
            <v>8.6</v>
          </cell>
          <cell r="U621" t="str">
            <v>G</v>
          </cell>
          <cell r="V621" t="str">
            <v>T</v>
          </cell>
          <cell r="W621" t="str">
            <v>HSG</v>
          </cell>
          <cell r="X621" t="str">
            <v>5</v>
          </cell>
          <cell r="Y621" t="str">
            <v>0</v>
          </cell>
          <cell r="Z621" t="str">
            <v>12D11</v>
          </cell>
        </row>
        <row r="622">
          <cell r="C622" t="str">
            <v>Vũ Vân Anh12D11</v>
          </cell>
          <cell r="D622" t="str">
            <v>24/12/2005</v>
          </cell>
          <cell r="E622" t="str">
            <v>Nữ</v>
          </cell>
          <cell r="F622" t="str">
            <v>Kinh</v>
          </cell>
          <cell r="G622" t="str">
            <v>8.1</v>
          </cell>
          <cell r="H622" t="str">
            <v>8.1</v>
          </cell>
          <cell r="I622" t="str">
            <v>8.5</v>
          </cell>
          <cell r="J622" t="str">
            <v>9.4</v>
          </cell>
          <cell r="K622" t="str">
            <v>9.4</v>
          </cell>
          <cell r="L622" t="str">
            <v>8.0</v>
          </cell>
          <cell r="M622" t="str">
            <v>8.8</v>
          </cell>
          <cell r="N622" t="str">
            <v>7.4</v>
          </cell>
          <cell r="O622" t="str">
            <v>8.0</v>
          </cell>
          <cell r="P622" t="str">
            <v>8.7</v>
          </cell>
          <cell r="Q622" t="str">
            <v>9.0</v>
          </cell>
          <cell r="R622" t="str">
            <v>Đ</v>
          </cell>
          <cell r="S622" t="str">
            <v>8.1</v>
          </cell>
          <cell r="T622" t="str">
            <v>8.5</v>
          </cell>
          <cell r="U622" t="str">
            <v>G</v>
          </cell>
          <cell r="V622" t="str">
            <v>T</v>
          </cell>
          <cell r="W622" t="str">
            <v>HSG</v>
          </cell>
          <cell r="X622" t="str">
            <v>6</v>
          </cell>
          <cell r="Y622" t="str">
            <v>0</v>
          </cell>
          <cell r="Z622" t="str">
            <v>12D11</v>
          </cell>
        </row>
        <row r="623">
          <cell r="C623" t="str">
            <v>Vũ Nguyệt Ánh12D11</v>
          </cell>
          <cell r="D623" t="str">
            <v>14/10/2005</v>
          </cell>
          <cell r="E623" t="str">
            <v>Nữ</v>
          </cell>
          <cell r="F623" t="str">
            <v>Kinh</v>
          </cell>
          <cell r="G623" t="str">
            <v>9.1</v>
          </cell>
          <cell r="H623" t="str">
            <v>8.6</v>
          </cell>
          <cell r="I623" t="str">
            <v>6.5</v>
          </cell>
          <cell r="J623" t="str">
            <v>8.8</v>
          </cell>
          <cell r="K623" t="str">
            <v>9.1</v>
          </cell>
          <cell r="L623" t="str">
            <v>8.8</v>
          </cell>
          <cell r="M623" t="str">
            <v>9.1</v>
          </cell>
          <cell r="N623" t="str">
            <v>8.8</v>
          </cell>
          <cell r="O623" t="str">
            <v>8.7</v>
          </cell>
          <cell r="P623" t="str">
            <v>8.9</v>
          </cell>
          <cell r="Q623" t="str">
            <v>8.9</v>
          </cell>
          <cell r="R623" t="str">
            <v>Đ</v>
          </cell>
          <cell r="S623" t="str">
            <v>9.4</v>
          </cell>
          <cell r="T623" t="str">
            <v>8.7</v>
          </cell>
          <cell r="U623" t="str">
            <v>G</v>
          </cell>
          <cell r="V623" t="str">
            <v>T</v>
          </cell>
          <cell r="W623" t="str">
            <v>HSG</v>
          </cell>
          <cell r="X623" t="str">
            <v>4</v>
          </cell>
          <cell r="Y623" t="str">
            <v>0</v>
          </cell>
          <cell r="Z623" t="str">
            <v>12D11</v>
          </cell>
        </row>
        <row r="624">
          <cell r="C624" t="str">
            <v>Phạm Văn Chiến12D11</v>
          </cell>
          <cell r="D624" t="str">
            <v>08/07/2005</v>
          </cell>
          <cell r="E624" t="str">
            <v>Nam</v>
          </cell>
          <cell r="F624" t="str">
            <v>Kinh</v>
          </cell>
          <cell r="G624" t="str">
            <v>8.0</v>
          </cell>
          <cell r="H624" t="str">
            <v>8.8</v>
          </cell>
          <cell r="I624" t="str">
            <v>8.1</v>
          </cell>
          <cell r="J624" t="str">
            <v>7.6</v>
          </cell>
          <cell r="K624" t="str">
            <v>8.5</v>
          </cell>
          <cell r="L624" t="str">
            <v>8.1</v>
          </cell>
          <cell r="M624" t="str">
            <v>8.4</v>
          </cell>
          <cell r="N624" t="str">
            <v>7.6</v>
          </cell>
          <cell r="O624" t="str">
            <v>6.6</v>
          </cell>
          <cell r="P624" t="str">
            <v>8.7</v>
          </cell>
          <cell r="Q624" t="str">
            <v>9.0</v>
          </cell>
          <cell r="R624" t="str">
            <v>Đ</v>
          </cell>
          <cell r="S624" t="str">
            <v>8.4</v>
          </cell>
          <cell r="T624" t="str">
            <v>8.2</v>
          </cell>
          <cell r="U624" t="str">
            <v>G</v>
          </cell>
          <cell r="V624" t="str">
            <v>T</v>
          </cell>
          <cell r="W624" t="str">
            <v>HSG</v>
          </cell>
          <cell r="X624" t="str">
            <v>13</v>
          </cell>
          <cell r="Y624" t="str">
            <v>0</v>
          </cell>
          <cell r="Z624" t="str">
            <v>12D11</v>
          </cell>
        </row>
        <row r="625">
          <cell r="C625" t="str">
            <v>Nguyễn Hữu Dương12D11</v>
          </cell>
          <cell r="D625" t="str">
            <v>17/01/2005</v>
          </cell>
          <cell r="E625" t="str">
            <v>Nam</v>
          </cell>
          <cell r="F625" t="str">
            <v>Kinh</v>
          </cell>
          <cell r="G625" t="str">
            <v>5.9</v>
          </cell>
          <cell r="H625" t="str">
            <v>6.6</v>
          </cell>
          <cell r="I625" t="str">
            <v>4.3</v>
          </cell>
          <cell r="J625" t="str">
            <v>7.4</v>
          </cell>
          <cell r="K625" t="str">
            <v>8.5</v>
          </cell>
          <cell r="L625" t="str">
            <v>6.6</v>
          </cell>
          <cell r="M625" t="str">
            <v>7.8</v>
          </cell>
          <cell r="N625" t="str">
            <v>6.9</v>
          </cell>
          <cell r="O625" t="str">
            <v>4.7</v>
          </cell>
          <cell r="P625" t="str">
            <v>9.0</v>
          </cell>
          <cell r="Q625" t="str">
            <v>9.0</v>
          </cell>
          <cell r="R625" t="str">
            <v>Đ</v>
          </cell>
          <cell r="S625" t="str">
            <v>7.7</v>
          </cell>
          <cell r="T625" t="str">
            <v>7.0</v>
          </cell>
          <cell r="U625" t="str">
            <v>TB</v>
          </cell>
          <cell r="V625" t="str">
            <v>T</v>
          </cell>
          <cell r="X625" t="str">
            <v>38</v>
          </cell>
          <cell r="Y625" t="str">
            <v>4</v>
          </cell>
          <cell r="Z625" t="str">
            <v>12D11</v>
          </cell>
        </row>
        <row r="626">
          <cell r="C626" t="str">
            <v>Phạm Đình Ánh Dương12D11</v>
          </cell>
          <cell r="D626" t="str">
            <v>21/12/2005</v>
          </cell>
          <cell r="E626" t="str">
            <v>Nam</v>
          </cell>
          <cell r="F626" t="str">
            <v>Kinh</v>
          </cell>
          <cell r="G626" t="str">
            <v>8.5</v>
          </cell>
          <cell r="H626" t="str">
            <v>9.9</v>
          </cell>
          <cell r="I626" t="str">
            <v>9.1</v>
          </cell>
          <cell r="J626" t="str">
            <v>7.1</v>
          </cell>
          <cell r="K626" t="str">
            <v>9.4</v>
          </cell>
          <cell r="L626" t="str">
            <v>8.0</v>
          </cell>
          <cell r="M626" t="str">
            <v>7.8</v>
          </cell>
          <cell r="N626" t="str">
            <v>8.2</v>
          </cell>
          <cell r="O626" t="str">
            <v>6.7</v>
          </cell>
          <cell r="P626" t="str">
            <v>8.7</v>
          </cell>
          <cell r="Q626" t="str">
            <v>9.4</v>
          </cell>
          <cell r="R626" t="str">
            <v>Đ</v>
          </cell>
          <cell r="S626" t="str">
            <v>8.1</v>
          </cell>
          <cell r="T626" t="str">
            <v>8.4</v>
          </cell>
          <cell r="U626" t="str">
            <v>G</v>
          </cell>
          <cell r="V626" t="str">
            <v>T</v>
          </cell>
          <cell r="W626" t="str">
            <v>HSG</v>
          </cell>
          <cell r="X626" t="str">
            <v>8</v>
          </cell>
          <cell r="Y626" t="str">
            <v>0</v>
          </cell>
          <cell r="Z626" t="str">
            <v>12D11</v>
          </cell>
        </row>
        <row r="627">
          <cell r="C627" t="str">
            <v>Dương Tiến Đạt12D11</v>
          </cell>
          <cell r="D627" t="str">
            <v>20/07/2005</v>
          </cell>
          <cell r="E627" t="str">
            <v>Nam</v>
          </cell>
          <cell r="F627" t="str">
            <v>Kinh</v>
          </cell>
          <cell r="G627" t="str">
            <v>7.6</v>
          </cell>
          <cell r="H627" t="str">
            <v>7.6</v>
          </cell>
          <cell r="I627" t="str">
            <v>7.1</v>
          </cell>
          <cell r="J627" t="str">
            <v>7.4</v>
          </cell>
          <cell r="K627" t="str">
            <v>9.1</v>
          </cell>
          <cell r="L627" t="str">
            <v>8.0</v>
          </cell>
          <cell r="M627" t="str">
            <v>7.3</v>
          </cell>
          <cell r="N627" t="str">
            <v>7.9</v>
          </cell>
          <cell r="O627" t="str">
            <v>6.6</v>
          </cell>
          <cell r="P627" t="str">
            <v>9.0</v>
          </cell>
          <cell r="Q627" t="str">
            <v>8.6</v>
          </cell>
          <cell r="R627" t="str">
            <v>Đ</v>
          </cell>
          <cell r="S627" t="str">
            <v>7.3</v>
          </cell>
          <cell r="T627" t="str">
            <v>7.8</v>
          </cell>
          <cell r="U627" t="str">
            <v>K</v>
          </cell>
          <cell r="V627" t="str">
            <v>T</v>
          </cell>
          <cell r="W627" t="str">
            <v>HSTT</v>
          </cell>
          <cell r="X627" t="str">
            <v>25</v>
          </cell>
          <cell r="Y627" t="str">
            <v>6</v>
          </cell>
          <cell r="Z627" t="str">
            <v>12D11</v>
          </cell>
        </row>
        <row r="628">
          <cell r="C628" t="str">
            <v>Đỗ Huy Đạt12D11</v>
          </cell>
          <cell r="D628" t="str">
            <v>23/05/2005</v>
          </cell>
          <cell r="E628" t="str">
            <v>Nam</v>
          </cell>
          <cell r="F628" t="str">
            <v>Kinh</v>
          </cell>
          <cell r="G628" t="str">
            <v>8.1</v>
          </cell>
          <cell r="H628" t="str">
            <v>7.5</v>
          </cell>
          <cell r="I628" t="str">
            <v>6.1</v>
          </cell>
          <cell r="J628" t="str">
            <v>7.8</v>
          </cell>
          <cell r="K628" t="str">
            <v>9.3</v>
          </cell>
          <cell r="L628" t="str">
            <v>8.0</v>
          </cell>
          <cell r="M628" t="str">
            <v>7.6</v>
          </cell>
          <cell r="N628" t="str">
            <v>8.2</v>
          </cell>
          <cell r="O628" t="str">
            <v>6.6</v>
          </cell>
          <cell r="P628" t="str">
            <v>8.9</v>
          </cell>
          <cell r="Q628" t="str">
            <v>9.0</v>
          </cell>
          <cell r="R628" t="str">
            <v>Đ</v>
          </cell>
          <cell r="S628" t="str">
            <v>8.6</v>
          </cell>
          <cell r="T628" t="str">
            <v>8.0</v>
          </cell>
          <cell r="U628" t="str">
            <v>K</v>
          </cell>
          <cell r="V628" t="str">
            <v>T</v>
          </cell>
          <cell r="W628" t="str">
            <v>HSTT</v>
          </cell>
          <cell r="X628" t="str">
            <v>21</v>
          </cell>
          <cell r="Y628" t="str">
            <v>1</v>
          </cell>
          <cell r="Z628" t="str">
            <v>12D11</v>
          </cell>
        </row>
        <row r="629">
          <cell r="C629" t="str">
            <v>Đặng Hương Giang12D11</v>
          </cell>
          <cell r="D629" t="str">
            <v>03/12/2005</v>
          </cell>
          <cell r="E629" t="str">
            <v>Nữ</v>
          </cell>
          <cell r="F629" t="str">
            <v>Kinh</v>
          </cell>
          <cell r="G629" t="str">
            <v>6.5</v>
          </cell>
          <cell r="H629" t="str">
            <v>5.6</v>
          </cell>
          <cell r="I629" t="str">
            <v>5.1</v>
          </cell>
          <cell r="J629" t="str">
            <v>8.3</v>
          </cell>
          <cell r="K629" t="str">
            <v>9.0</v>
          </cell>
          <cell r="L629" t="str">
            <v>6.7</v>
          </cell>
          <cell r="M629" t="str">
            <v>9.0</v>
          </cell>
          <cell r="N629" t="str">
            <v>7.6</v>
          </cell>
          <cell r="O629" t="str">
            <v>5.8</v>
          </cell>
          <cell r="P629" t="str">
            <v>8.3</v>
          </cell>
          <cell r="Q629" t="str">
            <v>8.9</v>
          </cell>
          <cell r="R629" t="str">
            <v>Đ</v>
          </cell>
          <cell r="S629" t="str">
            <v>9.0</v>
          </cell>
          <cell r="T629" t="str">
            <v>7.5</v>
          </cell>
          <cell r="U629" t="str">
            <v>K</v>
          </cell>
          <cell r="V629" t="str">
            <v>T</v>
          </cell>
          <cell r="W629" t="str">
            <v>HSTT</v>
          </cell>
          <cell r="X629" t="str">
            <v>29</v>
          </cell>
          <cell r="Y629" t="str">
            <v>7</v>
          </cell>
          <cell r="Z629" t="str">
            <v>12D11</v>
          </cell>
        </row>
        <row r="630">
          <cell r="C630" t="str">
            <v>Trần Bảo Hân12D11</v>
          </cell>
          <cell r="D630" t="str">
            <v>02/12/2005</v>
          </cell>
          <cell r="E630" t="str">
            <v>Nữ</v>
          </cell>
          <cell r="F630" t="str">
            <v>Kinh</v>
          </cell>
          <cell r="G630" t="str">
            <v>9.4</v>
          </cell>
          <cell r="H630" t="str">
            <v>9.6</v>
          </cell>
          <cell r="I630" t="str">
            <v>8.2</v>
          </cell>
          <cell r="J630" t="str">
            <v>9.1</v>
          </cell>
          <cell r="K630" t="str">
            <v>8.9</v>
          </cell>
          <cell r="L630" t="str">
            <v>8.1</v>
          </cell>
          <cell r="M630" t="str">
            <v>8.9</v>
          </cell>
          <cell r="N630" t="str">
            <v>8.6</v>
          </cell>
          <cell r="O630" t="str">
            <v>8.7</v>
          </cell>
          <cell r="P630" t="str">
            <v>9.3</v>
          </cell>
          <cell r="Q630" t="str">
            <v>9.0</v>
          </cell>
          <cell r="R630" t="str">
            <v>Đ</v>
          </cell>
          <cell r="S630" t="str">
            <v>9.4</v>
          </cell>
          <cell r="T630" t="str">
            <v>8.9</v>
          </cell>
          <cell r="U630" t="str">
            <v>G</v>
          </cell>
          <cell r="V630" t="str">
            <v>T</v>
          </cell>
          <cell r="W630" t="str">
            <v>HSG</v>
          </cell>
          <cell r="X630" t="str">
            <v>2</v>
          </cell>
          <cell r="Y630" t="str">
            <v>1</v>
          </cell>
          <cell r="Z630" t="str">
            <v>12D11</v>
          </cell>
        </row>
        <row r="631">
          <cell r="C631" t="str">
            <v>Đặng Minh Hiếu12D11</v>
          </cell>
          <cell r="D631" t="str">
            <v>12/08/2005</v>
          </cell>
          <cell r="E631" t="str">
            <v>Nam</v>
          </cell>
          <cell r="F631" t="str">
            <v>Kinh</v>
          </cell>
          <cell r="G631" t="str">
            <v>7.0</v>
          </cell>
          <cell r="H631" t="str">
            <v>6.4</v>
          </cell>
          <cell r="I631" t="str">
            <v>5.8</v>
          </cell>
          <cell r="J631" t="str">
            <v>6.5</v>
          </cell>
          <cell r="K631" t="str">
            <v>8.5</v>
          </cell>
          <cell r="L631" t="str">
            <v>7.3</v>
          </cell>
          <cell r="M631" t="str">
            <v>7.1</v>
          </cell>
          <cell r="N631" t="str">
            <v>7.2</v>
          </cell>
          <cell r="O631" t="str">
            <v>5.2</v>
          </cell>
          <cell r="P631" t="str">
            <v>8.3</v>
          </cell>
          <cell r="Q631" t="str">
            <v>9.0</v>
          </cell>
          <cell r="R631" t="str">
            <v>Đ</v>
          </cell>
          <cell r="S631" t="str">
            <v>7.6</v>
          </cell>
          <cell r="T631" t="str">
            <v>7.2</v>
          </cell>
          <cell r="U631" t="str">
            <v>K</v>
          </cell>
          <cell r="V631" t="str">
            <v>TB</v>
          </cell>
          <cell r="X631" t="str">
            <v>36</v>
          </cell>
          <cell r="Y631" t="str">
            <v>3</v>
          </cell>
          <cell r="Z631" t="str">
            <v>12D11</v>
          </cell>
        </row>
        <row r="632">
          <cell r="C632" t="str">
            <v>Nguyễn Khánh Huy12D11</v>
          </cell>
          <cell r="D632" t="str">
            <v>08/07/2005</v>
          </cell>
          <cell r="E632" t="str">
            <v>Nam</v>
          </cell>
          <cell r="F632" t="str">
            <v>Kinh</v>
          </cell>
          <cell r="G632" t="str">
            <v>6.0</v>
          </cell>
          <cell r="H632" t="str">
            <v>5.9</v>
          </cell>
          <cell r="I632" t="str">
            <v>4.8</v>
          </cell>
          <cell r="J632" t="str">
            <v>6.6</v>
          </cell>
          <cell r="K632" t="str">
            <v>7.8</v>
          </cell>
          <cell r="L632" t="str">
            <v>6.0</v>
          </cell>
          <cell r="M632" t="str">
            <v>7.9</v>
          </cell>
          <cell r="N632" t="str">
            <v>7.5</v>
          </cell>
          <cell r="O632" t="str">
            <v>5.9</v>
          </cell>
          <cell r="P632" t="str">
            <v>8.1</v>
          </cell>
          <cell r="Q632" t="str">
            <v>8.0</v>
          </cell>
          <cell r="R632" t="str">
            <v>Đ</v>
          </cell>
          <cell r="S632" t="str">
            <v>5.0</v>
          </cell>
          <cell r="T632" t="str">
            <v>6.6</v>
          </cell>
          <cell r="U632" t="str">
            <v>TB</v>
          </cell>
          <cell r="V632" t="str">
            <v>K</v>
          </cell>
          <cell r="X632" t="str">
            <v>40</v>
          </cell>
          <cell r="Y632" t="str">
            <v>8</v>
          </cell>
          <cell r="Z632" t="str">
            <v>12D11</v>
          </cell>
        </row>
        <row r="633">
          <cell r="C633" t="str">
            <v>Trần Minh Huyền12D11</v>
          </cell>
          <cell r="D633" t="str">
            <v>08/01/2005</v>
          </cell>
          <cell r="E633" t="str">
            <v>Nữ</v>
          </cell>
          <cell r="F633" t="str">
            <v>Kinh</v>
          </cell>
          <cell r="G633" t="str">
            <v>8.6</v>
          </cell>
          <cell r="H633" t="str">
            <v>7.6</v>
          </cell>
          <cell r="I633" t="str">
            <v>6.4</v>
          </cell>
          <cell r="J633" t="str">
            <v>8.8</v>
          </cell>
          <cell r="K633" t="str">
            <v>8.5</v>
          </cell>
          <cell r="L633" t="str">
            <v>8.9</v>
          </cell>
          <cell r="M633" t="str">
            <v>8.9</v>
          </cell>
          <cell r="N633" t="str">
            <v>8.5</v>
          </cell>
          <cell r="O633" t="str">
            <v>6.9</v>
          </cell>
          <cell r="P633" t="str">
            <v>8.4</v>
          </cell>
          <cell r="Q633" t="str">
            <v>8.9</v>
          </cell>
          <cell r="R633" t="str">
            <v>Đ</v>
          </cell>
          <cell r="S633" t="str">
            <v>8.6</v>
          </cell>
          <cell r="T633" t="str">
            <v>8.3</v>
          </cell>
          <cell r="U633" t="str">
            <v>K</v>
          </cell>
          <cell r="V633" t="str">
            <v>T</v>
          </cell>
          <cell r="W633" t="str">
            <v>HSTT</v>
          </cell>
          <cell r="X633" t="str">
            <v>19</v>
          </cell>
          <cell r="Y633" t="str">
            <v>2</v>
          </cell>
          <cell r="Z633" t="str">
            <v>12D11</v>
          </cell>
        </row>
        <row r="634">
          <cell r="C634" t="str">
            <v>Vũ Quỳnh Hương12D11</v>
          </cell>
          <cell r="D634" t="str">
            <v>04/11/2005</v>
          </cell>
          <cell r="E634" t="str">
            <v>Nữ</v>
          </cell>
          <cell r="F634" t="str">
            <v>Kinh</v>
          </cell>
          <cell r="G634" t="str">
            <v>8.7</v>
          </cell>
          <cell r="H634" t="str">
            <v>8.6</v>
          </cell>
          <cell r="I634" t="str">
            <v>9.1</v>
          </cell>
          <cell r="J634" t="str">
            <v>7.6</v>
          </cell>
          <cell r="K634" t="str">
            <v>8.5</v>
          </cell>
          <cell r="L634" t="str">
            <v>8.8</v>
          </cell>
          <cell r="M634" t="str">
            <v>9.1</v>
          </cell>
          <cell r="N634" t="str">
            <v>7.4</v>
          </cell>
          <cell r="O634" t="str">
            <v>9.1</v>
          </cell>
          <cell r="P634" t="str">
            <v>8.6</v>
          </cell>
          <cell r="Q634" t="str">
            <v>8.9</v>
          </cell>
          <cell r="R634" t="str">
            <v>Đ</v>
          </cell>
          <cell r="S634" t="str">
            <v>7.9</v>
          </cell>
          <cell r="T634" t="str">
            <v>8.5</v>
          </cell>
          <cell r="U634" t="str">
            <v>G</v>
          </cell>
          <cell r="V634" t="str">
            <v>T</v>
          </cell>
          <cell r="W634" t="str">
            <v>HSG</v>
          </cell>
          <cell r="X634" t="str">
            <v>6</v>
          </cell>
          <cell r="Y634" t="str">
            <v>4</v>
          </cell>
          <cell r="Z634" t="str">
            <v>12D11</v>
          </cell>
        </row>
        <row r="635">
          <cell r="C635" t="str">
            <v>Hà Ái Liên12D11</v>
          </cell>
          <cell r="D635" t="str">
            <v>11/11/2005</v>
          </cell>
          <cell r="E635" t="str">
            <v>Nữ</v>
          </cell>
          <cell r="F635" t="str">
            <v>Kinh</v>
          </cell>
          <cell r="G635" t="str">
            <v>7.7</v>
          </cell>
          <cell r="H635" t="str">
            <v>6.8</v>
          </cell>
          <cell r="I635" t="str">
            <v>7.5</v>
          </cell>
          <cell r="J635" t="str">
            <v>8.4</v>
          </cell>
          <cell r="K635" t="str">
            <v>8.1</v>
          </cell>
          <cell r="L635" t="str">
            <v>8.2</v>
          </cell>
          <cell r="M635" t="str">
            <v>8.6</v>
          </cell>
          <cell r="N635" t="str">
            <v>8.5</v>
          </cell>
          <cell r="O635" t="str">
            <v>6.8</v>
          </cell>
          <cell r="P635" t="str">
            <v>8.9</v>
          </cell>
          <cell r="Q635" t="str">
            <v>8.9</v>
          </cell>
          <cell r="R635" t="str">
            <v>Đ</v>
          </cell>
          <cell r="S635" t="str">
            <v>8.7</v>
          </cell>
          <cell r="T635" t="str">
            <v>8.1</v>
          </cell>
          <cell r="U635" t="str">
            <v>G</v>
          </cell>
          <cell r="V635" t="str">
            <v>T</v>
          </cell>
          <cell r="W635" t="str">
            <v>HSG</v>
          </cell>
          <cell r="X635" t="str">
            <v>16</v>
          </cell>
          <cell r="Y635" t="str">
            <v>2</v>
          </cell>
          <cell r="Z635" t="str">
            <v>12D11</v>
          </cell>
        </row>
        <row r="636">
          <cell r="C636" t="str">
            <v>Lê Phương Linh12D11</v>
          </cell>
          <cell r="D636" t="str">
            <v>10/07/2005</v>
          </cell>
          <cell r="E636" t="str">
            <v>Nữ</v>
          </cell>
          <cell r="F636" t="str">
            <v>Kinh</v>
          </cell>
          <cell r="G636" t="str">
            <v>8.6</v>
          </cell>
          <cell r="H636" t="str">
            <v>7.2</v>
          </cell>
          <cell r="I636" t="str">
            <v>6.9</v>
          </cell>
          <cell r="J636" t="str">
            <v>8.5</v>
          </cell>
          <cell r="K636" t="str">
            <v>8.5</v>
          </cell>
          <cell r="L636" t="str">
            <v>8.2</v>
          </cell>
          <cell r="M636" t="str">
            <v>8.6</v>
          </cell>
          <cell r="N636" t="str">
            <v>9.2</v>
          </cell>
          <cell r="O636" t="str">
            <v>8.1</v>
          </cell>
          <cell r="P636" t="str">
            <v>8.7</v>
          </cell>
          <cell r="Q636" t="str">
            <v>8.9</v>
          </cell>
          <cell r="R636" t="str">
            <v>Đ</v>
          </cell>
          <cell r="S636" t="str">
            <v>9.3</v>
          </cell>
          <cell r="T636" t="str">
            <v>8.4</v>
          </cell>
          <cell r="U636" t="str">
            <v>G</v>
          </cell>
          <cell r="V636" t="str">
            <v>T</v>
          </cell>
          <cell r="W636" t="str">
            <v>HSG</v>
          </cell>
          <cell r="X636" t="str">
            <v>8</v>
          </cell>
          <cell r="Y636" t="str">
            <v>0</v>
          </cell>
          <cell r="Z636" t="str">
            <v>12D11</v>
          </cell>
        </row>
        <row r="637">
          <cell r="C637" t="str">
            <v>Ma Trang Linh12D11</v>
          </cell>
          <cell r="D637" t="str">
            <v>10/01/2005</v>
          </cell>
          <cell r="E637" t="str">
            <v>Nữ</v>
          </cell>
          <cell r="F637" t="str">
            <v>Tày</v>
          </cell>
          <cell r="G637" t="str">
            <v>7.6</v>
          </cell>
          <cell r="H637" t="str">
            <v>6.9</v>
          </cell>
          <cell r="I637" t="str">
            <v>6.5</v>
          </cell>
          <cell r="J637" t="str">
            <v>7.0</v>
          </cell>
          <cell r="K637" t="str">
            <v>8.9</v>
          </cell>
          <cell r="L637" t="str">
            <v>8.0</v>
          </cell>
          <cell r="M637" t="str">
            <v>8.5</v>
          </cell>
          <cell r="N637" t="str">
            <v>8.1</v>
          </cell>
          <cell r="O637" t="str">
            <v>8.2</v>
          </cell>
          <cell r="P637" t="str">
            <v>8.7</v>
          </cell>
          <cell r="Q637" t="str">
            <v>9.0</v>
          </cell>
          <cell r="R637" t="str">
            <v>Đ</v>
          </cell>
          <cell r="S637" t="str">
            <v>9.3</v>
          </cell>
          <cell r="T637" t="str">
            <v>8.1</v>
          </cell>
          <cell r="U637" t="str">
            <v>G</v>
          </cell>
          <cell r="V637" t="str">
            <v>T</v>
          </cell>
          <cell r="W637" t="str">
            <v>HSG</v>
          </cell>
          <cell r="X637" t="str">
            <v>16</v>
          </cell>
          <cell r="Y637" t="str">
            <v>0</v>
          </cell>
          <cell r="Z637" t="str">
            <v>12D11</v>
          </cell>
        </row>
        <row r="638">
          <cell r="C638" t="str">
            <v>Nguyễn Hải Linh12D11</v>
          </cell>
          <cell r="D638" t="str">
            <v>06/09/2005</v>
          </cell>
          <cell r="E638" t="str">
            <v>Nữ</v>
          </cell>
          <cell r="F638" t="str">
            <v>Kinh</v>
          </cell>
          <cell r="G638" t="str">
            <v>8.5</v>
          </cell>
          <cell r="H638" t="str">
            <v>7.1</v>
          </cell>
          <cell r="I638" t="str">
            <v>7.1</v>
          </cell>
          <cell r="J638" t="str">
            <v>8.2</v>
          </cell>
          <cell r="K638" t="str">
            <v>8.4</v>
          </cell>
          <cell r="L638" t="str">
            <v>8.4</v>
          </cell>
          <cell r="M638" t="str">
            <v>8.9</v>
          </cell>
          <cell r="N638" t="str">
            <v>9.3</v>
          </cell>
          <cell r="O638" t="str">
            <v>6.7</v>
          </cell>
          <cell r="P638" t="str">
            <v>8.7</v>
          </cell>
          <cell r="Q638" t="str">
            <v>8.9</v>
          </cell>
          <cell r="R638" t="str">
            <v>Đ</v>
          </cell>
          <cell r="S638" t="str">
            <v>9.1</v>
          </cell>
          <cell r="T638" t="str">
            <v>8.3</v>
          </cell>
          <cell r="U638" t="str">
            <v>G</v>
          </cell>
          <cell r="V638" t="str">
            <v>T</v>
          </cell>
          <cell r="W638" t="str">
            <v>HSG</v>
          </cell>
          <cell r="X638" t="str">
            <v>10</v>
          </cell>
          <cell r="Y638" t="str">
            <v>1</v>
          </cell>
          <cell r="Z638" t="str">
            <v>12D11</v>
          </cell>
        </row>
        <row r="639">
          <cell r="C639" t="str">
            <v>Hoàng Khánh Ly12D11</v>
          </cell>
          <cell r="D639" t="str">
            <v>21/04/2005</v>
          </cell>
          <cell r="E639" t="str">
            <v>Nữ</v>
          </cell>
          <cell r="F639" t="str">
            <v>Kinh</v>
          </cell>
          <cell r="G639" t="str">
            <v>7.0</v>
          </cell>
          <cell r="H639" t="str">
            <v>5.2</v>
          </cell>
          <cell r="I639" t="str">
            <v>5.4</v>
          </cell>
          <cell r="J639" t="str">
            <v>7.4</v>
          </cell>
          <cell r="K639" t="str">
            <v>8.0</v>
          </cell>
          <cell r="L639" t="str">
            <v>6.7</v>
          </cell>
          <cell r="M639" t="str">
            <v>7.7</v>
          </cell>
          <cell r="N639" t="str">
            <v>6.5</v>
          </cell>
          <cell r="O639" t="str">
            <v>6.1</v>
          </cell>
          <cell r="P639" t="str">
            <v>8.6</v>
          </cell>
          <cell r="Q639" t="str">
            <v>7.6</v>
          </cell>
          <cell r="R639" t="str">
            <v>Đ</v>
          </cell>
          <cell r="S639" t="str">
            <v>8.0</v>
          </cell>
          <cell r="T639" t="str">
            <v>7.0</v>
          </cell>
          <cell r="U639" t="str">
            <v>K</v>
          </cell>
          <cell r="V639" t="str">
            <v>K</v>
          </cell>
          <cell r="W639" t="str">
            <v>HSTT</v>
          </cell>
          <cell r="X639" t="str">
            <v>34</v>
          </cell>
          <cell r="Y639" t="str">
            <v>4</v>
          </cell>
          <cell r="Z639" t="str">
            <v>12D11</v>
          </cell>
        </row>
        <row r="640">
          <cell r="C640" t="str">
            <v>Trần Duy Mạnh12D11</v>
          </cell>
          <cell r="D640" t="str">
            <v>08/02/2005</v>
          </cell>
          <cell r="E640" t="str">
            <v>Nam</v>
          </cell>
          <cell r="F640" t="str">
            <v>Kinh</v>
          </cell>
          <cell r="G640" t="str">
            <v>7.6</v>
          </cell>
          <cell r="H640" t="str">
            <v>6.8</v>
          </cell>
          <cell r="I640" t="str">
            <v>5.1</v>
          </cell>
          <cell r="J640" t="str">
            <v>7.8</v>
          </cell>
          <cell r="K640" t="str">
            <v>9.0</v>
          </cell>
          <cell r="L640" t="str">
            <v>7.3</v>
          </cell>
          <cell r="M640" t="str">
            <v>7.6</v>
          </cell>
          <cell r="N640" t="str">
            <v>7.9</v>
          </cell>
          <cell r="O640" t="str">
            <v>6.6</v>
          </cell>
          <cell r="P640" t="str">
            <v>9.3</v>
          </cell>
          <cell r="Q640" t="str">
            <v>9.0</v>
          </cell>
          <cell r="R640" t="str">
            <v>Đ</v>
          </cell>
          <cell r="S640" t="str">
            <v>7.9</v>
          </cell>
          <cell r="T640" t="str">
            <v>7.7</v>
          </cell>
          <cell r="U640" t="str">
            <v>K</v>
          </cell>
          <cell r="V640" t="str">
            <v>T</v>
          </cell>
          <cell r="W640" t="str">
            <v>HSTT</v>
          </cell>
          <cell r="X640" t="str">
            <v>27</v>
          </cell>
          <cell r="Y640" t="str">
            <v>0</v>
          </cell>
          <cell r="Z640" t="str">
            <v>12D11</v>
          </cell>
        </row>
        <row r="641">
          <cell r="C641" t="str">
            <v>Phạm Cao Minh12D11</v>
          </cell>
          <cell r="D641" t="str">
            <v>08/07/2005</v>
          </cell>
          <cell r="E641" t="str">
            <v>Nam</v>
          </cell>
          <cell r="F641" t="str">
            <v>Kinh</v>
          </cell>
          <cell r="G641" t="str">
            <v>7.1</v>
          </cell>
          <cell r="H641" t="str">
            <v>7.4</v>
          </cell>
          <cell r="I641" t="str">
            <v>7.3</v>
          </cell>
          <cell r="J641" t="str">
            <v>8.8</v>
          </cell>
          <cell r="K641" t="str">
            <v>8.5</v>
          </cell>
          <cell r="L641" t="str">
            <v>8.1</v>
          </cell>
          <cell r="M641" t="str">
            <v>8.4</v>
          </cell>
          <cell r="N641" t="str">
            <v>8.0</v>
          </cell>
          <cell r="O641" t="str">
            <v>6.7</v>
          </cell>
          <cell r="P641" t="str">
            <v>8.6</v>
          </cell>
          <cell r="Q641" t="str">
            <v>8.6</v>
          </cell>
          <cell r="R641" t="str">
            <v>Đ</v>
          </cell>
          <cell r="S641" t="str">
            <v>8.6</v>
          </cell>
          <cell r="T641" t="str">
            <v>8.0</v>
          </cell>
          <cell r="U641" t="str">
            <v>G</v>
          </cell>
          <cell r="V641" t="str">
            <v>T</v>
          </cell>
          <cell r="W641" t="str">
            <v>HSG</v>
          </cell>
          <cell r="X641" t="str">
            <v>18</v>
          </cell>
          <cell r="Y641" t="str">
            <v>4</v>
          </cell>
          <cell r="Z641" t="str">
            <v>12D11</v>
          </cell>
        </row>
        <row r="642">
          <cell r="C642" t="str">
            <v>Trần Bích Ngọc12D11</v>
          </cell>
          <cell r="D642" t="str">
            <v>31/01/2005</v>
          </cell>
          <cell r="E642" t="str">
            <v>Nữ</v>
          </cell>
          <cell r="F642" t="str">
            <v>Kinh</v>
          </cell>
          <cell r="G642" t="str">
            <v>6.0</v>
          </cell>
          <cell r="H642" t="str">
            <v>5.4</v>
          </cell>
          <cell r="I642" t="str">
            <v>5.6</v>
          </cell>
          <cell r="J642" t="str">
            <v>7.4</v>
          </cell>
          <cell r="K642" t="str">
            <v>7.5</v>
          </cell>
          <cell r="L642" t="str">
            <v>7.3</v>
          </cell>
          <cell r="M642" t="str">
            <v>6.9</v>
          </cell>
          <cell r="N642" t="str">
            <v>6.8</v>
          </cell>
          <cell r="O642" t="str">
            <v>5.9</v>
          </cell>
          <cell r="P642" t="str">
            <v>8.7</v>
          </cell>
          <cell r="Q642" t="str">
            <v>9.0</v>
          </cell>
          <cell r="R642" t="str">
            <v>Đ</v>
          </cell>
          <cell r="S642" t="str">
            <v>7.3</v>
          </cell>
          <cell r="T642" t="str">
            <v>7.0</v>
          </cell>
          <cell r="U642" t="str">
            <v>K</v>
          </cell>
          <cell r="V642" t="str">
            <v>K</v>
          </cell>
          <cell r="W642" t="str">
            <v>HSTT</v>
          </cell>
          <cell r="X642" t="str">
            <v>34</v>
          </cell>
          <cell r="Y642" t="str">
            <v>1</v>
          </cell>
          <cell r="Z642" t="str">
            <v>12D11</v>
          </cell>
        </row>
        <row r="643">
          <cell r="C643" t="str">
            <v>Khúc Yến Nhi12D11</v>
          </cell>
          <cell r="D643" t="str">
            <v>31/05/2005</v>
          </cell>
          <cell r="E643" t="str">
            <v>Nữ</v>
          </cell>
          <cell r="F643" t="str">
            <v>Kinh</v>
          </cell>
          <cell r="G643" t="str">
            <v>6.7</v>
          </cell>
          <cell r="H643" t="str">
            <v>7.1</v>
          </cell>
          <cell r="I643" t="str">
            <v>5.6</v>
          </cell>
          <cell r="J643" t="str">
            <v>8.3</v>
          </cell>
          <cell r="K643" t="str">
            <v>7.5</v>
          </cell>
          <cell r="L643" t="str">
            <v>7.6</v>
          </cell>
          <cell r="M643" t="str">
            <v>8.3</v>
          </cell>
          <cell r="N643" t="str">
            <v>7.5</v>
          </cell>
          <cell r="O643" t="str">
            <v>6.3</v>
          </cell>
          <cell r="P643" t="str">
            <v>8.3</v>
          </cell>
          <cell r="Q643" t="str">
            <v>9.0</v>
          </cell>
          <cell r="R643" t="str">
            <v>Đ</v>
          </cell>
          <cell r="S643" t="str">
            <v>8.7</v>
          </cell>
          <cell r="T643" t="str">
            <v>7.6</v>
          </cell>
          <cell r="U643" t="str">
            <v>K</v>
          </cell>
          <cell r="V643" t="str">
            <v>T</v>
          </cell>
          <cell r="W643" t="str">
            <v>HSTT</v>
          </cell>
          <cell r="X643" t="str">
            <v>28</v>
          </cell>
          <cell r="Y643" t="str">
            <v>1</v>
          </cell>
          <cell r="Z643" t="str">
            <v>12D11</v>
          </cell>
        </row>
        <row r="644">
          <cell r="C644" t="str">
            <v>Lưu Phương Nhi12D11</v>
          </cell>
          <cell r="D644" t="str">
            <v>29/04/2005</v>
          </cell>
          <cell r="E644" t="str">
            <v>Nữ</v>
          </cell>
          <cell r="F644" t="str">
            <v>Kinh</v>
          </cell>
          <cell r="G644" t="str">
            <v>8.1</v>
          </cell>
          <cell r="H644" t="str">
            <v>6.9</v>
          </cell>
          <cell r="I644" t="str">
            <v>8.9</v>
          </cell>
          <cell r="J644" t="str">
            <v>8.6</v>
          </cell>
          <cell r="K644" t="str">
            <v>9.0</v>
          </cell>
          <cell r="L644" t="str">
            <v>8.2</v>
          </cell>
          <cell r="M644" t="str">
            <v>8.4</v>
          </cell>
          <cell r="N644" t="str">
            <v>7.8</v>
          </cell>
          <cell r="O644" t="str">
            <v>6.9</v>
          </cell>
          <cell r="P644" t="str">
            <v>8.6</v>
          </cell>
          <cell r="Q644" t="str">
            <v>9.1</v>
          </cell>
          <cell r="R644" t="str">
            <v>Đ</v>
          </cell>
          <cell r="S644" t="str">
            <v>8.6</v>
          </cell>
          <cell r="T644" t="str">
            <v>8.3</v>
          </cell>
          <cell r="U644" t="str">
            <v>G</v>
          </cell>
          <cell r="V644" t="str">
            <v>T</v>
          </cell>
          <cell r="W644" t="str">
            <v>HSG</v>
          </cell>
          <cell r="X644" t="str">
            <v>10</v>
          </cell>
          <cell r="Y644" t="str">
            <v>0</v>
          </cell>
          <cell r="Z644" t="str">
            <v>12D11</v>
          </cell>
        </row>
        <row r="645">
          <cell r="C645" t="str">
            <v>Vũ Yến Nhi12D11</v>
          </cell>
          <cell r="D645" t="str">
            <v>14/07/2005</v>
          </cell>
          <cell r="E645" t="str">
            <v>Nữ</v>
          </cell>
          <cell r="F645" t="str">
            <v>Kinh</v>
          </cell>
          <cell r="G645" t="str">
            <v>7.5</v>
          </cell>
          <cell r="H645" t="str">
            <v>9.3</v>
          </cell>
          <cell r="I645" t="str">
            <v>6.7</v>
          </cell>
          <cell r="J645" t="str">
            <v>8.9</v>
          </cell>
          <cell r="K645" t="str">
            <v>8.6</v>
          </cell>
          <cell r="L645" t="str">
            <v>8.2</v>
          </cell>
          <cell r="M645" t="str">
            <v>8.6</v>
          </cell>
          <cell r="N645" t="str">
            <v>8.2</v>
          </cell>
          <cell r="O645" t="str">
            <v>5.2</v>
          </cell>
          <cell r="P645" t="str">
            <v>8.9</v>
          </cell>
          <cell r="Q645" t="str">
            <v>9.0</v>
          </cell>
          <cell r="R645" t="str">
            <v>Đ</v>
          </cell>
          <cell r="S645" t="str">
            <v>9.1</v>
          </cell>
          <cell r="T645" t="str">
            <v>8.2</v>
          </cell>
          <cell r="U645" t="str">
            <v>K</v>
          </cell>
          <cell r="V645" t="str">
            <v>T</v>
          </cell>
          <cell r="W645" t="str">
            <v>HSTT</v>
          </cell>
          <cell r="X645" t="str">
            <v>20</v>
          </cell>
          <cell r="Y645" t="str">
            <v>0</v>
          </cell>
          <cell r="Z645" t="str">
            <v>12D11</v>
          </cell>
        </row>
        <row r="646">
          <cell r="C646" t="str">
            <v>Trần Minh Phương12D11</v>
          </cell>
          <cell r="D646" t="str">
            <v>27/02/2005</v>
          </cell>
          <cell r="E646" t="str">
            <v>Nữ</v>
          </cell>
          <cell r="F646" t="str">
            <v>Kinh</v>
          </cell>
          <cell r="G646" t="str">
            <v>9.8</v>
          </cell>
          <cell r="H646" t="str">
            <v>8.5</v>
          </cell>
          <cell r="I646" t="str">
            <v>7.6</v>
          </cell>
          <cell r="J646" t="str">
            <v>9.1</v>
          </cell>
          <cell r="K646" t="str">
            <v>9.1</v>
          </cell>
          <cell r="L646" t="str">
            <v>8.8</v>
          </cell>
          <cell r="M646" t="str">
            <v>8.8</v>
          </cell>
          <cell r="N646" t="str">
            <v>8.5</v>
          </cell>
          <cell r="O646" t="str">
            <v>8.7</v>
          </cell>
          <cell r="P646" t="str">
            <v>8.7</v>
          </cell>
          <cell r="Q646" t="str">
            <v>9.0</v>
          </cell>
          <cell r="R646" t="str">
            <v>Đ</v>
          </cell>
          <cell r="S646" t="str">
            <v>9.3</v>
          </cell>
          <cell r="T646" t="str">
            <v>8.8</v>
          </cell>
          <cell r="U646" t="str">
            <v>G</v>
          </cell>
          <cell r="V646" t="str">
            <v>T</v>
          </cell>
          <cell r="W646" t="str">
            <v>HSG</v>
          </cell>
          <cell r="X646" t="str">
            <v>3</v>
          </cell>
          <cell r="Y646" t="str">
            <v>2</v>
          </cell>
          <cell r="Z646" t="str">
            <v>12D11</v>
          </cell>
        </row>
        <row r="647">
          <cell r="C647" t="str">
            <v>Vũ Thị Thu Phương12D11</v>
          </cell>
          <cell r="D647" t="str">
            <v>30/07/2005</v>
          </cell>
          <cell r="E647" t="str">
            <v>Nữ</v>
          </cell>
          <cell r="F647" t="str">
            <v>Kinh</v>
          </cell>
          <cell r="G647" t="str">
            <v>9.3</v>
          </cell>
          <cell r="H647" t="str">
            <v>8.7</v>
          </cell>
          <cell r="I647" t="str">
            <v>8.7</v>
          </cell>
          <cell r="J647" t="str">
            <v>9.6</v>
          </cell>
          <cell r="K647" t="str">
            <v>9.4</v>
          </cell>
          <cell r="L647" t="str">
            <v>8.7</v>
          </cell>
          <cell r="M647" t="str">
            <v>9.3</v>
          </cell>
          <cell r="N647" t="str">
            <v>9.4</v>
          </cell>
          <cell r="O647" t="str">
            <v>9.8</v>
          </cell>
          <cell r="P647" t="str">
            <v>8.7</v>
          </cell>
          <cell r="Q647" t="str">
            <v>9.3</v>
          </cell>
          <cell r="R647" t="str">
            <v>Đ</v>
          </cell>
          <cell r="S647" t="str">
            <v>9.3</v>
          </cell>
          <cell r="T647" t="str">
            <v>9.2</v>
          </cell>
          <cell r="U647" t="str">
            <v>G</v>
          </cell>
          <cell r="V647" t="str">
            <v>T</v>
          </cell>
          <cell r="W647" t="str">
            <v>HSG</v>
          </cell>
          <cell r="X647" t="str">
            <v>1</v>
          </cell>
          <cell r="Y647" t="str">
            <v>0</v>
          </cell>
          <cell r="Z647" t="str">
            <v>12D11</v>
          </cell>
        </row>
        <row r="648">
          <cell r="C648" t="str">
            <v>Lê Minh Tâm12D11</v>
          </cell>
          <cell r="D648" t="str">
            <v>08/07/2005</v>
          </cell>
          <cell r="E648" t="str">
            <v>Nữ</v>
          </cell>
          <cell r="F648" t="str">
            <v>Kinh</v>
          </cell>
          <cell r="G648" t="str">
            <v>8.0</v>
          </cell>
          <cell r="H648" t="str">
            <v>7.8</v>
          </cell>
          <cell r="I648" t="str">
            <v>6.7</v>
          </cell>
          <cell r="J648" t="str">
            <v>8.0</v>
          </cell>
          <cell r="K648" t="str">
            <v>9.3</v>
          </cell>
          <cell r="L648" t="str">
            <v>8.2</v>
          </cell>
          <cell r="M648" t="str">
            <v>8.6</v>
          </cell>
          <cell r="N648" t="str">
            <v>8.9</v>
          </cell>
          <cell r="O648" t="str">
            <v>6.6</v>
          </cell>
          <cell r="P648" t="str">
            <v>8.9</v>
          </cell>
          <cell r="Q648" t="str">
            <v>8.9</v>
          </cell>
          <cell r="R648" t="str">
            <v>Đ</v>
          </cell>
          <cell r="S648" t="str">
            <v>8.7</v>
          </cell>
          <cell r="T648" t="str">
            <v>8.2</v>
          </cell>
          <cell r="U648" t="str">
            <v>G</v>
          </cell>
          <cell r="V648" t="str">
            <v>T</v>
          </cell>
          <cell r="W648" t="str">
            <v>HSG</v>
          </cell>
          <cell r="X648" t="str">
            <v>13</v>
          </cell>
          <cell r="Y648" t="str">
            <v>0</v>
          </cell>
          <cell r="Z648" t="str">
            <v>12D11</v>
          </cell>
        </row>
        <row r="649">
          <cell r="C649" t="str">
            <v>Nguyễn Phương Thảo12D11</v>
          </cell>
          <cell r="D649" t="str">
            <v>31/03/2005</v>
          </cell>
          <cell r="E649" t="str">
            <v>Nữ</v>
          </cell>
          <cell r="F649" t="str">
            <v>Kinh</v>
          </cell>
          <cell r="G649" t="str">
            <v>6.9</v>
          </cell>
          <cell r="H649" t="str">
            <v>6.3</v>
          </cell>
          <cell r="I649" t="str">
            <v>5.2</v>
          </cell>
          <cell r="J649" t="str">
            <v>7.0</v>
          </cell>
          <cell r="K649" t="str">
            <v>8.1</v>
          </cell>
          <cell r="L649" t="str">
            <v>6.0</v>
          </cell>
          <cell r="M649" t="str">
            <v>8.6</v>
          </cell>
          <cell r="N649" t="str">
            <v>7.2</v>
          </cell>
          <cell r="O649" t="str">
            <v>4.7</v>
          </cell>
          <cell r="P649" t="str">
            <v>8.9</v>
          </cell>
          <cell r="Q649" t="str">
            <v>8.0</v>
          </cell>
          <cell r="R649" t="str">
            <v>Đ</v>
          </cell>
          <cell r="S649" t="str">
            <v>6.4</v>
          </cell>
          <cell r="T649" t="str">
            <v>6.9</v>
          </cell>
          <cell r="U649" t="str">
            <v>TB</v>
          </cell>
          <cell r="V649" t="str">
            <v>T</v>
          </cell>
          <cell r="X649" t="str">
            <v>39</v>
          </cell>
          <cell r="Y649" t="str">
            <v>0</v>
          </cell>
          <cell r="Z649" t="str">
            <v>12D11</v>
          </cell>
        </row>
        <row r="650">
          <cell r="C650" t="str">
            <v>Hồ Đức Toàn12D11</v>
          </cell>
          <cell r="D650" t="str">
            <v>17/05/2005</v>
          </cell>
          <cell r="E650" t="str">
            <v>Nam</v>
          </cell>
          <cell r="F650" t="str">
            <v>Kinh</v>
          </cell>
          <cell r="G650" t="str">
            <v>6.7</v>
          </cell>
          <cell r="H650" t="str">
            <v>6.9</v>
          </cell>
          <cell r="I650" t="str">
            <v>6.8</v>
          </cell>
          <cell r="J650" t="str">
            <v>7.6</v>
          </cell>
          <cell r="K650" t="str">
            <v>8.1</v>
          </cell>
          <cell r="L650" t="str">
            <v>7.4</v>
          </cell>
          <cell r="M650" t="str">
            <v>7.1</v>
          </cell>
          <cell r="N650" t="str">
            <v>6.9</v>
          </cell>
          <cell r="O650" t="str">
            <v>5.9</v>
          </cell>
          <cell r="P650" t="str">
            <v>9.1</v>
          </cell>
          <cell r="Q650" t="str">
            <v>8.9</v>
          </cell>
          <cell r="R650" t="str">
            <v>Đ</v>
          </cell>
          <cell r="S650" t="str">
            <v>7.6</v>
          </cell>
          <cell r="T650" t="str">
            <v>7.4</v>
          </cell>
          <cell r="U650" t="str">
            <v>K</v>
          </cell>
          <cell r="V650" t="str">
            <v>T</v>
          </cell>
          <cell r="W650" t="str">
            <v>HSTT</v>
          </cell>
          <cell r="X650" t="str">
            <v>31</v>
          </cell>
          <cell r="Y650" t="str">
            <v>0</v>
          </cell>
          <cell r="Z650" t="str">
            <v>12D11</v>
          </cell>
        </row>
        <row r="651">
          <cell r="C651" t="str">
            <v>Cao Thị Thu Trang12D11</v>
          </cell>
          <cell r="D651" t="str">
            <v>20/03/2005</v>
          </cell>
          <cell r="E651" t="str">
            <v>Nữ</v>
          </cell>
          <cell r="F651" t="str">
            <v>Kinh</v>
          </cell>
          <cell r="G651" t="str">
            <v>8.3</v>
          </cell>
          <cell r="H651" t="str">
            <v>7.0</v>
          </cell>
          <cell r="I651" t="str">
            <v>7.4</v>
          </cell>
          <cell r="J651" t="str">
            <v>8.3</v>
          </cell>
          <cell r="K651" t="str">
            <v>8.6</v>
          </cell>
          <cell r="L651" t="str">
            <v>8.2</v>
          </cell>
          <cell r="M651" t="str">
            <v>9.0</v>
          </cell>
          <cell r="N651" t="str">
            <v>8.4</v>
          </cell>
          <cell r="O651" t="str">
            <v>7.0</v>
          </cell>
          <cell r="P651" t="str">
            <v>8.9</v>
          </cell>
          <cell r="Q651" t="str">
            <v>8.9</v>
          </cell>
          <cell r="R651" t="str">
            <v>Đ</v>
          </cell>
          <cell r="S651" t="str">
            <v>9.4</v>
          </cell>
          <cell r="T651" t="str">
            <v>8.3</v>
          </cell>
          <cell r="U651" t="str">
            <v>G</v>
          </cell>
          <cell r="V651" t="str">
            <v>T</v>
          </cell>
          <cell r="W651" t="str">
            <v>HSG</v>
          </cell>
          <cell r="X651" t="str">
            <v>10</v>
          </cell>
          <cell r="Y651" t="str">
            <v>0</v>
          </cell>
          <cell r="Z651" t="str">
            <v>12D11</v>
          </cell>
        </row>
        <row r="652">
          <cell r="C652" t="str">
            <v>Nguyễn Ngọc Linh Trang12D11</v>
          </cell>
          <cell r="D652" t="str">
            <v>06/12/2005</v>
          </cell>
          <cell r="E652" t="str">
            <v>Nữ</v>
          </cell>
          <cell r="F652" t="str">
            <v>Kinh</v>
          </cell>
          <cell r="G652" t="str">
            <v>7.6</v>
          </cell>
          <cell r="H652" t="str">
            <v>7.4</v>
          </cell>
          <cell r="I652" t="str">
            <v>6.8</v>
          </cell>
          <cell r="J652" t="str">
            <v>8.9</v>
          </cell>
          <cell r="K652" t="str">
            <v>9.1</v>
          </cell>
          <cell r="L652" t="str">
            <v>8.0</v>
          </cell>
          <cell r="M652" t="str">
            <v>8.8</v>
          </cell>
          <cell r="N652" t="str">
            <v>7.8</v>
          </cell>
          <cell r="O652" t="str">
            <v>7.2</v>
          </cell>
          <cell r="P652" t="str">
            <v>8.9</v>
          </cell>
          <cell r="Q652" t="str">
            <v>8.9</v>
          </cell>
          <cell r="R652" t="str">
            <v>Đ</v>
          </cell>
          <cell r="S652" t="str">
            <v>8.8</v>
          </cell>
          <cell r="T652" t="str">
            <v>8.2</v>
          </cell>
          <cell r="U652" t="str">
            <v>G</v>
          </cell>
          <cell r="V652" t="str">
            <v>T</v>
          </cell>
          <cell r="W652" t="str">
            <v>HSG</v>
          </cell>
          <cell r="X652" t="str">
            <v>13</v>
          </cell>
          <cell r="Y652" t="str">
            <v>3</v>
          </cell>
          <cell r="Z652" t="str">
            <v>12D11</v>
          </cell>
        </row>
        <row r="653">
          <cell r="C653" t="str">
            <v>Phạm Mai Gia Trí12D11</v>
          </cell>
          <cell r="D653" t="str">
            <v>14/02/2005</v>
          </cell>
          <cell r="E653" t="str">
            <v>Nam</v>
          </cell>
          <cell r="F653" t="str">
            <v>Kinh</v>
          </cell>
          <cell r="G653" t="str">
            <v>6.5</v>
          </cell>
          <cell r="H653" t="str">
            <v>7.1</v>
          </cell>
          <cell r="I653" t="str">
            <v>7.8</v>
          </cell>
          <cell r="J653" t="str">
            <v>7.6</v>
          </cell>
          <cell r="K653" t="str">
            <v>9.4</v>
          </cell>
          <cell r="L653" t="str">
            <v>7.7</v>
          </cell>
          <cell r="M653" t="str">
            <v>7.6</v>
          </cell>
          <cell r="N653" t="str">
            <v>7.3</v>
          </cell>
          <cell r="O653" t="str">
            <v>8.0</v>
          </cell>
          <cell r="P653" t="str">
            <v>9.3</v>
          </cell>
          <cell r="Q653" t="str">
            <v>8.9</v>
          </cell>
          <cell r="R653" t="str">
            <v>Đ</v>
          </cell>
          <cell r="S653" t="str">
            <v>7.2</v>
          </cell>
          <cell r="T653" t="str">
            <v>7.9</v>
          </cell>
          <cell r="U653" t="str">
            <v>K</v>
          </cell>
          <cell r="V653" t="str">
            <v>T</v>
          </cell>
          <cell r="W653" t="str">
            <v>HSTT</v>
          </cell>
          <cell r="X653" t="str">
            <v>23</v>
          </cell>
          <cell r="Y653" t="str">
            <v>0</v>
          </cell>
          <cell r="Z653" t="str">
            <v>12D11</v>
          </cell>
        </row>
        <row r="654">
          <cell r="C654" t="str">
            <v>Nguyễn Vũ Minh Tuấn12D11</v>
          </cell>
          <cell r="D654" t="str">
            <v>10/06/2005</v>
          </cell>
          <cell r="E654" t="str">
            <v>Nam</v>
          </cell>
          <cell r="F654" t="str">
            <v>Kinh</v>
          </cell>
          <cell r="G654" t="str">
            <v>8.3</v>
          </cell>
          <cell r="H654" t="str">
            <v>8.4</v>
          </cell>
          <cell r="I654" t="str">
            <v>9.0</v>
          </cell>
          <cell r="J654" t="str">
            <v>7.2</v>
          </cell>
          <cell r="K654" t="str">
            <v>9.1</v>
          </cell>
          <cell r="L654" t="str">
            <v>7.3</v>
          </cell>
          <cell r="M654" t="str">
            <v>8.1</v>
          </cell>
          <cell r="N654" t="str">
            <v>8.4</v>
          </cell>
          <cell r="O654" t="str">
            <v>6.6</v>
          </cell>
          <cell r="P654" t="str">
            <v>9.0</v>
          </cell>
          <cell r="Q654" t="str">
            <v>8.9</v>
          </cell>
          <cell r="R654" t="str">
            <v>Đ</v>
          </cell>
          <cell r="S654" t="str">
            <v>5.7</v>
          </cell>
          <cell r="T654" t="str">
            <v>8.0</v>
          </cell>
          <cell r="U654" t="str">
            <v>K</v>
          </cell>
          <cell r="V654" t="str">
            <v>T</v>
          </cell>
          <cell r="W654" t="str">
            <v>HSTT</v>
          </cell>
          <cell r="X654" t="str">
            <v>21</v>
          </cell>
          <cell r="Y654" t="str">
            <v>0</v>
          </cell>
          <cell r="Z654" t="str">
            <v>12D11</v>
          </cell>
        </row>
        <row r="655">
          <cell r="C655" t="str">
            <v>Lê Tường Vi12D11</v>
          </cell>
          <cell r="D655" t="str">
            <v>20/11/2005</v>
          </cell>
          <cell r="E655" t="str">
            <v>Nữ</v>
          </cell>
          <cell r="F655" t="str">
            <v>Kinh</v>
          </cell>
          <cell r="G655" t="str">
            <v>5.6</v>
          </cell>
          <cell r="H655" t="str">
            <v>6.9</v>
          </cell>
          <cell r="I655" t="str">
            <v>5.8</v>
          </cell>
          <cell r="J655" t="str">
            <v>8.2</v>
          </cell>
          <cell r="K655" t="str">
            <v>8.3</v>
          </cell>
          <cell r="L655" t="str">
            <v>6.6</v>
          </cell>
          <cell r="M655" t="str">
            <v>7.8</v>
          </cell>
          <cell r="N655" t="str">
            <v>6.7</v>
          </cell>
          <cell r="O655" t="str">
            <v>5.0</v>
          </cell>
          <cell r="P655" t="str">
            <v>8.7</v>
          </cell>
          <cell r="Q655" t="str">
            <v>9.0</v>
          </cell>
          <cell r="R655" t="str">
            <v>Đ</v>
          </cell>
          <cell r="S655" t="str">
            <v>7.3</v>
          </cell>
          <cell r="T655" t="str">
            <v>7.2</v>
          </cell>
          <cell r="U655" t="str">
            <v>K</v>
          </cell>
          <cell r="V655" t="str">
            <v>K</v>
          </cell>
          <cell r="W655" t="str">
            <v>HSTT</v>
          </cell>
          <cell r="X655" t="str">
            <v>33</v>
          </cell>
          <cell r="Y655" t="str">
            <v>2</v>
          </cell>
          <cell r="Z655" t="str">
            <v>12D11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Đủ"/>
      <sheetName val="HS tiêu biểu"/>
      <sheetName val="đIỂM KÉM"/>
      <sheetName val="tHỐNG KÊ THEO ĐIỂM"/>
      <sheetName val="Tỉ lệ môn"/>
      <sheetName val="Thống kê chung"/>
      <sheetName val="TB các mô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>
            <v>45</v>
          </cell>
        </row>
        <row r="6">
          <cell r="B6">
            <v>42</v>
          </cell>
        </row>
        <row r="7">
          <cell r="B7">
            <v>44</v>
          </cell>
        </row>
        <row r="8">
          <cell r="B8">
            <v>41</v>
          </cell>
        </row>
        <row r="9">
          <cell r="B9">
            <v>46</v>
          </cell>
        </row>
        <row r="10">
          <cell r="B10">
            <v>45</v>
          </cell>
        </row>
        <row r="11">
          <cell r="B11">
            <v>46</v>
          </cell>
        </row>
        <row r="12">
          <cell r="B12">
            <v>46</v>
          </cell>
        </row>
        <row r="13">
          <cell r="B13">
            <v>44</v>
          </cell>
        </row>
        <row r="14">
          <cell r="B14">
            <v>42</v>
          </cell>
        </row>
        <row r="15">
          <cell r="B15">
            <v>41</v>
          </cell>
        </row>
        <row r="16">
          <cell r="B16">
            <v>42</v>
          </cell>
        </row>
        <row r="17">
          <cell r="B17">
            <v>41</v>
          </cell>
        </row>
        <row r="18">
          <cell r="B18">
            <v>42</v>
          </cell>
        </row>
        <row r="19">
          <cell r="B19">
            <v>40</v>
          </cell>
        </row>
        <row r="20">
          <cell r="B20">
            <v>647</v>
          </cell>
        </row>
        <row r="26">
          <cell r="B26">
            <v>45</v>
          </cell>
        </row>
        <row r="27">
          <cell r="B27">
            <v>42</v>
          </cell>
        </row>
        <row r="28">
          <cell r="B28">
            <v>44</v>
          </cell>
        </row>
        <row r="29">
          <cell r="B29">
            <v>41</v>
          </cell>
        </row>
        <row r="30">
          <cell r="B30">
            <v>46</v>
          </cell>
        </row>
        <row r="31">
          <cell r="B31">
            <v>45</v>
          </cell>
        </row>
        <row r="32">
          <cell r="B32">
            <v>46</v>
          </cell>
        </row>
        <row r="33">
          <cell r="B33">
            <v>46</v>
          </cell>
        </row>
        <row r="34">
          <cell r="B34">
            <v>44</v>
          </cell>
        </row>
        <row r="35">
          <cell r="B35">
            <v>42</v>
          </cell>
        </row>
        <row r="36">
          <cell r="B36">
            <v>41</v>
          </cell>
        </row>
        <row r="37">
          <cell r="B37">
            <v>42</v>
          </cell>
        </row>
        <row r="38">
          <cell r="B38">
            <v>41</v>
          </cell>
        </row>
        <row r="39">
          <cell r="B39">
            <v>42</v>
          </cell>
        </row>
        <row r="40">
          <cell r="B40">
            <v>40</v>
          </cell>
        </row>
        <row r="41">
          <cell r="B41">
            <v>647</v>
          </cell>
        </row>
        <row r="48">
          <cell r="B48">
            <v>45</v>
          </cell>
        </row>
        <row r="49">
          <cell r="B49">
            <v>42</v>
          </cell>
        </row>
        <row r="50">
          <cell r="B50">
            <v>44</v>
          </cell>
        </row>
        <row r="51">
          <cell r="B51">
            <v>41</v>
          </cell>
        </row>
        <row r="52">
          <cell r="B52">
            <v>46</v>
          </cell>
        </row>
        <row r="53">
          <cell r="B53">
            <v>45</v>
          </cell>
        </row>
        <row r="54">
          <cell r="B54">
            <v>46</v>
          </cell>
        </row>
        <row r="55">
          <cell r="B55">
            <v>46</v>
          </cell>
        </row>
        <row r="56">
          <cell r="B56">
            <v>44</v>
          </cell>
        </row>
        <row r="57">
          <cell r="B57">
            <v>42</v>
          </cell>
        </row>
        <row r="58">
          <cell r="B58">
            <v>41</v>
          </cell>
        </row>
        <row r="59">
          <cell r="B59">
            <v>42</v>
          </cell>
        </row>
        <row r="60">
          <cell r="B60">
            <v>41</v>
          </cell>
        </row>
        <row r="61">
          <cell r="B61">
            <v>42</v>
          </cell>
        </row>
        <row r="62">
          <cell r="B62">
            <v>40</v>
          </cell>
        </row>
        <row r="63">
          <cell r="B63">
            <v>647</v>
          </cell>
        </row>
        <row r="69">
          <cell r="B69">
            <v>45</v>
          </cell>
        </row>
        <row r="70">
          <cell r="B70">
            <v>36</v>
          </cell>
        </row>
        <row r="71">
          <cell r="B71">
            <v>34</v>
          </cell>
        </row>
        <row r="72">
          <cell r="B72">
            <v>28</v>
          </cell>
        </row>
        <row r="73">
          <cell r="B73">
            <v>6</v>
          </cell>
        </row>
        <row r="74">
          <cell r="B74">
            <v>2</v>
          </cell>
        </row>
        <row r="75">
          <cell r="B75">
            <v>6</v>
          </cell>
        </row>
        <row r="76">
          <cell r="B76">
            <v>9</v>
          </cell>
        </row>
        <row r="77">
          <cell r="B77">
            <v>0</v>
          </cell>
        </row>
        <row r="78">
          <cell r="B78">
            <v>5</v>
          </cell>
        </row>
        <row r="79">
          <cell r="B79">
            <v>4</v>
          </cell>
        </row>
        <row r="80">
          <cell r="B80">
            <v>4</v>
          </cell>
        </row>
        <row r="81">
          <cell r="B81">
            <v>7</v>
          </cell>
        </row>
        <row r="82">
          <cell r="B82">
            <v>6</v>
          </cell>
        </row>
        <row r="83">
          <cell r="B83">
            <v>7</v>
          </cell>
        </row>
        <row r="84">
          <cell r="B84">
            <v>199</v>
          </cell>
        </row>
        <row r="91">
          <cell r="B91">
            <v>45</v>
          </cell>
        </row>
        <row r="92">
          <cell r="B92">
            <v>36</v>
          </cell>
        </row>
        <row r="93">
          <cell r="B93">
            <v>34</v>
          </cell>
        </row>
        <row r="94">
          <cell r="B94">
            <v>28</v>
          </cell>
        </row>
        <row r="95">
          <cell r="B95">
            <v>6</v>
          </cell>
        </row>
        <row r="96">
          <cell r="B96">
            <v>2</v>
          </cell>
        </row>
        <row r="97">
          <cell r="B97">
            <v>6</v>
          </cell>
        </row>
        <row r="98">
          <cell r="B98">
            <v>9</v>
          </cell>
        </row>
        <row r="99">
          <cell r="B99">
            <v>0</v>
          </cell>
        </row>
        <row r="100">
          <cell r="B100">
            <v>5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7</v>
          </cell>
        </row>
        <row r="104">
          <cell r="B104">
            <v>6</v>
          </cell>
        </row>
        <row r="105">
          <cell r="B105">
            <v>7</v>
          </cell>
        </row>
        <row r="106">
          <cell r="B106">
            <v>199</v>
          </cell>
        </row>
        <row r="112">
          <cell r="B112">
            <v>45</v>
          </cell>
        </row>
        <row r="113">
          <cell r="B113">
            <v>36</v>
          </cell>
        </row>
        <row r="114">
          <cell r="B114">
            <v>34</v>
          </cell>
        </row>
        <row r="115">
          <cell r="B115">
            <v>28</v>
          </cell>
        </row>
        <row r="116">
          <cell r="B116">
            <v>6</v>
          </cell>
        </row>
        <row r="117">
          <cell r="B117">
            <v>2</v>
          </cell>
        </row>
        <row r="118">
          <cell r="B118">
            <v>6</v>
          </cell>
        </row>
        <row r="119">
          <cell r="B119">
            <v>9</v>
          </cell>
        </row>
        <row r="120">
          <cell r="B120">
            <v>0</v>
          </cell>
        </row>
        <row r="121">
          <cell r="B121">
            <v>5</v>
          </cell>
        </row>
        <row r="122">
          <cell r="B122">
            <v>4</v>
          </cell>
        </row>
        <row r="123">
          <cell r="B123">
            <v>4</v>
          </cell>
        </row>
        <row r="124">
          <cell r="B124">
            <v>7</v>
          </cell>
        </row>
        <row r="125">
          <cell r="B125">
            <v>6</v>
          </cell>
        </row>
        <row r="126">
          <cell r="B126">
            <v>7</v>
          </cell>
        </row>
        <row r="127">
          <cell r="B127">
            <v>199</v>
          </cell>
        </row>
        <row r="135">
          <cell r="B135">
            <v>0</v>
          </cell>
        </row>
        <row r="136">
          <cell r="B136">
            <v>6</v>
          </cell>
        </row>
        <row r="137">
          <cell r="B137">
            <v>10</v>
          </cell>
        </row>
        <row r="138">
          <cell r="B138">
            <v>13</v>
          </cell>
        </row>
        <row r="139">
          <cell r="B139">
            <v>40</v>
          </cell>
        </row>
        <row r="140">
          <cell r="B140">
            <v>43</v>
          </cell>
        </row>
        <row r="141">
          <cell r="B141">
            <v>40</v>
          </cell>
        </row>
        <row r="142">
          <cell r="B142">
            <v>37</v>
          </cell>
        </row>
        <row r="143">
          <cell r="B143">
            <v>44</v>
          </cell>
        </row>
        <row r="144">
          <cell r="B144">
            <v>36</v>
          </cell>
        </row>
        <row r="145">
          <cell r="B145">
            <v>36</v>
          </cell>
        </row>
        <row r="146">
          <cell r="B146">
            <v>38</v>
          </cell>
        </row>
        <row r="147">
          <cell r="B147">
            <v>32</v>
          </cell>
        </row>
        <row r="148">
          <cell r="B148">
            <v>35</v>
          </cell>
        </row>
        <row r="149">
          <cell r="B149">
            <v>32</v>
          </cell>
        </row>
        <row r="150">
          <cell r="B150">
            <v>442</v>
          </cell>
        </row>
        <row r="156">
          <cell r="B156">
            <v>0</v>
          </cell>
        </row>
        <row r="157">
          <cell r="B157">
            <v>6</v>
          </cell>
        </row>
        <row r="158">
          <cell r="B158">
            <v>10</v>
          </cell>
        </row>
        <row r="159">
          <cell r="B159">
            <v>13</v>
          </cell>
        </row>
        <row r="160">
          <cell r="B160">
            <v>40</v>
          </cell>
        </row>
        <row r="161">
          <cell r="B161">
            <v>43</v>
          </cell>
        </row>
        <row r="162">
          <cell r="B162">
            <v>40</v>
          </cell>
        </row>
        <row r="163">
          <cell r="B163">
            <v>37</v>
          </cell>
        </row>
        <row r="164">
          <cell r="B164">
            <v>44</v>
          </cell>
        </row>
        <row r="165">
          <cell r="B165">
            <v>36</v>
          </cell>
        </row>
        <row r="166">
          <cell r="B166">
            <v>36</v>
          </cell>
        </row>
        <row r="167">
          <cell r="B167">
            <v>38</v>
          </cell>
        </row>
        <row r="168">
          <cell r="B168">
            <v>32</v>
          </cell>
        </row>
        <row r="169">
          <cell r="B169">
            <v>35</v>
          </cell>
        </row>
        <row r="170">
          <cell r="B170">
            <v>32</v>
          </cell>
        </row>
        <row r="171">
          <cell r="B171">
            <v>442</v>
          </cell>
        </row>
        <row r="178">
          <cell r="B178">
            <v>0</v>
          </cell>
        </row>
        <row r="179">
          <cell r="B179">
            <v>6</v>
          </cell>
        </row>
        <row r="180">
          <cell r="B180">
            <v>10</v>
          </cell>
        </row>
        <row r="181">
          <cell r="B181">
            <v>13</v>
          </cell>
        </row>
        <row r="182">
          <cell r="B182">
            <v>40</v>
          </cell>
        </row>
        <row r="183">
          <cell r="B183">
            <v>43</v>
          </cell>
        </row>
        <row r="184">
          <cell r="B184">
            <v>40</v>
          </cell>
        </row>
        <row r="185">
          <cell r="B185">
            <v>37</v>
          </cell>
        </row>
        <row r="186">
          <cell r="B186">
            <v>44</v>
          </cell>
        </row>
        <row r="187">
          <cell r="B187">
            <v>36</v>
          </cell>
        </row>
        <row r="188">
          <cell r="B188">
            <v>36</v>
          </cell>
        </row>
        <row r="189">
          <cell r="B189">
            <v>38</v>
          </cell>
        </row>
        <row r="190">
          <cell r="B190">
            <v>32</v>
          </cell>
        </row>
        <row r="191">
          <cell r="B191">
            <v>35</v>
          </cell>
        </row>
        <row r="192">
          <cell r="B192">
            <v>32</v>
          </cell>
        </row>
        <row r="193">
          <cell r="B193">
            <v>442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1"/>
  <sheetViews>
    <sheetView tabSelected="1" topLeftCell="B1" workbookViewId="0">
      <selection activeCell="L20" sqref="L20"/>
    </sheetView>
  </sheetViews>
  <sheetFormatPr defaultRowHeight="18.75" x14ac:dyDescent="0.3"/>
  <cols>
    <col min="1" max="1" width="5.44140625" customWidth="1"/>
    <col min="2" max="2" width="11.5546875" style="3" bestFit="1" customWidth="1"/>
    <col min="3" max="3" width="20" style="3" bestFit="1" customWidth="1"/>
    <col min="4" max="4" width="23.21875" style="3" bestFit="1" customWidth="1"/>
    <col min="5" max="5" width="5.77734375" customWidth="1"/>
    <col min="6" max="13" width="5.33203125" customWidth="1"/>
    <col min="14" max="14" width="5.33203125" hidden="1" customWidth="1"/>
    <col min="15" max="17" width="5.33203125" customWidth="1"/>
    <col min="18" max="18" width="10.109375" hidden="1" customWidth="1"/>
    <col min="19" max="19" width="9.33203125" hidden="1" customWidth="1"/>
    <col min="20" max="20" width="7.33203125" bestFit="1" customWidth="1"/>
  </cols>
  <sheetData>
    <row r="1" spans="1:20" s="5" customFormat="1" x14ac:dyDescent="0.3">
      <c r="A1" s="4" t="s">
        <v>1248</v>
      </c>
      <c r="E1" s="6"/>
      <c r="F1" s="6"/>
      <c r="G1" s="6"/>
      <c r="H1" s="6"/>
      <c r="I1" s="6"/>
      <c r="J1" s="6"/>
      <c r="K1" s="6"/>
      <c r="L1" s="6"/>
      <c r="M1" s="6"/>
    </row>
    <row r="2" spans="1:20" s="5" customFormat="1" x14ac:dyDescent="0.3">
      <c r="E2" s="6"/>
      <c r="F2" s="6"/>
      <c r="G2" s="6"/>
      <c r="H2" s="6"/>
      <c r="I2" s="6"/>
      <c r="J2" s="6"/>
      <c r="K2" s="6"/>
      <c r="L2" s="6"/>
      <c r="M2" s="6"/>
    </row>
    <row r="3" spans="1:20" s="5" customFormat="1" ht="20.25" x14ac:dyDescent="0.3">
      <c r="A3" s="52" t="s">
        <v>1249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20" s="5" customFormat="1" x14ac:dyDescent="0.25">
      <c r="A4" s="53" t="s">
        <v>1250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20" s="5" customFormat="1" x14ac:dyDescent="0.25">
      <c r="B5" s="7"/>
      <c r="E5" s="6"/>
      <c r="F5" s="6"/>
      <c r="G5" s="6"/>
      <c r="H5" s="6"/>
      <c r="I5" s="6"/>
      <c r="J5" s="6"/>
      <c r="K5" s="6"/>
      <c r="L5" s="6"/>
      <c r="M5" s="6"/>
    </row>
    <row r="6" spans="1:20" s="5" customFormat="1" hidden="1" x14ac:dyDescent="0.3">
      <c r="A6" s="50"/>
      <c r="B6" s="48"/>
      <c r="C6" s="50"/>
      <c r="D6" s="49"/>
      <c r="E6" s="54" t="s">
        <v>1251</v>
      </c>
      <c r="F6" s="55"/>
      <c r="G6" s="55"/>
      <c r="H6" s="55"/>
      <c r="I6" s="55"/>
      <c r="J6" s="55"/>
      <c r="K6" s="55"/>
      <c r="L6" s="55"/>
      <c r="M6" s="56"/>
    </row>
    <row r="7" spans="1:20" x14ac:dyDescent="0.3">
      <c r="A7" s="51" t="s">
        <v>0</v>
      </c>
      <c r="B7" s="1" t="s">
        <v>1</v>
      </c>
      <c r="C7" s="51" t="s">
        <v>2</v>
      </c>
      <c r="D7" s="1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8" t="s">
        <v>1252</v>
      </c>
      <c r="O7" s="8" t="s">
        <v>1329</v>
      </c>
      <c r="P7" s="8" t="s">
        <v>1330</v>
      </c>
      <c r="Q7" s="8" t="s">
        <v>1307</v>
      </c>
      <c r="R7" s="8" t="s">
        <v>1308</v>
      </c>
      <c r="S7" s="8" t="s">
        <v>1309</v>
      </c>
      <c r="T7" s="8" t="s">
        <v>1252</v>
      </c>
    </row>
    <row r="8" spans="1:20" x14ac:dyDescent="0.3">
      <c r="A8" s="13">
        <v>652</v>
      </c>
      <c r="B8" s="14" t="s">
        <v>13</v>
      </c>
      <c r="C8" s="15" t="s">
        <v>14</v>
      </c>
      <c r="D8" s="16" t="s">
        <v>15</v>
      </c>
      <c r="E8" s="17">
        <v>8.1999999999999993</v>
      </c>
      <c r="F8" s="45">
        <v>4.25</v>
      </c>
      <c r="G8" s="18">
        <v>7.8</v>
      </c>
      <c r="H8" s="19">
        <v>2.5</v>
      </c>
      <c r="I8" s="19">
        <v>7.75</v>
      </c>
      <c r="J8" s="19">
        <v>2.25</v>
      </c>
      <c r="K8" s="13"/>
      <c r="L8" s="13"/>
      <c r="M8" s="13"/>
      <c r="N8" s="9" t="str">
        <f>VLOOKUP(B8,'[1]DS_HS '!$C$657:$F$1300,4,0)</f>
        <v>12D2</v>
      </c>
      <c r="O8" s="9">
        <f>IF(AND(H8&lt;&gt;"",H8&lt;&gt;-1),ROUND(AVERAGEIFS(H8:J8,H8:J8,"&gt;=0"),2),"")</f>
        <v>4.17</v>
      </c>
      <c r="P8" s="9" t="str">
        <f>IF(AND(K8&lt;&gt;"",K8&lt;&gt;-1),ROUND(AVERAGE(K8:M8),2),"")</f>
        <v/>
      </c>
      <c r="Q8" s="9">
        <f>IF(AND(E8&lt;&gt;-1,F8&lt;&gt;-1,G8&lt;&gt;-1,O8&lt;&gt;""),ROUND(AVERAGE($E8,$F8,$G8,O8),2),IF(AND(E8&lt;&gt;-1,F8&lt;&gt;-1,G8&lt;&gt;-1,P8&lt;&gt;""),ROUND(AVERAGE($E8,$F8,$G8,P8),2),""))</f>
        <v>6.11</v>
      </c>
      <c r="R8" s="9" t="str">
        <f>VLOOKUP(C8&amp;N8,'[2]12A1'!$C$8:$Z$655,18,0)</f>
        <v>8.2</v>
      </c>
      <c r="S8" s="9">
        <f>IF(Q8&lt;&gt;"",ROUND((Q8*7+R8*3)/10,2),"")</f>
        <v>6.74</v>
      </c>
      <c r="T8" s="9" t="str">
        <f>N8</f>
        <v>12D2</v>
      </c>
    </row>
    <row r="9" spans="1:20" x14ac:dyDescent="0.3">
      <c r="A9" s="13">
        <v>653</v>
      </c>
      <c r="B9" s="14" t="s">
        <v>16</v>
      </c>
      <c r="C9" s="15" t="s">
        <v>17</v>
      </c>
      <c r="D9" s="16" t="s">
        <v>15</v>
      </c>
      <c r="E9" s="17">
        <v>6.2</v>
      </c>
      <c r="F9" s="45">
        <v>6.5</v>
      </c>
      <c r="G9" s="18">
        <v>7</v>
      </c>
      <c r="H9" s="19">
        <v>6.75</v>
      </c>
      <c r="I9" s="19">
        <v>3.25</v>
      </c>
      <c r="J9" s="19">
        <v>2.75</v>
      </c>
      <c r="K9" s="13"/>
      <c r="L9" s="13"/>
      <c r="M9" s="13"/>
      <c r="N9" s="9" t="str">
        <f>VLOOKUP(B9,'[1]DS_HS '!$C$657:$F$1300,4,0)</f>
        <v>12A3</v>
      </c>
      <c r="O9" s="9">
        <f t="shared" ref="O9:O72" si="0">IF(AND(H9&lt;&gt;"",H9&lt;&gt;-1),ROUND(AVERAGEIFS(H9:J9,H9:J9,"&gt;=0"),2),"")</f>
        <v>4.25</v>
      </c>
      <c r="P9" s="9" t="str">
        <f t="shared" ref="P9:P72" si="1">IF(AND(K9&lt;&gt;"",K9&lt;&gt;-1),ROUND(AVERAGE(K9:M9),2),"")</f>
        <v/>
      </c>
      <c r="Q9" s="9">
        <f t="shared" ref="Q9:Q72" si="2">IF(AND(E9&lt;&gt;-1,F9&lt;&gt;-1,G9&lt;&gt;-1,O9&lt;&gt;""),ROUND(AVERAGE($E9,$F9,$G9,O9),2),IF(AND(E9&lt;&gt;-1,F9&lt;&gt;-1,G9&lt;&gt;-1,P9&lt;&gt;""),ROUND(AVERAGE($E9,$F9,$G9,P9),2),""))</f>
        <v>5.99</v>
      </c>
      <c r="R9" s="9" t="str">
        <f>VLOOKUP(C9&amp;N9,'[2]12A1'!$C$8:$Z$655,18,0)</f>
        <v>8.0</v>
      </c>
      <c r="S9" s="9">
        <f t="shared" ref="S9:S72" si="3">IF(Q9&lt;&gt;"",ROUND((Q9*7+R9*3)/10,2),"")</f>
        <v>6.59</v>
      </c>
      <c r="T9" s="9" t="str">
        <f t="shared" ref="T9:T72" si="4">N9</f>
        <v>12A3</v>
      </c>
    </row>
    <row r="10" spans="1:20" x14ac:dyDescent="0.3">
      <c r="A10" s="13">
        <v>654</v>
      </c>
      <c r="B10" s="14" t="s">
        <v>18</v>
      </c>
      <c r="C10" s="15" t="s">
        <v>19</v>
      </c>
      <c r="D10" s="16" t="s">
        <v>15</v>
      </c>
      <c r="E10" s="17">
        <v>8.4</v>
      </c>
      <c r="F10" s="45">
        <v>6.5</v>
      </c>
      <c r="G10" s="18">
        <v>2.4</v>
      </c>
      <c r="H10" s="19">
        <v>7.25</v>
      </c>
      <c r="I10" s="19">
        <v>3</v>
      </c>
      <c r="J10" s="19">
        <v>3.5</v>
      </c>
      <c r="K10" s="13"/>
      <c r="L10" s="13"/>
      <c r="M10" s="13"/>
      <c r="N10" s="9" t="str">
        <f>VLOOKUP(B10,'[1]DS_HS '!$C$657:$F$1300,4,0)</f>
        <v>12A4</v>
      </c>
      <c r="O10" s="9">
        <f t="shared" si="0"/>
        <v>4.58</v>
      </c>
      <c r="P10" s="9" t="str">
        <f t="shared" si="1"/>
        <v/>
      </c>
      <c r="Q10" s="9">
        <f t="shared" si="2"/>
        <v>5.47</v>
      </c>
      <c r="R10" s="9" t="str">
        <f>VLOOKUP(C10&amp;N10,'[2]12A1'!$C$8:$Z$655,18,0)</f>
        <v>7.6</v>
      </c>
      <c r="S10" s="9">
        <f t="shared" si="3"/>
        <v>6.11</v>
      </c>
      <c r="T10" s="9" t="str">
        <f t="shared" si="4"/>
        <v>12A4</v>
      </c>
    </row>
    <row r="11" spans="1:20" x14ac:dyDescent="0.3">
      <c r="A11" s="13">
        <v>655</v>
      </c>
      <c r="B11" s="14" t="s">
        <v>20</v>
      </c>
      <c r="C11" s="15" t="s">
        <v>21</v>
      </c>
      <c r="D11" s="16" t="s">
        <v>15</v>
      </c>
      <c r="E11" s="17">
        <v>6.6</v>
      </c>
      <c r="F11" s="45">
        <v>7.75</v>
      </c>
      <c r="G11" s="18">
        <v>6.8</v>
      </c>
      <c r="H11" s="19">
        <v>4.5</v>
      </c>
      <c r="I11" s="19">
        <v>7.75</v>
      </c>
      <c r="J11" s="19">
        <v>3.75</v>
      </c>
      <c r="K11" s="13"/>
      <c r="L11" s="13"/>
      <c r="M11" s="13"/>
      <c r="N11" s="9" t="str">
        <f>VLOOKUP(B11,'[1]DS_HS '!$C$657:$F$1300,4,0)</f>
        <v>12A2</v>
      </c>
      <c r="O11" s="9">
        <f t="shared" si="0"/>
        <v>5.33</v>
      </c>
      <c r="P11" s="9" t="str">
        <f t="shared" si="1"/>
        <v/>
      </c>
      <c r="Q11" s="9">
        <f t="shared" si="2"/>
        <v>6.62</v>
      </c>
      <c r="R11" s="9" t="str">
        <f>VLOOKUP(C11&amp;N11,'[2]12A1'!$C$8:$Z$655,18,0)</f>
        <v>8.5</v>
      </c>
      <c r="S11" s="9">
        <f t="shared" si="3"/>
        <v>7.18</v>
      </c>
      <c r="T11" s="9" t="str">
        <f t="shared" si="4"/>
        <v>12A2</v>
      </c>
    </row>
    <row r="12" spans="1:20" x14ac:dyDescent="0.3">
      <c r="A12" s="13">
        <v>656</v>
      </c>
      <c r="B12" s="14" t="s">
        <v>22</v>
      </c>
      <c r="C12" s="15" t="s">
        <v>23</v>
      </c>
      <c r="D12" s="16" t="s">
        <v>15</v>
      </c>
      <c r="E12" s="17">
        <v>7.6</v>
      </c>
      <c r="F12" s="45">
        <v>7.5</v>
      </c>
      <c r="G12" s="18">
        <v>6.8</v>
      </c>
      <c r="H12" s="19">
        <v>6</v>
      </c>
      <c r="I12" s="19">
        <v>3.75</v>
      </c>
      <c r="J12" s="19">
        <v>4.75</v>
      </c>
      <c r="K12" s="13"/>
      <c r="L12" s="13"/>
      <c r="M12" s="13"/>
      <c r="N12" s="9" t="str">
        <f>VLOOKUP(B12,'[1]DS_HS '!$C$657:$F$1300,4,0)</f>
        <v>12D11</v>
      </c>
      <c r="O12" s="9">
        <f t="shared" si="0"/>
        <v>4.83</v>
      </c>
      <c r="P12" s="9" t="str">
        <f t="shared" si="1"/>
        <v/>
      </c>
      <c r="Q12" s="9">
        <f t="shared" si="2"/>
        <v>6.68</v>
      </c>
      <c r="R12" s="9" t="str">
        <f>VLOOKUP(C12&amp;N12,'[2]12A1'!$C$8:$Z$655,18,0)</f>
        <v>7.8</v>
      </c>
      <c r="S12" s="9">
        <f t="shared" si="3"/>
        <v>7.02</v>
      </c>
      <c r="T12" s="9" t="str">
        <f t="shared" si="4"/>
        <v>12D11</v>
      </c>
    </row>
    <row r="13" spans="1:20" x14ac:dyDescent="0.3">
      <c r="A13" s="13">
        <v>657</v>
      </c>
      <c r="B13" s="14" t="s">
        <v>24</v>
      </c>
      <c r="C13" s="15" t="s">
        <v>25</v>
      </c>
      <c r="D13" s="16" t="s">
        <v>15</v>
      </c>
      <c r="E13" s="17">
        <v>8.4</v>
      </c>
      <c r="F13" s="45">
        <v>7.75</v>
      </c>
      <c r="G13" s="21">
        <v>-1</v>
      </c>
      <c r="H13" s="23">
        <v>-1</v>
      </c>
      <c r="I13" s="19">
        <v>-1</v>
      </c>
      <c r="J13" s="19">
        <v>-1</v>
      </c>
      <c r="K13" s="13"/>
      <c r="L13" s="13"/>
      <c r="M13" s="13"/>
      <c r="N13" s="9" t="str">
        <f>VLOOKUP(B13,'[1]DS_HS '!$C$657:$F$1300,4,0)</f>
        <v>12D4</v>
      </c>
      <c r="O13" s="9" t="str">
        <f t="shared" si="0"/>
        <v/>
      </c>
      <c r="P13" s="9" t="str">
        <f t="shared" si="1"/>
        <v/>
      </c>
      <c r="Q13" s="9" t="str">
        <f t="shared" si="2"/>
        <v/>
      </c>
      <c r="R13" s="9" t="str">
        <f>VLOOKUP(C13&amp;N13,'[2]12A1'!$C$8:$Z$655,18,0)</f>
        <v>8.6</v>
      </c>
      <c r="S13" s="9" t="str">
        <f t="shared" si="3"/>
        <v/>
      </c>
      <c r="T13" s="9" t="str">
        <f t="shared" si="4"/>
        <v>12D4</v>
      </c>
    </row>
    <row r="14" spans="1:20" x14ac:dyDescent="0.3">
      <c r="A14" s="13">
        <v>658</v>
      </c>
      <c r="B14" s="14" t="s">
        <v>26</v>
      </c>
      <c r="C14" s="15" t="s">
        <v>27</v>
      </c>
      <c r="D14" s="16" t="s">
        <v>15</v>
      </c>
      <c r="E14" s="17">
        <v>6.8</v>
      </c>
      <c r="F14" s="45">
        <v>7.25</v>
      </c>
      <c r="G14" s="18">
        <v>7.6</v>
      </c>
      <c r="H14" s="19">
        <v>6</v>
      </c>
      <c r="I14" s="19">
        <v>4.5</v>
      </c>
      <c r="J14" s="19">
        <v>3.5</v>
      </c>
      <c r="K14" s="13"/>
      <c r="L14" s="13"/>
      <c r="M14" s="13"/>
      <c r="N14" s="9" t="str">
        <f>VLOOKUP(B14,'[1]DS_HS '!$C$657:$F$1300,4,0)</f>
        <v>12D6</v>
      </c>
      <c r="O14" s="9">
        <f t="shared" si="0"/>
        <v>4.67</v>
      </c>
      <c r="P14" s="9" t="str">
        <f t="shared" si="1"/>
        <v/>
      </c>
      <c r="Q14" s="9">
        <f t="shared" si="2"/>
        <v>6.58</v>
      </c>
      <c r="R14" s="9" t="str">
        <f>VLOOKUP(C14&amp;N14,'[2]12A1'!$C$8:$Z$655,18,0)</f>
        <v>8.2</v>
      </c>
      <c r="S14" s="9">
        <f t="shared" si="3"/>
        <v>7.07</v>
      </c>
      <c r="T14" s="9" t="str">
        <f t="shared" si="4"/>
        <v>12D6</v>
      </c>
    </row>
    <row r="15" spans="1:20" x14ac:dyDescent="0.3">
      <c r="A15" s="13">
        <v>659</v>
      </c>
      <c r="B15" s="14" t="s">
        <v>28</v>
      </c>
      <c r="C15" s="15" t="s">
        <v>29</v>
      </c>
      <c r="D15" s="16" t="s">
        <v>15</v>
      </c>
      <c r="E15" s="17">
        <v>7.6</v>
      </c>
      <c r="F15" s="45">
        <v>6.75</v>
      </c>
      <c r="G15" s="18">
        <v>6</v>
      </c>
      <c r="H15" s="19">
        <v>6</v>
      </c>
      <c r="I15" s="19">
        <v>2.5</v>
      </c>
      <c r="J15" s="19">
        <v>2.25</v>
      </c>
      <c r="K15" s="13"/>
      <c r="L15" s="13"/>
      <c r="M15" s="13"/>
      <c r="N15" s="9" t="str">
        <f>VLOOKUP(B15,'[1]DS_HS '!$C$657:$F$1300,4,0)</f>
        <v>12D4</v>
      </c>
      <c r="O15" s="9">
        <f t="shared" si="0"/>
        <v>3.58</v>
      </c>
      <c r="P15" s="9" t="str">
        <f t="shared" si="1"/>
        <v/>
      </c>
      <c r="Q15" s="9">
        <f t="shared" si="2"/>
        <v>5.98</v>
      </c>
      <c r="R15" s="9" t="str">
        <f>VLOOKUP(C15&amp;N15,'[2]12A1'!$C$8:$Z$655,18,0)</f>
        <v>8.3</v>
      </c>
      <c r="S15" s="9">
        <f t="shared" si="3"/>
        <v>6.68</v>
      </c>
      <c r="T15" s="9" t="str">
        <f t="shared" si="4"/>
        <v>12D4</v>
      </c>
    </row>
    <row r="16" spans="1:20" x14ac:dyDescent="0.3">
      <c r="A16" s="13">
        <v>660</v>
      </c>
      <c r="B16" s="14" t="s">
        <v>30</v>
      </c>
      <c r="C16" s="15" t="s">
        <v>31</v>
      </c>
      <c r="D16" s="16" t="s">
        <v>15</v>
      </c>
      <c r="E16" s="17">
        <v>7</v>
      </c>
      <c r="F16" s="45">
        <v>7</v>
      </c>
      <c r="G16" s="18">
        <v>7.6</v>
      </c>
      <c r="H16" s="19">
        <v>6.25</v>
      </c>
      <c r="I16" s="19">
        <v>5</v>
      </c>
      <c r="J16" s="19">
        <v>3</v>
      </c>
      <c r="K16" s="13"/>
      <c r="L16" s="13"/>
      <c r="M16" s="13"/>
      <c r="N16" s="9" t="str">
        <f>VLOOKUP(B16,'[1]DS_HS '!$C$657:$F$1300,4,0)</f>
        <v>12A2</v>
      </c>
      <c r="O16" s="9">
        <f t="shared" si="0"/>
        <v>4.75</v>
      </c>
      <c r="P16" s="9" t="str">
        <f t="shared" si="1"/>
        <v/>
      </c>
      <c r="Q16" s="9">
        <f t="shared" si="2"/>
        <v>6.59</v>
      </c>
      <c r="R16" s="9" t="str">
        <f>VLOOKUP(C16&amp;N16,'[2]12A1'!$C$8:$Z$655,18,0)</f>
        <v>8.2</v>
      </c>
      <c r="S16" s="9">
        <f t="shared" si="3"/>
        <v>7.07</v>
      </c>
      <c r="T16" s="9" t="str">
        <f t="shared" si="4"/>
        <v>12A2</v>
      </c>
    </row>
    <row r="17" spans="1:20" x14ac:dyDescent="0.3">
      <c r="A17" s="13">
        <v>661</v>
      </c>
      <c r="B17" s="14" t="s">
        <v>32</v>
      </c>
      <c r="C17" s="15" t="s">
        <v>33</v>
      </c>
      <c r="D17" s="16" t="s">
        <v>15</v>
      </c>
      <c r="E17" s="17">
        <v>8.1999999999999993</v>
      </c>
      <c r="F17" s="45">
        <v>7</v>
      </c>
      <c r="G17" s="18">
        <v>7.6</v>
      </c>
      <c r="H17" s="19">
        <v>6.5</v>
      </c>
      <c r="I17" s="19">
        <v>3.75</v>
      </c>
      <c r="J17" s="19">
        <v>5.5</v>
      </c>
      <c r="K17" s="13"/>
      <c r="L17" s="13"/>
      <c r="M17" s="13"/>
      <c r="N17" s="9" t="str">
        <f>VLOOKUP(B17,'[1]DS_HS '!$C$657:$F$1300,4,0)</f>
        <v>12A1</v>
      </c>
      <c r="O17" s="9">
        <f t="shared" si="0"/>
        <v>5.25</v>
      </c>
      <c r="P17" s="9" t="str">
        <f t="shared" si="1"/>
        <v/>
      </c>
      <c r="Q17" s="9">
        <f t="shared" si="2"/>
        <v>7.01</v>
      </c>
      <c r="R17" s="9" t="str">
        <f>VLOOKUP(C17&amp;N17,'[2]12A1'!$C$8:$Z$655,18,0)</f>
        <v>8.7</v>
      </c>
      <c r="S17" s="9">
        <f t="shared" si="3"/>
        <v>7.52</v>
      </c>
      <c r="T17" s="9" t="str">
        <f t="shared" si="4"/>
        <v>12A1</v>
      </c>
    </row>
    <row r="18" spans="1:20" x14ac:dyDescent="0.3">
      <c r="A18" s="13">
        <v>662</v>
      </c>
      <c r="B18" s="14" t="s">
        <v>34</v>
      </c>
      <c r="C18" s="15" t="s">
        <v>35</v>
      </c>
      <c r="D18" s="16" t="s">
        <v>15</v>
      </c>
      <c r="E18" s="17">
        <v>6.8</v>
      </c>
      <c r="F18" s="45">
        <v>3.5</v>
      </c>
      <c r="G18" s="18">
        <v>7.4</v>
      </c>
      <c r="H18" s="19">
        <v>5</v>
      </c>
      <c r="I18" s="19">
        <v>3.5</v>
      </c>
      <c r="J18" s="19">
        <v>2.25</v>
      </c>
      <c r="K18" s="13"/>
      <c r="L18" s="13"/>
      <c r="M18" s="13"/>
      <c r="N18" s="9" t="str">
        <f>VLOOKUP(B18,'[1]DS_HS '!$C$657:$F$1300,4,0)</f>
        <v>12D11</v>
      </c>
      <c r="O18" s="9">
        <f t="shared" si="0"/>
        <v>3.58</v>
      </c>
      <c r="P18" s="9" t="str">
        <f t="shared" si="1"/>
        <v/>
      </c>
      <c r="Q18" s="9">
        <f t="shared" si="2"/>
        <v>5.32</v>
      </c>
      <c r="R18" s="9" t="str">
        <f>VLOOKUP(C18&amp;N18,'[2]12A1'!$C$8:$Z$655,18,0)</f>
        <v>7.5</v>
      </c>
      <c r="S18" s="9">
        <f t="shared" si="3"/>
        <v>5.97</v>
      </c>
      <c r="T18" s="9" t="str">
        <f t="shared" si="4"/>
        <v>12D11</v>
      </c>
    </row>
    <row r="19" spans="1:20" x14ac:dyDescent="0.3">
      <c r="A19" s="13">
        <v>663</v>
      </c>
      <c r="B19" s="14" t="s">
        <v>36</v>
      </c>
      <c r="C19" s="15" t="s">
        <v>37</v>
      </c>
      <c r="D19" s="16" t="s">
        <v>15</v>
      </c>
      <c r="E19" s="17">
        <v>8.6</v>
      </c>
      <c r="F19" s="45">
        <v>6.5</v>
      </c>
      <c r="G19" s="18">
        <v>7.4</v>
      </c>
      <c r="H19" s="19">
        <v>7.5</v>
      </c>
      <c r="I19" s="19">
        <v>5.75</v>
      </c>
      <c r="J19" s="19">
        <v>4.25</v>
      </c>
      <c r="K19" s="13"/>
      <c r="L19" s="13"/>
      <c r="M19" s="13"/>
      <c r="N19" s="9" t="str">
        <f>VLOOKUP(B19,'[1]DS_HS '!$C$657:$F$1300,4,0)</f>
        <v>12A2</v>
      </c>
      <c r="O19" s="9">
        <f t="shared" si="0"/>
        <v>5.83</v>
      </c>
      <c r="P19" s="9" t="str">
        <f t="shared" si="1"/>
        <v/>
      </c>
      <c r="Q19" s="9">
        <f t="shared" si="2"/>
        <v>7.08</v>
      </c>
      <c r="R19" s="9" t="str">
        <f>VLOOKUP(C19&amp;N19,'[2]12A1'!$C$8:$Z$655,18,0)</f>
        <v>8.2</v>
      </c>
      <c r="S19" s="9">
        <f t="shared" si="3"/>
        <v>7.42</v>
      </c>
      <c r="T19" s="9" t="str">
        <f t="shared" si="4"/>
        <v>12A2</v>
      </c>
    </row>
    <row r="20" spans="1:20" x14ac:dyDescent="0.3">
      <c r="A20" s="13">
        <v>664</v>
      </c>
      <c r="B20" s="14" t="s">
        <v>38</v>
      </c>
      <c r="C20" s="15" t="s">
        <v>39</v>
      </c>
      <c r="D20" s="16" t="s">
        <v>15</v>
      </c>
      <c r="E20" s="17">
        <v>8.6</v>
      </c>
      <c r="F20" s="45">
        <v>8.25</v>
      </c>
      <c r="G20" s="18">
        <v>8.4</v>
      </c>
      <c r="H20" s="19">
        <v>7.75</v>
      </c>
      <c r="I20" s="19">
        <v>7.75</v>
      </c>
      <c r="J20" s="19">
        <v>5.5</v>
      </c>
      <c r="K20" s="13"/>
      <c r="L20" s="13"/>
      <c r="M20" s="13"/>
      <c r="N20" s="9" t="str">
        <f>VLOOKUP(B20,'[1]DS_HS '!$C$657:$F$1300,4,0)</f>
        <v>12A4</v>
      </c>
      <c r="O20" s="9">
        <f t="shared" si="0"/>
        <v>7</v>
      </c>
      <c r="P20" s="9" t="str">
        <f t="shared" si="1"/>
        <v/>
      </c>
      <c r="Q20" s="9">
        <f t="shared" si="2"/>
        <v>8.06</v>
      </c>
      <c r="R20" s="9" t="str">
        <f>VLOOKUP(C20&amp;N20,'[2]12A1'!$C$8:$Z$655,18,0)</f>
        <v>9.0</v>
      </c>
      <c r="S20" s="9">
        <f t="shared" si="3"/>
        <v>8.34</v>
      </c>
      <c r="T20" s="9" t="str">
        <f t="shared" si="4"/>
        <v>12A4</v>
      </c>
    </row>
    <row r="21" spans="1:20" x14ac:dyDescent="0.3">
      <c r="A21" s="13">
        <v>665</v>
      </c>
      <c r="B21" s="14" t="s">
        <v>40</v>
      </c>
      <c r="C21" s="15" t="s">
        <v>41</v>
      </c>
      <c r="D21" s="16" t="s">
        <v>15</v>
      </c>
      <c r="E21" s="17">
        <v>7.4</v>
      </c>
      <c r="F21" s="45">
        <v>6</v>
      </c>
      <c r="G21" s="18">
        <v>3</v>
      </c>
      <c r="H21" s="19">
        <v>6.5</v>
      </c>
      <c r="I21" s="19">
        <v>7</v>
      </c>
      <c r="J21" s="19">
        <v>2.5</v>
      </c>
      <c r="K21" s="13"/>
      <c r="L21" s="13"/>
      <c r="M21" s="13"/>
      <c r="N21" s="9" t="str">
        <f>VLOOKUP(B21,'[1]DS_HS '!$C$657:$F$1300,4,0)</f>
        <v>12A4</v>
      </c>
      <c r="O21" s="9">
        <f t="shared" si="0"/>
        <v>5.33</v>
      </c>
      <c r="P21" s="9" t="str">
        <f t="shared" si="1"/>
        <v/>
      </c>
      <c r="Q21" s="9">
        <f t="shared" si="2"/>
        <v>5.43</v>
      </c>
      <c r="R21" s="9" t="str">
        <f>VLOOKUP(C21&amp;N21,'[2]12A1'!$C$8:$Z$655,18,0)</f>
        <v>7.7</v>
      </c>
      <c r="S21" s="9">
        <f t="shared" si="3"/>
        <v>6.11</v>
      </c>
      <c r="T21" s="9" t="str">
        <f t="shared" si="4"/>
        <v>12A4</v>
      </c>
    </row>
    <row r="22" spans="1:20" x14ac:dyDescent="0.3">
      <c r="A22" s="13">
        <v>666</v>
      </c>
      <c r="B22" s="14" t="s">
        <v>42</v>
      </c>
      <c r="C22" s="15" t="s">
        <v>43</v>
      </c>
      <c r="D22" s="16" t="s">
        <v>15</v>
      </c>
      <c r="E22" s="17">
        <v>8</v>
      </c>
      <c r="F22" s="45">
        <v>7.5</v>
      </c>
      <c r="G22" s="18">
        <v>4</v>
      </c>
      <c r="H22" s="19">
        <v>5.75</v>
      </c>
      <c r="I22" s="19">
        <v>7</v>
      </c>
      <c r="J22" s="19">
        <v>2.75</v>
      </c>
      <c r="K22" s="13"/>
      <c r="L22" s="13"/>
      <c r="M22" s="13"/>
      <c r="N22" s="9" t="str">
        <f>VLOOKUP(B22,'[1]DS_HS '!$C$657:$F$1300,4,0)</f>
        <v>12A4</v>
      </c>
      <c r="O22" s="9">
        <f t="shared" si="0"/>
        <v>5.17</v>
      </c>
      <c r="P22" s="9" t="str">
        <f t="shared" si="1"/>
        <v/>
      </c>
      <c r="Q22" s="9">
        <f t="shared" si="2"/>
        <v>6.17</v>
      </c>
      <c r="R22" s="9" t="str">
        <f>VLOOKUP(C22&amp;N22,'[2]12A1'!$C$8:$Z$655,18,0)</f>
        <v>8.6</v>
      </c>
      <c r="S22" s="9">
        <f t="shared" si="3"/>
        <v>6.9</v>
      </c>
      <c r="T22" s="9" t="str">
        <f t="shared" si="4"/>
        <v>12A4</v>
      </c>
    </row>
    <row r="23" spans="1:20" x14ac:dyDescent="0.3">
      <c r="A23" s="13">
        <v>667</v>
      </c>
      <c r="B23" s="14" t="s">
        <v>44</v>
      </c>
      <c r="C23" s="15" t="s">
        <v>45</v>
      </c>
      <c r="D23" s="16" t="s">
        <v>15</v>
      </c>
      <c r="E23" s="17">
        <v>8</v>
      </c>
      <c r="F23" s="45">
        <v>7.25</v>
      </c>
      <c r="G23" s="18">
        <v>5.2</v>
      </c>
      <c r="H23" s="19">
        <v>4.5</v>
      </c>
      <c r="I23" s="19">
        <v>3.75</v>
      </c>
      <c r="J23" s="19">
        <v>2.5</v>
      </c>
      <c r="K23" s="13"/>
      <c r="L23" s="13"/>
      <c r="M23" s="13"/>
      <c r="N23" s="9" t="str">
        <f>VLOOKUP(B23,'[1]DS_HS '!$C$657:$F$1300,4,0)</f>
        <v>12A4</v>
      </c>
      <c r="O23" s="9">
        <f t="shared" si="0"/>
        <v>3.58</v>
      </c>
      <c r="P23" s="9" t="str">
        <f t="shared" si="1"/>
        <v/>
      </c>
      <c r="Q23" s="9">
        <f t="shared" si="2"/>
        <v>6.01</v>
      </c>
      <c r="R23" s="9" t="str">
        <f>VLOOKUP(C23&amp;N23,'[2]12A1'!$C$8:$Z$655,18,0)</f>
        <v>8.1</v>
      </c>
      <c r="S23" s="9">
        <f t="shared" si="3"/>
        <v>6.64</v>
      </c>
      <c r="T23" s="9" t="str">
        <f t="shared" si="4"/>
        <v>12A4</v>
      </c>
    </row>
    <row r="24" spans="1:20" x14ac:dyDescent="0.3">
      <c r="A24" s="13">
        <v>668</v>
      </c>
      <c r="B24" s="14" t="s">
        <v>46</v>
      </c>
      <c r="C24" s="15" t="s">
        <v>47</v>
      </c>
      <c r="D24" s="16" t="s">
        <v>15</v>
      </c>
      <c r="E24" s="17">
        <v>7.8</v>
      </c>
      <c r="F24" s="45">
        <v>7</v>
      </c>
      <c r="G24" s="18">
        <v>8.1999999999999993</v>
      </c>
      <c r="H24" s="19">
        <v>5.5</v>
      </c>
      <c r="I24" s="19">
        <v>4.5</v>
      </c>
      <c r="J24" s="19">
        <v>3</v>
      </c>
      <c r="K24" s="13"/>
      <c r="L24" s="13"/>
      <c r="M24" s="13"/>
      <c r="N24" s="9" t="str">
        <f>VLOOKUP(B24,'[1]DS_HS '!$C$657:$F$1300,4,0)</f>
        <v>12A3</v>
      </c>
      <c r="O24" s="9">
        <f t="shared" si="0"/>
        <v>4.33</v>
      </c>
      <c r="P24" s="9" t="str">
        <f t="shared" si="1"/>
        <v/>
      </c>
      <c r="Q24" s="9">
        <f t="shared" si="2"/>
        <v>6.83</v>
      </c>
      <c r="R24" s="9" t="str">
        <f>VLOOKUP(C24&amp;N24,'[2]12A1'!$C$8:$Z$655,18,0)</f>
        <v>7.9</v>
      </c>
      <c r="S24" s="9">
        <f t="shared" si="3"/>
        <v>7.15</v>
      </c>
      <c r="T24" s="9" t="str">
        <f t="shared" si="4"/>
        <v>12A3</v>
      </c>
    </row>
    <row r="25" spans="1:20" x14ac:dyDescent="0.3">
      <c r="A25" s="13">
        <v>669</v>
      </c>
      <c r="B25" s="14" t="s">
        <v>48</v>
      </c>
      <c r="C25" s="15" t="s">
        <v>49</v>
      </c>
      <c r="D25" s="16" t="s">
        <v>15</v>
      </c>
      <c r="E25" s="17">
        <v>7.2</v>
      </c>
      <c r="F25" s="45">
        <v>6.5</v>
      </c>
      <c r="G25" s="18">
        <v>5.2</v>
      </c>
      <c r="H25" s="19">
        <v>6.75</v>
      </c>
      <c r="I25" s="19">
        <v>3</v>
      </c>
      <c r="J25" s="19">
        <v>3</v>
      </c>
      <c r="K25" s="13"/>
      <c r="L25" s="13"/>
      <c r="M25" s="13"/>
      <c r="N25" s="9" t="str">
        <f>VLOOKUP(B25,'[1]DS_HS '!$C$657:$F$1300,4,0)</f>
        <v>12A1</v>
      </c>
      <c r="O25" s="9">
        <f t="shared" si="0"/>
        <v>4.25</v>
      </c>
      <c r="P25" s="9" t="str">
        <f t="shared" si="1"/>
        <v/>
      </c>
      <c r="Q25" s="9">
        <f t="shared" si="2"/>
        <v>5.79</v>
      </c>
      <c r="R25" s="9" t="str">
        <f>VLOOKUP(C25&amp;N25,'[2]12A1'!$C$8:$Z$655,18,0)</f>
        <v>8.0</v>
      </c>
      <c r="S25" s="9">
        <f t="shared" si="3"/>
        <v>6.45</v>
      </c>
      <c r="T25" s="9" t="str">
        <f t="shared" si="4"/>
        <v>12A1</v>
      </c>
    </row>
    <row r="26" spans="1:20" x14ac:dyDescent="0.3">
      <c r="A26" s="13">
        <v>670</v>
      </c>
      <c r="B26" s="14" t="s">
        <v>50</v>
      </c>
      <c r="C26" s="15" t="s">
        <v>51</v>
      </c>
      <c r="D26" s="16" t="s">
        <v>15</v>
      </c>
      <c r="E26" s="17">
        <v>7.8</v>
      </c>
      <c r="F26" s="45">
        <v>4</v>
      </c>
      <c r="G26" s="18">
        <v>4.2</v>
      </c>
      <c r="H26" s="19">
        <v>6.25</v>
      </c>
      <c r="I26" s="19">
        <v>8.25</v>
      </c>
      <c r="J26" s="19">
        <v>3.75</v>
      </c>
      <c r="K26" s="13"/>
      <c r="L26" s="13"/>
      <c r="M26" s="13"/>
      <c r="N26" s="9" t="str">
        <f>VLOOKUP(B26,'[1]DS_HS '!$C$657:$F$1300,4,0)</f>
        <v>12A4</v>
      </c>
      <c r="O26" s="9">
        <f t="shared" si="0"/>
        <v>6.08</v>
      </c>
      <c r="P26" s="9" t="str">
        <f t="shared" si="1"/>
        <v/>
      </c>
      <c r="Q26" s="9">
        <f t="shared" si="2"/>
        <v>5.52</v>
      </c>
      <c r="R26" s="9" t="str">
        <f>VLOOKUP(C26&amp;N26,'[2]12A1'!$C$8:$Z$655,18,0)</f>
        <v>8.0</v>
      </c>
      <c r="S26" s="9">
        <f t="shared" si="3"/>
        <v>6.26</v>
      </c>
      <c r="T26" s="9" t="str">
        <f t="shared" si="4"/>
        <v>12A4</v>
      </c>
    </row>
    <row r="27" spans="1:20" x14ac:dyDescent="0.3">
      <c r="A27" s="13">
        <v>671</v>
      </c>
      <c r="B27" s="14" t="s">
        <v>52</v>
      </c>
      <c r="C27" s="15" t="s">
        <v>53</v>
      </c>
      <c r="D27" s="16" t="s">
        <v>15</v>
      </c>
      <c r="E27" s="17">
        <v>8</v>
      </c>
      <c r="F27" s="45">
        <v>7</v>
      </c>
      <c r="G27" s="18">
        <v>7.2</v>
      </c>
      <c r="H27" s="19">
        <v>6.25</v>
      </c>
      <c r="I27" s="19">
        <v>6.75</v>
      </c>
      <c r="J27" s="19">
        <v>5</v>
      </c>
      <c r="K27" s="13"/>
      <c r="L27" s="13"/>
      <c r="M27" s="13"/>
      <c r="N27" s="9" t="str">
        <f>VLOOKUP(B27,'[1]DS_HS '!$C$657:$F$1300,4,0)</f>
        <v>12A1</v>
      </c>
      <c r="O27" s="9">
        <f t="shared" si="0"/>
        <v>6</v>
      </c>
      <c r="P27" s="9" t="str">
        <f t="shared" si="1"/>
        <v/>
      </c>
      <c r="Q27" s="9">
        <f t="shared" si="2"/>
        <v>7.05</v>
      </c>
      <c r="R27" s="9" t="str">
        <f>VLOOKUP(C27&amp;N27,'[2]12A1'!$C$8:$Z$655,18,0)</f>
        <v>8.6</v>
      </c>
      <c r="S27" s="9">
        <f t="shared" si="3"/>
        <v>7.52</v>
      </c>
      <c r="T27" s="9" t="str">
        <f t="shared" si="4"/>
        <v>12A1</v>
      </c>
    </row>
    <row r="28" spans="1:20" x14ac:dyDescent="0.3">
      <c r="A28" s="13">
        <v>672</v>
      </c>
      <c r="B28" s="14" t="s">
        <v>54</v>
      </c>
      <c r="C28" s="15" t="s">
        <v>55</v>
      </c>
      <c r="D28" s="16" t="s">
        <v>15</v>
      </c>
      <c r="E28" s="17">
        <v>7.4</v>
      </c>
      <c r="F28" s="45">
        <v>7</v>
      </c>
      <c r="G28" s="18">
        <v>4.2</v>
      </c>
      <c r="H28" s="19">
        <v>3.25</v>
      </c>
      <c r="I28" s="19">
        <v>6.25</v>
      </c>
      <c r="J28" s="19">
        <v>3.5</v>
      </c>
      <c r="K28" s="13"/>
      <c r="L28" s="13"/>
      <c r="M28" s="13"/>
      <c r="N28" s="9" t="str">
        <f>VLOOKUP(B28,'[1]DS_HS '!$C$657:$F$1300,4,0)</f>
        <v>12A3</v>
      </c>
      <c r="O28" s="9">
        <f t="shared" si="0"/>
        <v>4.33</v>
      </c>
      <c r="P28" s="9" t="str">
        <f t="shared" si="1"/>
        <v/>
      </c>
      <c r="Q28" s="9">
        <f t="shared" si="2"/>
        <v>5.73</v>
      </c>
      <c r="R28" s="9" t="str">
        <f>VLOOKUP(C28&amp;N28,'[2]12A1'!$C$8:$Z$655,18,0)</f>
        <v>7.8</v>
      </c>
      <c r="S28" s="9">
        <f t="shared" si="3"/>
        <v>6.35</v>
      </c>
      <c r="T28" s="9" t="str">
        <f t="shared" si="4"/>
        <v>12A3</v>
      </c>
    </row>
    <row r="29" spans="1:20" x14ac:dyDescent="0.3">
      <c r="A29" s="13">
        <v>673</v>
      </c>
      <c r="B29" s="14" t="s">
        <v>56</v>
      </c>
      <c r="C29" s="15" t="s">
        <v>57</v>
      </c>
      <c r="D29" s="16" t="s">
        <v>15</v>
      </c>
      <c r="E29" s="17">
        <v>7.8</v>
      </c>
      <c r="F29" s="45">
        <v>5.25</v>
      </c>
      <c r="G29" s="18">
        <v>4</v>
      </c>
      <c r="H29" s="19">
        <v>5</v>
      </c>
      <c r="I29" s="19">
        <v>6</v>
      </c>
      <c r="J29" s="19">
        <v>6</v>
      </c>
      <c r="K29" s="13"/>
      <c r="L29" s="13"/>
      <c r="M29" s="13"/>
      <c r="N29" s="9" t="str">
        <f>VLOOKUP(B29,'[1]DS_HS '!$C$657:$F$1300,4,0)</f>
        <v>12A2</v>
      </c>
      <c r="O29" s="9">
        <f t="shared" si="0"/>
        <v>5.67</v>
      </c>
      <c r="P29" s="9" t="str">
        <f t="shared" si="1"/>
        <v/>
      </c>
      <c r="Q29" s="9">
        <f t="shared" si="2"/>
        <v>5.68</v>
      </c>
      <c r="R29" s="9" t="str">
        <f>VLOOKUP(C29&amp;N29,'[2]12A1'!$C$8:$Z$655,18,0)</f>
        <v>8.0</v>
      </c>
      <c r="S29" s="9">
        <f t="shared" si="3"/>
        <v>6.38</v>
      </c>
      <c r="T29" s="9" t="str">
        <f t="shared" si="4"/>
        <v>12A2</v>
      </c>
    </row>
    <row r="30" spans="1:20" x14ac:dyDescent="0.3">
      <c r="A30" s="13">
        <v>674</v>
      </c>
      <c r="B30" s="14" t="s">
        <v>58</v>
      </c>
      <c r="C30" s="15" t="s">
        <v>59</v>
      </c>
      <c r="D30" s="16" t="s">
        <v>15</v>
      </c>
      <c r="E30" s="17">
        <v>8.6</v>
      </c>
      <c r="F30" s="45">
        <v>8.25</v>
      </c>
      <c r="G30" s="18">
        <v>6.2</v>
      </c>
      <c r="H30" s="19">
        <v>6.25</v>
      </c>
      <c r="I30" s="19">
        <v>6</v>
      </c>
      <c r="J30" s="19">
        <v>4</v>
      </c>
      <c r="K30" s="13"/>
      <c r="L30" s="13"/>
      <c r="M30" s="13"/>
      <c r="N30" s="9" t="str">
        <f>VLOOKUP(B30,'[1]DS_HS '!$C$657:$F$1300,4,0)</f>
        <v>12A1</v>
      </c>
      <c r="O30" s="9">
        <f t="shared" si="0"/>
        <v>5.42</v>
      </c>
      <c r="P30" s="9" t="str">
        <f t="shared" si="1"/>
        <v/>
      </c>
      <c r="Q30" s="9">
        <f t="shared" si="2"/>
        <v>7.12</v>
      </c>
      <c r="R30" s="9" t="str">
        <f>VLOOKUP(C30&amp;N30,'[2]12A1'!$C$8:$Z$655,18,0)</f>
        <v>9.0</v>
      </c>
      <c r="S30" s="9">
        <f t="shared" si="3"/>
        <v>7.68</v>
      </c>
      <c r="T30" s="9" t="str">
        <f t="shared" si="4"/>
        <v>12A1</v>
      </c>
    </row>
    <row r="31" spans="1:20" x14ac:dyDescent="0.3">
      <c r="A31" s="13">
        <v>675</v>
      </c>
      <c r="B31" s="14" t="s">
        <v>60</v>
      </c>
      <c r="C31" s="15" t="s">
        <v>61</v>
      </c>
      <c r="D31" s="16" t="s">
        <v>15</v>
      </c>
      <c r="E31" s="17">
        <v>7.6</v>
      </c>
      <c r="F31" s="45">
        <v>8.5</v>
      </c>
      <c r="G31" s="18">
        <v>7.4</v>
      </c>
      <c r="H31" s="19">
        <v>6.75</v>
      </c>
      <c r="I31" s="19">
        <v>6.25</v>
      </c>
      <c r="J31" s="19">
        <v>4.5</v>
      </c>
      <c r="K31" s="13"/>
      <c r="L31" s="13"/>
      <c r="M31" s="13"/>
      <c r="N31" s="9" t="str">
        <f>VLOOKUP(B31,'[1]DS_HS '!$C$657:$F$1300,4,0)</f>
        <v>12A3</v>
      </c>
      <c r="O31" s="9">
        <f t="shared" si="0"/>
        <v>5.83</v>
      </c>
      <c r="P31" s="9" t="str">
        <f t="shared" si="1"/>
        <v/>
      </c>
      <c r="Q31" s="9">
        <f t="shared" si="2"/>
        <v>7.33</v>
      </c>
      <c r="R31" s="9" t="str">
        <f>VLOOKUP(C31&amp;N31,'[2]12A1'!$C$8:$Z$655,18,0)</f>
        <v>8.7</v>
      </c>
      <c r="S31" s="9">
        <f t="shared" si="3"/>
        <v>7.74</v>
      </c>
      <c r="T31" s="9" t="str">
        <f t="shared" si="4"/>
        <v>12A3</v>
      </c>
    </row>
    <row r="32" spans="1:20" x14ac:dyDescent="0.3">
      <c r="A32" s="13">
        <v>676</v>
      </c>
      <c r="B32" s="14" t="s">
        <v>62</v>
      </c>
      <c r="C32" s="15" t="s">
        <v>63</v>
      </c>
      <c r="D32" s="16" t="s">
        <v>15</v>
      </c>
      <c r="E32" s="17">
        <v>7.6</v>
      </c>
      <c r="F32" s="45">
        <v>6.5</v>
      </c>
      <c r="G32" s="18">
        <v>6.8</v>
      </c>
      <c r="H32" s="19">
        <v>5.5</v>
      </c>
      <c r="I32" s="19">
        <v>3.5</v>
      </c>
      <c r="J32" s="19">
        <v>3</v>
      </c>
      <c r="K32" s="13"/>
      <c r="L32" s="13"/>
      <c r="M32" s="13"/>
      <c r="N32" s="9" t="str">
        <f>VLOOKUP(B32,'[1]DS_HS '!$C$657:$F$1300,4,0)</f>
        <v>12A1</v>
      </c>
      <c r="O32" s="9">
        <f t="shared" si="0"/>
        <v>4</v>
      </c>
      <c r="P32" s="9" t="str">
        <f t="shared" si="1"/>
        <v/>
      </c>
      <c r="Q32" s="9">
        <f t="shared" si="2"/>
        <v>6.23</v>
      </c>
      <c r="R32" s="9" t="str">
        <f>VLOOKUP(C32&amp;N32,'[2]12A1'!$C$8:$Z$655,18,0)</f>
        <v>8.0</v>
      </c>
      <c r="S32" s="9">
        <f t="shared" si="3"/>
        <v>6.76</v>
      </c>
      <c r="T32" s="9" t="str">
        <f t="shared" si="4"/>
        <v>12A1</v>
      </c>
    </row>
    <row r="33" spans="1:20" x14ac:dyDescent="0.3">
      <c r="A33" s="13">
        <v>677</v>
      </c>
      <c r="B33" s="14" t="s">
        <v>64</v>
      </c>
      <c r="C33" s="15" t="s">
        <v>65</v>
      </c>
      <c r="D33" s="16" t="s">
        <v>15</v>
      </c>
      <c r="E33" s="17">
        <v>7.4</v>
      </c>
      <c r="F33" s="45">
        <v>4</v>
      </c>
      <c r="G33" s="18">
        <v>8.6</v>
      </c>
      <c r="H33" s="19">
        <v>6.5</v>
      </c>
      <c r="I33" s="19">
        <v>7.25</v>
      </c>
      <c r="J33" s="19">
        <v>5</v>
      </c>
      <c r="K33" s="13"/>
      <c r="L33" s="13"/>
      <c r="M33" s="13"/>
      <c r="N33" s="9" t="str">
        <f>VLOOKUP(B33,'[1]DS_HS '!$C$657:$F$1300,4,0)</f>
        <v>12A2</v>
      </c>
      <c r="O33" s="9">
        <f t="shared" si="0"/>
        <v>6.25</v>
      </c>
      <c r="P33" s="9" t="str">
        <f t="shared" si="1"/>
        <v/>
      </c>
      <c r="Q33" s="9">
        <f t="shared" si="2"/>
        <v>6.56</v>
      </c>
      <c r="R33" s="9" t="str">
        <f>VLOOKUP(C33&amp;N33,'[2]12A1'!$C$8:$Z$655,18,0)</f>
        <v>8.2</v>
      </c>
      <c r="S33" s="9">
        <f t="shared" si="3"/>
        <v>7.05</v>
      </c>
      <c r="T33" s="9" t="str">
        <f t="shared" si="4"/>
        <v>12A2</v>
      </c>
    </row>
    <row r="34" spans="1:20" x14ac:dyDescent="0.3">
      <c r="A34" s="13">
        <v>678</v>
      </c>
      <c r="B34" s="14" t="s">
        <v>66</v>
      </c>
      <c r="C34" s="15" t="s">
        <v>67</v>
      </c>
      <c r="D34" s="16" t="s">
        <v>15</v>
      </c>
      <c r="E34" s="17">
        <v>7.8</v>
      </c>
      <c r="F34" s="45">
        <v>6.75</v>
      </c>
      <c r="G34" s="18">
        <v>6.8</v>
      </c>
      <c r="H34" s="19">
        <v>4</v>
      </c>
      <c r="I34" s="19">
        <v>3.5</v>
      </c>
      <c r="J34" s="19">
        <v>2.25</v>
      </c>
      <c r="K34" s="13"/>
      <c r="L34" s="13"/>
      <c r="M34" s="13"/>
      <c r="N34" s="9" t="str">
        <f>VLOOKUP(B34,'[1]DS_HS '!$C$657:$F$1300,4,0)</f>
        <v>12A4</v>
      </c>
      <c r="O34" s="9">
        <f t="shared" si="0"/>
        <v>3.25</v>
      </c>
      <c r="P34" s="9" t="str">
        <f t="shared" si="1"/>
        <v/>
      </c>
      <c r="Q34" s="9">
        <f t="shared" si="2"/>
        <v>6.15</v>
      </c>
      <c r="R34" s="9" t="str">
        <f>VLOOKUP(C34&amp;N34,'[2]12A1'!$C$8:$Z$655,18,0)</f>
        <v>8.0</v>
      </c>
      <c r="S34" s="9">
        <f t="shared" si="3"/>
        <v>6.71</v>
      </c>
      <c r="T34" s="9" t="str">
        <f t="shared" si="4"/>
        <v>12A4</v>
      </c>
    </row>
    <row r="35" spans="1:20" x14ac:dyDescent="0.3">
      <c r="A35" s="13">
        <v>679</v>
      </c>
      <c r="B35" s="14" t="s">
        <v>68</v>
      </c>
      <c r="C35" s="15" t="s">
        <v>69</v>
      </c>
      <c r="D35" s="16" t="s">
        <v>15</v>
      </c>
      <c r="E35" s="17">
        <v>8.1999999999999993</v>
      </c>
      <c r="F35" s="45">
        <v>6.75</v>
      </c>
      <c r="G35" s="18">
        <v>8.6</v>
      </c>
      <c r="H35" s="19">
        <v>8.5</v>
      </c>
      <c r="I35" s="19">
        <v>4.5</v>
      </c>
      <c r="J35" s="19">
        <v>3.75</v>
      </c>
      <c r="K35" s="13"/>
      <c r="L35" s="13"/>
      <c r="M35" s="13"/>
      <c r="N35" s="9" t="str">
        <f>VLOOKUP(B35,'[1]DS_HS '!$C$657:$F$1300,4,0)</f>
        <v>12A2</v>
      </c>
      <c r="O35" s="9">
        <f t="shared" si="0"/>
        <v>5.58</v>
      </c>
      <c r="P35" s="9" t="str">
        <f t="shared" si="1"/>
        <v/>
      </c>
      <c r="Q35" s="9">
        <f t="shared" si="2"/>
        <v>7.28</v>
      </c>
      <c r="R35" s="9" t="str">
        <f>VLOOKUP(C35&amp;N35,'[2]12A1'!$C$8:$Z$655,18,0)</f>
        <v>8.2</v>
      </c>
      <c r="S35" s="9">
        <f t="shared" si="3"/>
        <v>7.56</v>
      </c>
      <c r="T35" s="9" t="str">
        <f t="shared" si="4"/>
        <v>12A2</v>
      </c>
    </row>
    <row r="36" spans="1:20" x14ac:dyDescent="0.3">
      <c r="A36" s="13">
        <v>680</v>
      </c>
      <c r="B36" s="14" t="s">
        <v>70</v>
      </c>
      <c r="C36" s="15" t="s">
        <v>71</v>
      </c>
      <c r="D36" s="16" t="s">
        <v>15</v>
      </c>
      <c r="E36" s="17">
        <v>7.4</v>
      </c>
      <c r="F36" s="45">
        <v>6.5</v>
      </c>
      <c r="G36" s="18">
        <v>6.6</v>
      </c>
      <c r="H36" s="19">
        <v>3.5</v>
      </c>
      <c r="I36" s="19">
        <v>3.5</v>
      </c>
      <c r="J36" s="19">
        <v>2.5</v>
      </c>
      <c r="K36" s="13"/>
      <c r="L36" s="13"/>
      <c r="M36" s="13"/>
      <c r="N36" s="9" t="str">
        <f>VLOOKUP(B36,'[1]DS_HS '!$C$657:$F$1300,4,0)</f>
        <v>12D10</v>
      </c>
      <c r="O36" s="9">
        <f t="shared" si="0"/>
        <v>3.17</v>
      </c>
      <c r="P36" s="9" t="str">
        <f t="shared" si="1"/>
        <v/>
      </c>
      <c r="Q36" s="9">
        <f t="shared" si="2"/>
        <v>5.92</v>
      </c>
      <c r="R36" s="9" t="str">
        <f>VLOOKUP(C36&amp;N36,'[2]12A1'!$C$8:$Z$655,18,0)</f>
        <v>7.2</v>
      </c>
      <c r="S36" s="9">
        <f t="shared" si="3"/>
        <v>6.3</v>
      </c>
      <c r="T36" s="9" t="str">
        <f t="shared" si="4"/>
        <v>12D10</v>
      </c>
    </row>
    <row r="37" spans="1:20" x14ac:dyDescent="0.3">
      <c r="A37" s="13">
        <v>681</v>
      </c>
      <c r="B37" s="14" t="s">
        <v>72</v>
      </c>
      <c r="C37" s="15" t="s">
        <v>73</v>
      </c>
      <c r="D37" s="16" t="s">
        <v>15</v>
      </c>
      <c r="E37" s="17">
        <v>6.4</v>
      </c>
      <c r="F37" s="45">
        <v>6.75</v>
      </c>
      <c r="G37" s="18">
        <v>5.8</v>
      </c>
      <c r="H37" s="19">
        <v>6</v>
      </c>
      <c r="I37" s="19">
        <v>5.25</v>
      </c>
      <c r="J37" s="19">
        <v>2.5</v>
      </c>
      <c r="K37" s="13"/>
      <c r="L37" s="13"/>
      <c r="M37" s="13"/>
      <c r="N37" s="9" t="str">
        <f>VLOOKUP(B37,'[1]DS_HS '!$C$657:$F$1300,4,0)</f>
        <v>12A2</v>
      </c>
      <c r="O37" s="9">
        <f t="shared" si="0"/>
        <v>4.58</v>
      </c>
      <c r="P37" s="9" t="str">
        <f t="shared" si="1"/>
        <v/>
      </c>
      <c r="Q37" s="9">
        <f t="shared" si="2"/>
        <v>5.88</v>
      </c>
      <c r="R37" s="9" t="str">
        <f>VLOOKUP(C37&amp;N37,'[2]12A1'!$C$8:$Z$655,18,0)</f>
        <v>8.3</v>
      </c>
      <c r="S37" s="9">
        <f t="shared" si="3"/>
        <v>6.61</v>
      </c>
      <c r="T37" s="9" t="str">
        <f t="shared" si="4"/>
        <v>12A2</v>
      </c>
    </row>
    <row r="38" spans="1:20" x14ac:dyDescent="0.3">
      <c r="A38" s="13">
        <v>682</v>
      </c>
      <c r="B38" s="14" t="s">
        <v>74</v>
      </c>
      <c r="C38" s="15" t="s">
        <v>75</v>
      </c>
      <c r="D38" s="16" t="s">
        <v>15</v>
      </c>
      <c r="E38" s="17">
        <v>6.8</v>
      </c>
      <c r="F38" s="45">
        <v>6.5</v>
      </c>
      <c r="G38" s="18">
        <v>8.4</v>
      </c>
      <c r="H38" s="19">
        <v>4.75</v>
      </c>
      <c r="I38" s="19">
        <v>2.5</v>
      </c>
      <c r="J38" s="19">
        <v>3.75</v>
      </c>
      <c r="K38" s="13"/>
      <c r="L38" s="13"/>
      <c r="M38" s="13"/>
      <c r="N38" s="9" t="str">
        <f>VLOOKUP(B38,'[1]DS_HS '!$C$657:$F$1300,4,0)</f>
        <v>12A2</v>
      </c>
      <c r="O38" s="9">
        <f t="shared" si="0"/>
        <v>3.67</v>
      </c>
      <c r="P38" s="9" t="str">
        <f t="shared" si="1"/>
        <v/>
      </c>
      <c r="Q38" s="9">
        <f t="shared" si="2"/>
        <v>6.34</v>
      </c>
      <c r="R38" s="9" t="str">
        <f>VLOOKUP(C38&amp;N38,'[2]12A1'!$C$8:$Z$655,18,0)</f>
        <v>8.1</v>
      </c>
      <c r="S38" s="9">
        <f t="shared" si="3"/>
        <v>6.87</v>
      </c>
      <c r="T38" s="9" t="str">
        <f t="shared" si="4"/>
        <v>12A2</v>
      </c>
    </row>
    <row r="39" spans="1:20" x14ac:dyDescent="0.3">
      <c r="A39" s="13">
        <v>683</v>
      </c>
      <c r="B39" s="14" t="s">
        <v>76</v>
      </c>
      <c r="C39" s="15" t="s">
        <v>77</v>
      </c>
      <c r="D39" s="16" t="s">
        <v>15</v>
      </c>
      <c r="E39" s="17">
        <v>7.4</v>
      </c>
      <c r="F39" s="45">
        <v>6.75</v>
      </c>
      <c r="G39" s="18">
        <v>5.2</v>
      </c>
      <c r="H39" s="19">
        <v>5.75</v>
      </c>
      <c r="I39" s="19">
        <v>6.25</v>
      </c>
      <c r="J39" s="19">
        <v>3.5</v>
      </c>
      <c r="K39" s="13"/>
      <c r="L39" s="13"/>
      <c r="M39" s="13"/>
      <c r="N39" s="9" t="str">
        <f>VLOOKUP(B39,'[1]DS_HS '!$C$657:$F$1300,4,0)</f>
        <v>12D11</v>
      </c>
      <c r="O39" s="9">
        <f t="shared" si="0"/>
        <v>5.17</v>
      </c>
      <c r="P39" s="9" t="str">
        <f t="shared" si="1"/>
        <v/>
      </c>
      <c r="Q39" s="9">
        <f t="shared" si="2"/>
        <v>6.13</v>
      </c>
      <c r="R39" s="9" t="str">
        <f>VLOOKUP(C39&amp;N39,'[2]12A1'!$C$8:$Z$655,18,0)</f>
        <v>8.4</v>
      </c>
      <c r="S39" s="9">
        <f t="shared" si="3"/>
        <v>6.81</v>
      </c>
      <c r="T39" s="9" t="str">
        <f t="shared" si="4"/>
        <v>12D11</v>
      </c>
    </row>
    <row r="40" spans="1:20" x14ac:dyDescent="0.3">
      <c r="A40" s="13">
        <v>684</v>
      </c>
      <c r="B40" s="14" t="s">
        <v>78</v>
      </c>
      <c r="C40" s="15" t="s">
        <v>79</v>
      </c>
      <c r="D40" s="16" t="s">
        <v>15</v>
      </c>
      <c r="E40" s="17">
        <v>8</v>
      </c>
      <c r="F40" s="45">
        <v>3.75</v>
      </c>
      <c r="G40" s="18">
        <v>6.2</v>
      </c>
      <c r="H40" s="19">
        <v>5.5</v>
      </c>
      <c r="I40" s="19">
        <v>3</v>
      </c>
      <c r="J40" s="19">
        <v>2.75</v>
      </c>
      <c r="K40" s="13"/>
      <c r="L40" s="13"/>
      <c r="M40" s="13"/>
      <c r="N40" s="9" t="str">
        <f>VLOOKUP(B40,'[1]DS_HS '!$C$657:$F$1300,4,0)</f>
        <v>12A4</v>
      </c>
      <c r="O40" s="9">
        <f t="shared" si="0"/>
        <v>3.75</v>
      </c>
      <c r="P40" s="9" t="str">
        <f t="shared" si="1"/>
        <v/>
      </c>
      <c r="Q40" s="9">
        <f t="shared" si="2"/>
        <v>5.43</v>
      </c>
      <c r="R40" s="9" t="str">
        <f>VLOOKUP(C40&amp;N40,'[2]12A1'!$C$8:$Z$655,18,0)</f>
        <v>7.8</v>
      </c>
      <c r="S40" s="9">
        <f t="shared" si="3"/>
        <v>6.14</v>
      </c>
      <c r="T40" s="9" t="str">
        <f t="shared" si="4"/>
        <v>12A4</v>
      </c>
    </row>
    <row r="41" spans="1:20" x14ac:dyDescent="0.3">
      <c r="A41" s="13">
        <v>685</v>
      </c>
      <c r="B41" s="14" t="s">
        <v>80</v>
      </c>
      <c r="C41" s="15" t="s">
        <v>81</v>
      </c>
      <c r="D41" s="16" t="s">
        <v>15</v>
      </c>
      <c r="E41" s="17">
        <v>7.8</v>
      </c>
      <c r="F41" s="45">
        <v>5.75</v>
      </c>
      <c r="G41" s="18">
        <v>6.6</v>
      </c>
      <c r="H41" s="19">
        <v>6.25</v>
      </c>
      <c r="I41" s="19">
        <v>5.75</v>
      </c>
      <c r="J41" s="19">
        <v>2</v>
      </c>
      <c r="K41" s="13"/>
      <c r="L41" s="13"/>
      <c r="M41" s="13"/>
      <c r="N41" s="9" t="str">
        <f>VLOOKUP(B41,'[1]DS_HS '!$C$657:$F$1300,4,0)</f>
        <v>12A3</v>
      </c>
      <c r="O41" s="9">
        <f t="shared" si="0"/>
        <v>4.67</v>
      </c>
      <c r="P41" s="9" t="str">
        <f t="shared" si="1"/>
        <v/>
      </c>
      <c r="Q41" s="9">
        <f t="shared" si="2"/>
        <v>6.21</v>
      </c>
      <c r="R41" s="9" t="str">
        <f>VLOOKUP(C41&amp;N41,'[2]12A1'!$C$8:$Z$655,18,0)</f>
        <v>8.4</v>
      </c>
      <c r="S41" s="9">
        <f t="shared" si="3"/>
        <v>6.87</v>
      </c>
      <c r="T41" s="9" t="str">
        <f t="shared" si="4"/>
        <v>12A3</v>
      </c>
    </row>
    <row r="42" spans="1:20" x14ac:dyDescent="0.3">
      <c r="A42" s="13">
        <v>686</v>
      </c>
      <c r="B42" s="14" t="s">
        <v>82</v>
      </c>
      <c r="C42" s="15" t="s">
        <v>83</v>
      </c>
      <c r="D42" s="16" t="s">
        <v>15</v>
      </c>
      <c r="E42" s="17">
        <v>7.2</v>
      </c>
      <c r="F42" s="45">
        <v>6.5</v>
      </c>
      <c r="G42" s="18">
        <v>6.6</v>
      </c>
      <c r="H42" s="19">
        <v>6.5</v>
      </c>
      <c r="I42" s="19">
        <v>5.75</v>
      </c>
      <c r="J42" s="19">
        <v>2.5</v>
      </c>
      <c r="K42" s="13"/>
      <c r="L42" s="13"/>
      <c r="M42" s="13"/>
      <c r="N42" s="9" t="str">
        <f>VLOOKUP(B42,'[1]DS_HS '!$C$657:$F$1300,4,0)</f>
        <v>12A1</v>
      </c>
      <c r="O42" s="9">
        <f t="shared" si="0"/>
        <v>4.92</v>
      </c>
      <c r="P42" s="9" t="str">
        <f t="shared" si="1"/>
        <v/>
      </c>
      <c r="Q42" s="9">
        <f t="shared" si="2"/>
        <v>6.31</v>
      </c>
      <c r="R42" s="9" t="str">
        <f>VLOOKUP(C42&amp;N42,'[2]12A1'!$C$8:$Z$655,18,0)</f>
        <v>8.4</v>
      </c>
      <c r="S42" s="9">
        <f t="shared" si="3"/>
        <v>6.94</v>
      </c>
      <c r="T42" s="9" t="str">
        <f t="shared" si="4"/>
        <v>12A1</v>
      </c>
    </row>
    <row r="43" spans="1:20" x14ac:dyDescent="0.3">
      <c r="A43" s="13">
        <v>687</v>
      </c>
      <c r="B43" s="14" t="s">
        <v>84</v>
      </c>
      <c r="C43" s="15" t="s">
        <v>85</v>
      </c>
      <c r="D43" s="16" t="s">
        <v>15</v>
      </c>
      <c r="E43" s="17">
        <v>7.4</v>
      </c>
      <c r="F43" s="45">
        <v>7</v>
      </c>
      <c r="G43" s="18">
        <v>5.6</v>
      </c>
      <c r="H43" s="19">
        <v>6.5</v>
      </c>
      <c r="I43" s="19">
        <v>3</v>
      </c>
      <c r="J43" s="19">
        <v>2</v>
      </c>
      <c r="K43" s="13"/>
      <c r="L43" s="13"/>
      <c r="M43" s="13"/>
      <c r="N43" s="9" t="str">
        <f>VLOOKUP(B43,'[1]DS_HS '!$C$657:$F$1300,4,0)</f>
        <v>12A3</v>
      </c>
      <c r="O43" s="9">
        <f t="shared" si="0"/>
        <v>3.83</v>
      </c>
      <c r="P43" s="9" t="str">
        <f t="shared" si="1"/>
        <v/>
      </c>
      <c r="Q43" s="9">
        <f t="shared" si="2"/>
        <v>5.96</v>
      </c>
      <c r="R43" s="9" t="str">
        <f>VLOOKUP(C43&amp;N43,'[2]12A1'!$C$8:$Z$655,18,0)</f>
        <v>8.8</v>
      </c>
      <c r="S43" s="9">
        <f t="shared" si="3"/>
        <v>6.81</v>
      </c>
      <c r="T43" s="9" t="str">
        <f t="shared" si="4"/>
        <v>12A3</v>
      </c>
    </row>
    <row r="44" spans="1:20" x14ac:dyDescent="0.3">
      <c r="A44" s="13">
        <v>688</v>
      </c>
      <c r="B44" s="14" t="s">
        <v>86</v>
      </c>
      <c r="C44" s="15" t="s">
        <v>87</v>
      </c>
      <c r="D44" s="16" t="s">
        <v>15</v>
      </c>
      <c r="E44" s="17">
        <v>7.6</v>
      </c>
      <c r="F44" s="45">
        <v>7</v>
      </c>
      <c r="G44" s="18">
        <v>7.2</v>
      </c>
      <c r="H44" s="19">
        <v>5.5</v>
      </c>
      <c r="I44" s="19">
        <v>4.25</v>
      </c>
      <c r="J44" s="19">
        <v>4.25</v>
      </c>
      <c r="K44" s="13"/>
      <c r="L44" s="13"/>
      <c r="M44" s="13"/>
      <c r="N44" s="9" t="str">
        <f>VLOOKUP(B44,'[1]DS_HS '!$C$657:$F$1300,4,0)</f>
        <v>12A1</v>
      </c>
      <c r="O44" s="9">
        <f t="shared" si="0"/>
        <v>4.67</v>
      </c>
      <c r="P44" s="9" t="str">
        <f t="shared" si="1"/>
        <v/>
      </c>
      <c r="Q44" s="9">
        <f t="shared" si="2"/>
        <v>6.62</v>
      </c>
      <c r="R44" s="9" t="str">
        <f>VLOOKUP(C44&amp;N44,'[2]12A1'!$C$8:$Z$655,18,0)</f>
        <v>8.4</v>
      </c>
      <c r="S44" s="9">
        <f t="shared" si="3"/>
        <v>7.15</v>
      </c>
      <c r="T44" s="9" t="str">
        <f t="shared" si="4"/>
        <v>12A1</v>
      </c>
    </row>
    <row r="45" spans="1:20" x14ac:dyDescent="0.3">
      <c r="A45" s="13">
        <v>689</v>
      </c>
      <c r="B45" s="14" t="s">
        <v>88</v>
      </c>
      <c r="C45" s="15" t="s">
        <v>89</v>
      </c>
      <c r="D45" s="16" t="s">
        <v>15</v>
      </c>
      <c r="E45" s="17">
        <v>8</v>
      </c>
      <c r="F45" s="45">
        <v>7.5</v>
      </c>
      <c r="G45" s="18">
        <v>6.2</v>
      </c>
      <c r="H45" s="19">
        <v>5.5</v>
      </c>
      <c r="I45" s="19">
        <v>4.5</v>
      </c>
      <c r="J45" s="19">
        <v>2.5</v>
      </c>
      <c r="K45" s="13"/>
      <c r="L45" s="13"/>
      <c r="M45" s="13"/>
      <c r="N45" s="9" t="str">
        <f>VLOOKUP(B45,'[1]DS_HS '!$C$657:$F$1300,4,0)</f>
        <v>12A3</v>
      </c>
      <c r="O45" s="9">
        <f t="shared" si="0"/>
        <v>4.17</v>
      </c>
      <c r="P45" s="9" t="str">
        <f t="shared" si="1"/>
        <v/>
      </c>
      <c r="Q45" s="9">
        <f t="shared" si="2"/>
        <v>6.47</v>
      </c>
      <c r="R45" s="9" t="str">
        <f>VLOOKUP(C45&amp;N45,'[2]12A1'!$C$8:$Z$655,18,0)</f>
        <v>8.4</v>
      </c>
      <c r="S45" s="9">
        <f t="shared" si="3"/>
        <v>7.05</v>
      </c>
      <c r="T45" s="9" t="str">
        <f t="shared" si="4"/>
        <v>12A3</v>
      </c>
    </row>
    <row r="46" spans="1:20" x14ac:dyDescent="0.3">
      <c r="A46" s="13">
        <v>690</v>
      </c>
      <c r="B46" s="14" t="s">
        <v>90</v>
      </c>
      <c r="C46" s="15" t="s">
        <v>91</v>
      </c>
      <c r="D46" s="16" t="s">
        <v>15</v>
      </c>
      <c r="E46" s="17">
        <v>6</v>
      </c>
      <c r="F46" s="45">
        <v>6.25</v>
      </c>
      <c r="G46" s="18">
        <v>7.6</v>
      </c>
      <c r="H46" s="19">
        <v>4.75</v>
      </c>
      <c r="I46" s="19">
        <v>3.75</v>
      </c>
      <c r="J46" s="19">
        <v>2.75</v>
      </c>
      <c r="K46" s="13"/>
      <c r="L46" s="13"/>
      <c r="M46" s="13"/>
      <c r="N46" s="9" t="str">
        <f>VLOOKUP(B46,'[1]DS_HS '!$C$657:$F$1300,4,0)</f>
        <v>12A4</v>
      </c>
      <c r="O46" s="9">
        <f t="shared" si="0"/>
        <v>3.75</v>
      </c>
      <c r="P46" s="9" t="str">
        <f t="shared" si="1"/>
        <v/>
      </c>
      <c r="Q46" s="9">
        <f t="shared" si="2"/>
        <v>5.9</v>
      </c>
      <c r="R46" s="9" t="str">
        <f>VLOOKUP(C46&amp;N46,'[2]12A1'!$C$8:$Z$655,18,0)</f>
        <v>7.8</v>
      </c>
      <c r="S46" s="9">
        <f t="shared" si="3"/>
        <v>6.47</v>
      </c>
      <c r="T46" s="9" t="str">
        <f t="shared" si="4"/>
        <v>12A4</v>
      </c>
    </row>
    <row r="47" spans="1:20" x14ac:dyDescent="0.3">
      <c r="A47" s="13">
        <v>691</v>
      </c>
      <c r="B47" s="14" t="s">
        <v>92</v>
      </c>
      <c r="C47" s="15" t="s">
        <v>93</v>
      </c>
      <c r="D47" s="16" t="s">
        <v>15</v>
      </c>
      <c r="E47" s="17">
        <v>7.4</v>
      </c>
      <c r="F47" s="45">
        <v>7.5</v>
      </c>
      <c r="G47" s="18">
        <v>8.1999999999999993</v>
      </c>
      <c r="H47" s="19">
        <v>4</v>
      </c>
      <c r="I47" s="19">
        <v>7.5</v>
      </c>
      <c r="J47" s="19">
        <v>3.75</v>
      </c>
      <c r="K47" s="13"/>
      <c r="L47" s="13"/>
      <c r="M47" s="13"/>
      <c r="N47" s="9" t="str">
        <f>VLOOKUP(B47,'[1]DS_HS '!$C$657:$F$1300,4,0)</f>
        <v>12D7</v>
      </c>
      <c r="O47" s="9">
        <f t="shared" si="0"/>
        <v>5.08</v>
      </c>
      <c r="P47" s="9" t="str">
        <f t="shared" si="1"/>
        <v/>
      </c>
      <c r="Q47" s="9">
        <f t="shared" si="2"/>
        <v>7.05</v>
      </c>
      <c r="R47" s="9" t="str">
        <f>VLOOKUP(C47&amp;N47,'[2]12A1'!$C$8:$Z$655,18,0)</f>
        <v>8.4</v>
      </c>
      <c r="S47" s="9">
        <f t="shared" si="3"/>
        <v>7.46</v>
      </c>
      <c r="T47" s="9" t="str">
        <f t="shared" si="4"/>
        <v>12D7</v>
      </c>
    </row>
    <row r="48" spans="1:20" x14ac:dyDescent="0.3">
      <c r="A48" s="13">
        <v>692</v>
      </c>
      <c r="B48" s="14" t="s">
        <v>94</v>
      </c>
      <c r="C48" s="15" t="s">
        <v>93</v>
      </c>
      <c r="D48" s="16" t="s">
        <v>15</v>
      </c>
      <c r="E48" s="17">
        <v>8</v>
      </c>
      <c r="F48" s="45">
        <v>6.75</v>
      </c>
      <c r="G48" s="18">
        <v>5.6</v>
      </c>
      <c r="H48" s="19">
        <v>5.5</v>
      </c>
      <c r="I48" s="19">
        <v>5.25</v>
      </c>
      <c r="J48" s="19">
        <v>4.25</v>
      </c>
      <c r="K48" s="13"/>
      <c r="L48" s="13"/>
      <c r="M48" s="13"/>
      <c r="N48" s="9" t="str">
        <f>VLOOKUP(B48,'[1]DS_HS '!$C$657:$F$1300,4,0)</f>
        <v>12A3</v>
      </c>
      <c r="O48" s="9">
        <f t="shared" si="0"/>
        <v>5</v>
      </c>
      <c r="P48" s="9" t="str">
        <f t="shared" si="1"/>
        <v/>
      </c>
      <c r="Q48" s="9">
        <f t="shared" si="2"/>
        <v>6.34</v>
      </c>
      <c r="R48" s="9" t="str">
        <f>VLOOKUP(C48&amp;N48,'[2]12A1'!$C$8:$Z$655,18,0)</f>
        <v>8.6</v>
      </c>
      <c r="S48" s="9">
        <f t="shared" si="3"/>
        <v>7.02</v>
      </c>
      <c r="T48" s="9" t="str">
        <f t="shared" si="4"/>
        <v>12A3</v>
      </c>
    </row>
    <row r="49" spans="1:20" x14ac:dyDescent="0.3">
      <c r="A49" s="13">
        <v>693</v>
      </c>
      <c r="B49" s="14" t="s">
        <v>95</v>
      </c>
      <c r="C49" s="15" t="s">
        <v>96</v>
      </c>
      <c r="D49" s="16" t="s">
        <v>15</v>
      </c>
      <c r="E49" s="17">
        <v>7.6</v>
      </c>
      <c r="F49" s="45">
        <v>7</v>
      </c>
      <c r="G49" s="18">
        <v>7.8</v>
      </c>
      <c r="H49" s="19">
        <v>4.25</v>
      </c>
      <c r="I49" s="19">
        <v>6.25</v>
      </c>
      <c r="J49" s="19">
        <v>4.25</v>
      </c>
      <c r="K49" s="13"/>
      <c r="L49" s="13"/>
      <c r="M49" s="13"/>
      <c r="N49" s="9" t="str">
        <f>VLOOKUP(B49,'[1]DS_HS '!$C$657:$F$1300,4,0)</f>
        <v>12D4</v>
      </c>
      <c r="O49" s="9">
        <f t="shared" si="0"/>
        <v>4.92</v>
      </c>
      <c r="P49" s="9" t="str">
        <f t="shared" si="1"/>
        <v/>
      </c>
      <c r="Q49" s="9">
        <f t="shared" si="2"/>
        <v>6.83</v>
      </c>
      <c r="R49" s="9" t="str">
        <f>VLOOKUP(C49&amp;N49,'[2]12A1'!$C$8:$Z$655,18,0)</f>
        <v>8.1</v>
      </c>
      <c r="S49" s="9">
        <f t="shared" si="3"/>
        <v>7.21</v>
      </c>
      <c r="T49" s="9" t="str">
        <f t="shared" si="4"/>
        <v>12D4</v>
      </c>
    </row>
    <row r="50" spans="1:20" x14ac:dyDescent="0.3">
      <c r="A50" s="13">
        <v>694</v>
      </c>
      <c r="B50" s="14" t="s">
        <v>97</v>
      </c>
      <c r="C50" s="15" t="s">
        <v>98</v>
      </c>
      <c r="D50" s="16" t="s">
        <v>15</v>
      </c>
      <c r="E50" s="17">
        <v>9.1999999999999993</v>
      </c>
      <c r="F50" s="45">
        <v>8</v>
      </c>
      <c r="G50" s="18">
        <v>5.6</v>
      </c>
      <c r="H50" s="19">
        <v>6.75</v>
      </c>
      <c r="I50" s="19">
        <v>7.25</v>
      </c>
      <c r="J50" s="19">
        <v>3.75</v>
      </c>
      <c r="K50" s="13"/>
      <c r="L50" s="13"/>
      <c r="M50" s="13"/>
      <c r="N50" s="9" t="str">
        <f>VLOOKUP(B50,'[1]DS_HS '!$C$657:$F$1300,4,0)</f>
        <v>12A4</v>
      </c>
      <c r="O50" s="9">
        <f t="shared" si="0"/>
        <v>5.92</v>
      </c>
      <c r="P50" s="9" t="str">
        <f t="shared" si="1"/>
        <v/>
      </c>
      <c r="Q50" s="9">
        <f t="shared" si="2"/>
        <v>7.18</v>
      </c>
      <c r="R50" s="9" t="str">
        <f>VLOOKUP(C50&amp;N50,'[2]12A1'!$C$8:$Z$655,18,0)</f>
        <v>8.8</v>
      </c>
      <c r="S50" s="9">
        <f t="shared" si="3"/>
        <v>7.67</v>
      </c>
      <c r="T50" s="9" t="str">
        <f t="shared" si="4"/>
        <v>12A4</v>
      </c>
    </row>
    <row r="51" spans="1:20" x14ac:dyDescent="0.3">
      <c r="A51" s="13">
        <v>695</v>
      </c>
      <c r="B51" s="14" t="s">
        <v>99</v>
      </c>
      <c r="C51" s="15" t="s">
        <v>100</v>
      </c>
      <c r="D51" s="16" t="s">
        <v>15</v>
      </c>
      <c r="E51" s="17">
        <v>8</v>
      </c>
      <c r="F51" s="45">
        <v>7.75</v>
      </c>
      <c r="G51" s="18">
        <v>3.2</v>
      </c>
      <c r="H51" s="19">
        <v>5.25</v>
      </c>
      <c r="I51" s="19">
        <v>6</v>
      </c>
      <c r="J51" s="19">
        <v>4.25</v>
      </c>
      <c r="K51" s="13"/>
      <c r="L51" s="13"/>
      <c r="M51" s="13"/>
      <c r="N51" s="9" t="str">
        <f>VLOOKUP(B51,'[1]DS_HS '!$C$657:$F$1300,4,0)</f>
        <v>12D6</v>
      </c>
      <c r="O51" s="9">
        <f t="shared" si="0"/>
        <v>5.17</v>
      </c>
      <c r="P51" s="9" t="str">
        <f t="shared" si="1"/>
        <v/>
      </c>
      <c r="Q51" s="9">
        <f t="shared" si="2"/>
        <v>6.03</v>
      </c>
      <c r="R51" s="9" t="str">
        <f>VLOOKUP(C51&amp;N51,'[2]12A1'!$C$8:$Z$655,18,0)</f>
        <v>7.9</v>
      </c>
      <c r="S51" s="9">
        <f t="shared" si="3"/>
        <v>6.59</v>
      </c>
      <c r="T51" s="9" t="str">
        <f t="shared" si="4"/>
        <v>12D6</v>
      </c>
    </row>
    <row r="52" spans="1:20" x14ac:dyDescent="0.3">
      <c r="A52" s="13">
        <v>696</v>
      </c>
      <c r="B52" s="14" t="s">
        <v>101</v>
      </c>
      <c r="C52" s="15" t="s">
        <v>102</v>
      </c>
      <c r="D52" s="16" t="s">
        <v>15</v>
      </c>
      <c r="E52" s="17">
        <v>5.2</v>
      </c>
      <c r="F52" s="45">
        <v>8.25</v>
      </c>
      <c r="G52" s="18">
        <v>4.2</v>
      </c>
      <c r="H52" s="19">
        <v>6.75</v>
      </c>
      <c r="I52" s="19">
        <v>5.25</v>
      </c>
      <c r="J52" s="19">
        <v>3.25</v>
      </c>
      <c r="K52" s="13"/>
      <c r="L52" s="13"/>
      <c r="M52" s="13"/>
      <c r="N52" s="9" t="str">
        <f>VLOOKUP(B52,'[1]DS_HS '!$C$657:$F$1300,4,0)</f>
        <v>12A3</v>
      </c>
      <c r="O52" s="9">
        <f t="shared" si="0"/>
        <v>5.08</v>
      </c>
      <c r="P52" s="9" t="str">
        <f t="shared" si="1"/>
        <v/>
      </c>
      <c r="Q52" s="9">
        <f t="shared" si="2"/>
        <v>5.68</v>
      </c>
      <c r="R52" s="9" t="str">
        <f>VLOOKUP(C52&amp;N52,'[2]12A1'!$C$8:$Z$655,18,0)</f>
        <v>8.7</v>
      </c>
      <c r="S52" s="9">
        <f t="shared" si="3"/>
        <v>6.59</v>
      </c>
      <c r="T52" s="9" t="str">
        <f t="shared" si="4"/>
        <v>12A3</v>
      </c>
    </row>
    <row r="53" spans="1:20" x14ac:dyDescent="0.3">
      <c r="A53" s="13">
        <v>697</v>
      </c>
      <c r="B53" s="14" t="s">
        <v>103</v>
      </c>
      <c r="C53" s="15" t="s">
        <v>104</v>
      </c>
      <c r="D53" s="16" t="s">
        <v>15</v>
      </c>
      <c r="E53" s="17">
        <v>8.4</v>
      </c>
      <c r="F53" s="45">
        <v>8.5</v>
      </c>
      <c r="G53" s="21">
        <v>-1</v>
      </c>
      <c r="H53" s="19">
        <v>7.25</v>
      </c>
      <c r="I53" s="19">
        <v>6.25</v>
      </c>
      <c r="J53" s="19">
        <v>2.75</v>
      </c>
      <c r="K53" s="13"/>
      <c r="L53" s="13"/>
      <c r="M53" s="13"/>
      <c r="N53" s="9" t="str">
        <f>VLOOKUP(B53,'[1]DS_HS '!$C$657:$F$1300,4,0)</f>
        <v>12A3</v>
      </c>
      <c r="O53" s="9">
        <f t="shared" si="0"/>
        <v>5.42</v>
      </c>
      <c r="P53" s="9" t="str">
        <f t="shared" si="1"/>
        <v/>
      </c>
      <c r="Q53" s="9" t="str">
        <f t="shared" si="2"/>
        <v/>
      </c>
      <c r="R53" s="9" t="str">
        <f>VLOOKUP(C53&amp;N53,'[2]12A1'!$C$8:$Z$655,18,0)</f>
        <v>8.8</v>
      </c>
      <c r="S53" s="9" t="str">
        <f t="shared" si="3"/>
        <v/>
      </c>
      <c r="T53" s="9" t="str">
        <f t="shared" si="4"/>
        <v>12A3</v>
      </c>
    </row>
    <row r="54" spans="1:20" x14ac:dyDescent="0.3">
      <c r="A54" s="13">
        <v>698</v>
      </c>
      <c r="B54" s="14" t="s">
        <v>105</v>
      </c>
      <c r="C54" s="15" t="s">
        <v>106</v>
      </c>
      <c r="D54" s="16" t="s">
        <v>15</v>
      </c>
      <c r="E54" s="17">
        <v>7.4</v>
      </c>
      <c r="F54" s="45">
        <v>6.75</v>
      </c>
      <c r="G54" s="18">
        <v>2.8</v>
      </c>
      <c r="H54" s="19">
        <v>5.25</v>
      </c>
      <c r="I54" s="19">
        <v>5.75</v>
      </c>
      <c r="J54" s="19">
        <v>4</v>
      </c>
      <c r="K54" s="13"/>
      <c r="L54" s="13"/>
      <c r="M54" s="13"/>
      <c r="N54" s="9" t="str">
        <f>VLOOKUP(B54,'[1]DS_HS '!$C$657:$F$1300,4,0)</f>
        <v>12A4</v>
      </c>
      <c r="O54" s="9">
        <f t="shared" si="0"/>
        <v>5</v>
      </c>
      <c r="P54" s="9" t="str">
        <f t="shared" si="1"/>
        <v/>
      </c>
      <c r="Q54" s="9">
        <f t="shared" si="2"/>
        <v>5.49</v>
      </c>
      <c r="R54" s="9" t="str">
        <f>VLOOKUP(C54&amp;N54,'[2]12A1'!$C$8:$Z$655,18,0)</f>
        <v>8.1</v>
      </c>
      <c r="S54" s="9">
        <f t="shared" si="3"/>
        <v>6.27</v>
      </c>
      <c r="T54" s="9" t="str">
        <f t="shared" si="4"/>
        <v>12A4</v>
      </c>
    </row>
    <row r="55" spans="1:20" x14ac:dyDescent="0.3">
      <c r="A55" s="13">
        <v>699</v>
      </c>
      <c r="B55" s="14" t="s">
        <v>107</v>
      </c>
      <c r="C55" s="15" t="s">
        <v>108</v>
      </c>
      <c r="D55" s="16" t="s">
        <v>15</v>
      </c>
      <c r="E55" s="17">
        <v>5.6</v>
      </c>
      <c r="F55" s="45">
        <v>8.5</v>
      </c>
      <c r="G55" s="18">
        <v>5.2</v>
      </c>
      <c r="H55" s="19">
        <v>3.5</v>
      </c>
      <c r="I55" s="19">
        <v>5.25</v>
      </c>
      <c r="J55" s="19">
        <v>3.25</v>
      </c>
      <c r="K55" s="13"/>
      <c r="L55" s="13"/>
      <c r="M55" s="13"/>
      <c r="N55" s="9" t="str">
        <f>VLOOKUP(B55,'[1]DS_HS '!$C$657:$F$1300,4,0)</f>
        <v>12A3</v>
      </c>
      <c r="O55" s="9">
        <f t="shared" si="0"/>
        <v>4</v>
      </c>
      <c r="P55" s="9" t="str">
        <f t="shared" si="1"/>
        <v/>
      </c>
      <c r="Q55" s="9">
        <f t="shared" si="2"/>
        <v>5.83</v>
      </c>
      <c r="R55" s="9" t="str">
        <f>VLOOKUP(C55&amp;N55,'[2]12A1'!$C$8:$Z$655,18,0)</f>
        <v>8.6</v>
      </c>
      <c r="S55" s="9">
        <f t="shared" si="3"/>
        <v>6.66</v>
      </c>
      <c r="T55" s="9" t="str">
        <f t="shared" si="4"/>
        <v>12A3</v>
      </c>
    </row>
    <row r="56" spans="1:20" x14ac:dyDescent="0.3">
      <c r="A56" s="13">
        <v>700</v>
      </c>
      <c r="B56" s="14" t="s">
        <v>109</v>
      </c>
      <c r="C56" s="15" t="s">
        <v>110</v>
      </c>
      <c r="D56" s="16" t="s">
        <v>15</v>
      </c>
      <c r="E56" s="17">
        <v>7.4</v>
      </c>
      <c r="F56" s="45">
        <v>5</v>
      </c>
      <c r="G56" s="18">
        <v>4.8</v>
      </c>
      <c r="H56" s="19">
        <v>5.5</v>
      </c>
      <c r="I56" s="19">
        <v>3.25</v>
      </c>
      <c r="J56" s="19">
        <v>3.75</v>
      </c>
      <c r="K56" s="13"/>
      <c r="L56" s="13"/>
      <c r="M56" s="13"/>
      <c r="N56" s="9" t="str">
        <f>VLOOKUP(B56,'[1]DS_HS '!$C$657:$F$1300,4,0)</f>
        <v>12A4</v>
      </c>
      <c r="O56" s="9">
        <f t="shared" si="0"/>
        <v>4.17</v>
      </c>
      <c r="P56" s="9" t="str">
        <f t="shared" si="1"/>
        <v/>
      </c>
      <c r="Q56" s="9">
        <f t="shared" si="2"/>
        <v>5.34</v>
      </c>
      <c r="R56" s="9" t="str">
        <f>VLOOKUP(C56&amp;N56,'[2]12A1'!$C$8:$Z$655,18,0)</f>
        <v>8.0</v>
      </c>
      <c r="S56" s="9">
        <f t="shared" si="3"/>
        <v>6.14</v>
      </c>
      <c r="T56" s="9" t="str">
        <f t="shared" si="4"/>
        <v>12A4</v>
      </c>
    </row>
    <row r="57" spans="1:20" x14ac:dyDescent="0.3">
      <c r="A57" s="13">
        <v>701</v>
      </c>
      <c r="B57" s="14" t="s">
        <v>111</v>
      </c>
      <c r="C57" s="15" t="s">
        <v>112</v>
      </c>
      <c r="D57" s="16" t="s">
        <v>15</v>
      </c>
      <c r="E57" s="17">
        <v>7.8</v>
      </c>
      <c r="F57" s="45">
        <v>5.25</v>
      </c>
      <c r="G57" s="18">
        <v>6</v>
      </c>
      <c r="H57" s="19">
        <v>3.5</v>
      </c>
      <c r="I57" s="19">
        <v>3.75</v>
      </c>
      <c r="J57" s="19">
        <v>2</v>
      </c>
      <c r="K57" s="13"/>
      <c r="L57" s="13"/>
      <c r="M57" s="13"/>
      <c r="N57" s="9" t="str">
        <f>VLOOKUP(B57,'[1]DS_HS '!$C$657:$F$1300,4,0)</f>
        <v>12D2</v>
      </c>
      <c r="O57" s="9">
        <f t="shared" si="0"/>
        <v>3.08</v>
      </c>
      <c r="P57" s="9" t="str">
        <f t="shared" si="1"/>
        <v/>
      </c>
      <c r="Q57" s="9">
        <f t="shared" si="2"/>
        <v>5.53</v>
      </c>
      <c r="R57" s="9" t="str">
        <f>VLOOKUP(C57&amp;N57,'[2]12A1'!$C$8:$Z$655,18,0)</f>
        <v>7.8</v>
      </c>
      <c r="S57" s="9">
        <f t="shared" si="3"/>
        <v>6.21</v>
      </c>
      <c r="T57" s="9" t="str">
        <f t="shared" si="4"/>
        <v>12D2</v>
      </c>
    </row>
    <row r="58" spans="1:20" x14ac:dyDescent="0.3">
      <c r="A58" s="13">
        <v>702</v>
      </c>
      <c r="B58" s="14" t="s">
        <v>113</v>
      </c>
      <c r="C58" s="15" t="s">
        <v>114</v>
      </c>
      <c r="D58" s="16" t="s">
        <v>15</v>
      </c>
      <c r="E58" s="17">
        <v>6.4</v>
      </c>
      <c r="F58" s="45">
        <v>7.75</v>
      </c>
      <c r="G58" s="18">
        <v>6</v>
      </c>
      <c r="H58" s="19">
        <v>5.25</v>
      </c>
      <c r="I58" s="19">
        <v>4</v>
      </c>
      <c r="J58" s="19">
        <v>4</v>
      </c>
      <c r="K58" s="13"/>
      <c r="L58" s="13"/>
      <c r="M58" s="13"/>
      <c r="N58" s="9" t="str">
        <f>VLOOKUP(B58,'[1]DS_HS '!$C$657:$F$1300,4,0)</f>
        <v>12D7</v>
      </c>
      <c r="O58" s="9">
        <f t="shared" si="0"/>
        <v>4.42</v>
      </c>
      <c r="P58" s="9" t="str">
        <f t="shared" si="1"/>
        <v/>
      </c>
      <c r="Q58" s="9">
        <f t="shared" si="2"/>
        <v>6.14</v>
      </c>
      <c r="R58" s="9" t="str">
        <f>VLOOKUP(C58&amp;N58,'[2]12A1'!$C$8:$Z$655,18,0)</f>
        <v>7.7</v>
      </c>
      <c r="S58" s="9">
        <f t="shared" si="3"/>
        <v>6.61</v>
      </c>
      <c r="T58" s="9" t="str">
        <f t="shared" si="4"/>
        <v>12D7</v>
      </c>
    </row>
    <row r="59" spans="1:20" x14ac:dyDescent="0.3">
      <c r="A59" s="13">
        <v>703</v>
      </c>
      <c r="B59" s="14" t="s">
        <v>115</v>
      </c>
      <c r="C59" s="15" t="s">
        <v>116</v>
      </c>
      <c r="D59" s="16" t="s">
        <v>15</v>
      </c>
      <c r="E59" s="17">
        <v>6.8</v>
      </c>
      <c r="F59" s="45">
        <v>4</v>
      </c>
      <c r="G59" s="18">
        <v>5.4</v>
      </c>
      <c r="H59" s="19">
        <v>5.25</v>
      </c>
      <c r="I59" s="19">
        <v>3.75</v>
      </c>
      <c r="J59" s="19">
        <v>3.25</v>
      </c>
      <c r="K59" s="13"/>
      <c r="L59" s="13"/>
      <c r="M59" s="13"/>
      <c r="N59" s="9" t="str">
        <f>VLOOKUP(B59,'[1]DS_HS '!$C$657:$F$1300,4,0)</f>
        <v>12A2</v>
      </c>
      <c r="O59" s="9">
        <f t="shared" si="0"/>
        <v>4.08</v>
      </c>
      <c r="P59" s="9" t="str">
        <f t="shared" si="1"/>
        <v/>
      </c>
      <c r="Q59" s="9">
        <f t="shared" si="2"/>
        <v>5.07</v>
      </c>
      <c r="R59" s="9" t="str">
        <f>VLOOKUP(C59&amp;N59,'[2]12A1'!$C$8:$Z$655,18,0)</f>
        <v>7.4</v>
      </c>
      <c r="S59" s="9">
        <f t="shared" si="3"/>
        <v>5.77</v>
      </c>
      <c r="T59" s="9" t="str">
        <f t="shared" si="4"/>
        <v>12A2</v>
      </c>
    </row>
    <row r="60" spans="1:20" x14ac:dyDescent="0.3">
      <c r="A60" s="13">
        <v>704</v>
      </c>
      <c r="B60" s="14" t="s">
        <v>117</v>
      </c>
      <c r="C60" s="15" t="s">
        <v>118</v>
      </c>
      <c r="D60" s="16" t="s">
        <v>15</v>
      </c>
      <c r="E60" s="17">
        <v>8.1999999999999993</v>
      </c>
      <c r="F60" s="45">
        <v>5</v>
      </c>
      <c r="G60" s="18">
        <v>2.2000000000000002</v>
      </c>
      <c r="H60" s="19">
        <v>5.25</v>
      </c>
      <c r="I60" s="19">
        <v>6</v>
      </c>
      <c r="J60" s="19">
        <v>3.25</v>
      </c>
      <c r="K60" s="13"/>
      <c r="L60" s="13"/>
      <c r="M60" s="13"/>
      <c r="N60" s="9" t="str">
        <f>VLOOKUP(B60,'[1]DS_HS '!$C$657:$F$1300,4,0)</f>
        <v>12A4</v>
      </c>
      <c r="O60" s="9">
        <f t="shared" si="0"/>
        <v>4.83</v>
      </c>
      <c r="P60" s="9" t="str">
        <f t="shared" si="1"/>
        <v/>
      </c>
      <c r="Q60" s="9">
        <f t="shared" si="2"/>
        <v>5.0599999999999996</v>
      </c>
      <c r="R60" s="9" t="str">
        <f>VLOOKUP(C60&amp;N60,'[2]12A1'!$C$8:$Z$655,18,0)</f>
        <v>8.0</v>
      </c>
      <c r="S60" s="9">
        <f t="shared" si="3"/>
        <v>5.94</v>
      </c>
      <c r="T60" s="9" t="str">
        <f t="shared" si="4"/>
        <v>12A4</v>
      </c>
    </row>
    <row r="61" spans="1:20" x14ac:dyDescent="0.3">
      <c r="A61" s="13">
        <v>705</v>
      </c>
      <c r="B61" s="14" t="s">
        <v>119</v>
      </c>
      <c r="C61" s="15" t="s">
        <v>120</v>
      </c>
      <c r="D61" s="16" t="s">
        <v>15</v>
      </c>
      <c r="E61" s="17">
        <v>7.8</v>
      </c>
      <c r="F61" s="45">
        <v>7</v>
      </c>
      <c r="G61" s="18">
        <v>7.2</v>
      </c>
      <c r="H61" s="19">
        <v>6.5</v>
      </c>
      <c r="I61" s="19">
        <v>5.25</v>
      </c>
      <c r="J61" s="19">
        <v>3.25</v>
      </c>
      <c r="K61" s="13"/>
      <c r="L61" s="13"/>
      <c r="M61" s="13"/>
      <c r="N61" s="9" t="str">
        <f>VLOOKUP(B61,'[1]DS_HS '!$C$657:$F$1300,4,0)</f>
        <v>12A3</v>
      </c>
      <c r="O61" s="9">
        <f t="shared" si="0"/>
        <v>5</v>
      </c>
      <c r="P61" s="9" t="str">
        <f t="shared" si="1"/>
        <v/>
      </c>
      <c r="Q61" s="9">
        <f t="shared" si="2"/>
        <v>6.75</v>
      </c>
      <c r="R61" s="9" t="str">
        <f>VLOOKUP(C61&amp;N61,'[2]12A1'!$C$8:$Z$655,18,0)</f>
        <v>8.5</v>
      </c>
      <c r="S61" s="9">
        <f t="shared" si="3"/>
        <v>7.28</v>
      </c>
      <c r="T61" s="9" t="str">
        <f t="shared" si="4"/>
        <v>12A3</v>
      </c>
    </row>
    <row r="62" spans="1:20" x14ac:dyDescent="0.3">
      <c r="A62" s="13">
        <v>706</v>
      </c>
      <c r="B62" s="14" t="s">
        <v>121</v>
      </c>
      <c r="C62" s="15" t="s">
        <v>122</v>
      </c>
      <c r="D62" s="16" t="s">
        <v>15</v>
      </c>
      <c r="E62" s="17">
        <v>9.8000000000000007</v>
      </c>
      <c r="F62" s="45">
        <v>6.5</v>
      </c>
      <c r="G62" s="18">
        <v>8.6</v>
      </c>
      <c r="H62" s="19">
        <v>6.5</v>
      </c>
      <c r="I62" s="19">
        <v>5.25</v>
      </c>
      <c r="J62" s="19">
        <v>4.75</v>
      </c>
      <c r="K62" s="13"/>
      <c r="L62" s="13"/>
      <c r="M62" s="13"/>
      <c r="N62" s="9" t="str">
        <f>VLOOKUP(B62,'[1]DS_HS '!$C$657:$F$1300,4,0)</f>
        <v>12A3</v>
      </c>
      <c r="O62" s="9">
        <f t="shared" si="0"/>
        <v>5.5</v>
      </c>
      <c r="P62" s="9" t="str">
        <f t="shared" si="1"/>
        <v/>
      </c>
      <c r="Q62" s="9">
        <f t="shared" si="2"/>
        <v>7.6</v>
      </c>
      <c r="R62" s="9" t="str">
        <f>VLOOKUP(C62&amp;N62,'[2]12A1'!$C$8:$Z$655,18,0)</f>
        <v>9.0</v>
      </c>
      <c r="S62" s="9">
        <f t="shared" si="3"/>
        <v>8.02</v>
      </c>
      <c r="T62" s="9" t="str">
        <f t="shared" si="4"/>
        <v>12A3</v>
      </c>
    </row>
    <row r="63" spans="1:20" x14ac:dyDescent="0.3">
      <c r="A63" s="13">
        <v>707</v>
      </c>
      <c r="B63" s="14" t="s">
        <v>123</v>
      </c>
      <c r="C63" s="15" t="s">
        <v>124</v>
      </c>
      <c r="D63" s="16" t="s">
        <v>15</v>
      </c>
      <c r="E63" s="17">
        <v>6.6</v>
      </c>
      <c r="F63" s="45">
        <v>4</v>
      </c>
      <c r="G63" s="18">
        <v>3.6</v>
      </c>
      <c r="H63" s="19">
        <v>4</v>
      </c>
      <c r="I63" s="19">
        <v>4</v>
      </c>
      <c r="J63" s="19">
        <v>2</v>
      </c>
      <c r="K63" s="13"/>
      <c r="L63" s="13"/>
      <c r="M63" s="13"/>
      <c r="N63" s="9" t="str">
        <f>VLOOKUP(B63,'[1]DS_HS '!$C$657:$F$1300,4,0)</f>
        <v>12A3</v>
      </c>
      <c r="O63" s="9">
        <f t="shared" si="0"/>
        <v>3.33</v>
      </c>
      <c r="P63" s="9" t="str">
        <f t="shared" si="1"/>
        <v/>
      </c>
      <c r="Q63" s="9">
        <f t="shared" si="2"/>
        <v>4.38</v>
      </c>
      <c r="R63" s="9" t="str">
        <f>VLOOKUP(C63&amp;N63,'[2]12A1'!$C$8:$Z$655,18,0)</f>
        <v>8.2</v>
      </c>
      <c r="S63" s="9">
        <f t="shared" si="3"/>
        <v>5.53</v>
      </c>
      <c r="T63" s="9" t="str">
        <f t="shared" si="4"/>
        <v>12A3</v>
      </c>
    </row>
    <row r="64" spans="1:20" x14ac:dyDescent="0.3">
      <c r="A64" s="13">
        <v>708</v>
      </c>
      <c r="B64" s="14" t="s">
        <v>125</v>
      </c>
      <c r="C64" s="15" t="s">
        <v>126</v>
      </c>
      <c r="D64" s="16" t="s">
        <v>15</v>
      </c>
      <c r="E64" s="17">
        <v>6.4</v>
      </c>
      <c r="F64" s="45">
        <v>6</v>
      </c>
      <c r="G64" s="18">
        <v>8</v>
      </c>
      <c r="H64" s="19">
        <v>5.25</v>
      </c>
      <c r="I64" s="19">
        <v>5</v>
      </c>
      <c r="J64" s="19">
        <v>4.75</v>
      </c>
      <c r="K64" s="13"/>
      <c r="L64" s="13"/>
      <c r="M64" s="13"/>
      <c r="N64" s="9" t="str">
        <f>VLOOKUP(B64,'[1]DS_HS '!$C$657:$F$1300,4,0)</f>
        <v>12A1</v>
      </c>
      <c r="O64" s="9">
        <f t="shared" si="0"/>
        <v>5</v>
      </c>
      <c r="P64" s="9" t="str">
        <f t="shared" si="1"/>
        <v/>
      </c>
      <c r="Q64" s="9">
        <f t="shared" si="2"/>
        <v>6.35</v>
      </c>
      <c r="R64" s="9" t="str">
        <f>VLOOKUP(C64&amp;N64,'[2]12A1'!$C$8:$Z$655,18,0)</f>
        <v>8.2</v>
      </c>
      <c r="S64" s="9">
        <f t="shared" si="3"/>
        <v>6.91</v>
      </c>
      <c r="T64" s="9" t="str">
        <f t="shared" si="4"/>
        <v>12A1</v>
      </c>
    </row>
    <row r="65" spans="1:20" x14ac:dyDescent="0.3">
      <c r="A65" s="13">
        <v>709</v>
      </c>
      <c r="B65" s="14" t="s">
        <v>127</v>
      </c>
      <c r="C65" s="15" t="s">
        <v>128</v>
      </c>
      <c r="D65" s="16" t="s">
        <v>15</v>
      </c>
      <c r="E65" s="17">
        <v>8.6</v>
      </c>
      <c r="F65" s="45">
        <v>5.75</v>
      </c>
      <c r="G65" s="18">
        <v>7.8</v>
      </c>
      <c r="H65" s="19">
        <v>6</v>
      </c>
      <c r="I65" s="19">
        <v>2.75</v>
      </c>
      <c r="J65" s="19">
        <v>4.25</v>
      </c>
      <c r="K65" s="13"/>
      <c r="L65" s="13"/>
      <c r="M65" s="13"/>
      <c r="N65" s="9" t="str">
        <f>VLOOKUP(B65,'[1]DS_HS '!$C$657:$F$1300,4,0)</f>
        <v>12A1</v>
      </c>
      <c r="O65" s="9">
        <f t="shared" si="0"/>
        <v>4.33</v>
      </c>
      <c r="P65" s="9" t="str">
        <f t="shared" si="1"/>
        <v/>
      </c>
      <c r="Q65" s="9">
        <f t="shared" si="2"/>
        <v>6.62</v>
      </c>
      <c r="R65" s="9" t="str">
        <f>VLOOKUP(C65&amp;N65,'[2]12A1'!$C$8:$Z$655,18,0)</f>
        <v>8.2</v>
      </c>
      <c r="S65" s="9">
        <f t="shared" si="3"/>
        <v>7.09</v>
      </c>
      <c r="T65" s="9" t="str">
        <f t="shared" si="4"/>
        <v>12A1</v>
      </c>
    </row>
    <row r="66" spans="1:20" x14ac:dyDescent="0.3">
      <c r="A66" s="13">
        <v>710</v>
      </c>
      <c r="B66" s="14" t="s">
        <v>129</v>
      </c>
      <c r="C66" s="15" t="s">
        <v>130</v>
      </c>
      <c r="D66" s="16" t="s">
        <v>15</v>
      </c>
      <c r="E66" s="17">
        <v>8.6</v>
      </c>
      <c r="F66" s="45">
        <v>5.25</v>
      </c>
      <c r="G66" s="18">
        <v>7.2</v>
      </c>
      <c r="H66" s="19">
        <v>7.75</v>
      </c>
      <c r="I66" s="19">
        <v>5.75</v>
      </c>
      <c r="J66" s="19">
        <v>3.25</v>
      </c>
      <c r="K66" s="13"/>
      <c r="L66" s="13"/>
      <c r="M66" s="13"/>
      <c r="N66" s="9" t="str">
        <f>VLOOKUP(B66,'[1]DS_HS '!$C$657:$F$1300,4,0)</f>
        <v>12A4</v>
      </c>
      <c r="O66" s="9">
        <f t="shared" si="0"/>
        <v>5.58</v>
      </c>
      <c r="P66" s="9" t="str">
        <f t="shared" si="1"/>
        <v/>
      </c>
      <c r="Q66" s="9">
        <f t="shared" si="2"/>
        <v>6.66</v>
      </c>
      <c r="R66" s="9" t="str">
        <f>VLOOKUP(C66&amp;N66,'[2]12A1'!$C$8:$Z$655,18,0)</f>
        <v>8.0</v>
      </c>
      <c r="S66" s="9">
        <f t="shared" si="3"/>
        <v>7.06</v>
      </c>
      <c r="T66" s="9" t="str">
        <f t="shared" si="4"/>
        <v>12A4</v>
      </c>
    </row>
    <row r="67" spans="1:20" x14ac:dyDescent="0.3">
      <c r="A67" s="13">
        <v>711</v>
      </c>
      <c r="B67" s="14" t="s">
        <v>131</v>
      </c>
      <c r="C67" s="15" t="s">
        <v>132</v>
      </c>
      <c r="D67" s="16" t="s">
        <v>15</v>
      </c>
      <c r="E67" s="17">
        <v>7</v>
      </c>
      <c r="F67" s="45">
        <v>6.5</v>
      </c>
      <c r="G67" s="18">
        <v>6.2</v>
      </c>
      <c r="H67" s="19">
        <v>5.25</v>
      </c>
      <c r="I67" s="19">
        <v>3.5</v>
      </c>
      <c r="J67" s="19">
        <v>2.5</v>
      </c>
      <c r="K67" s="13"/>
      <c r="L67" s="13"/>
      <c r="M67" s="13"/>
      <c r="N67" s="9" t="str">
        <f>VLOOKUP(B67,'[1]DS_HS '!$C$657:$F$1300,4,0)</f>
        <v>12D9</v>
      </c>
      <c r="O67" s="9">
        <f t="shared" si="0"/>
        <v>3.75</v>
      </c>
      <c r="P67" s="9" t="str">
        <f t="shared" si="1"/>
        <v/>
      </c>
      <c r="Q67" s="9">
        <f t="shared" si="2"/>
        <v>5.86</v>
      </c>
      <c r="R67" s="9" t="str">
        <f>VLOOKUP(C67&amp;N67,'[2]12A1'!$C$8:$Z$655,18,0)</f>
        <v>8.0</v>
      </c>
      <c r="S67" s="9">
        <f t="shared" si="3"/>
        <v>6.5</v>
      </c>
      <c r="T67" s="9" t="str">
        <f t="shared" si="4"/>
        <v>12D9</v>
      </c>
    </row>
    <row r="68" spans="1:20" x14ac:dyDescent="0.3">
      <c r="A68" s="13">
        <v>712</v>
      </c>
      <c r="B68" s="14" t="s">
        <v>133</v>
      </c>
      <c r="C68" s="15" t="s">
        <v>134</v>
      </c>
      <c r="D68" s="16" t="s">
        <v>15</v>
      </c>
      <c r="E68" s="17">
        <v>8.8000000000000007</v>
      </c>
      <c r="F68" s="45">
        <v>8.5</v>
      </c>
      <c r="G68" s="18">
        <v>5</v>
      </c>
      <c r="H68" s="19">
        <v>6.25</v>
      </c>
      <c r="I68" s="19">
        <v>6.25</v>
      </c>
      <c r="J68" s="19">
        <v>3</v>
      </c>
      <c r="K68" s="13"/>
      <c r="L68" s="13"/>
      <c r="M68" s="13"/>
      <c r="N68" s="9" t="str">
        <f>VLOOKUP(B68,'[1]DS_HS '!$C$657:$F$1300,4,0)</f>
        <v>12A1</v>
      </c>
      <c r="O68" s="9">
        <f t="shared" si="0"/>
        <v>5.17</v>
      </c>
      <c r="P68" s="9" t="str">
        <f t="shared" si="1"/>
        <v/>
      </c>
      <c r="Q68" s="9">
        <f t="shared" si="2"/>
        <v>6.87</v>
      </c>
      <c r="R68" s="9" t="str">
        <f>VLOOKUP(C68&amp;N68,'[2]12A1'!$C$8:$Z$655,18,0)</f>
        <v>8.9</v>
      </c>
      <c r="S68" s="9">
        <f t="shared" si="3"/>
        <v>7.48</v>
      </c>
      <c r="T68" s="9" t="str">
        <f t="shared" si="4"/>
        <v>12A1</v>
      </c>
    </row>
    <row r="69" spans="1:20" x14ac:dyDescent="0.3">
      <c r="A69" s="13">
        <v>713</v>
      </c>
      <c r="B69" s="14" t="s">
        <v>135</v>
      </c>
      <c r="C69" s="15" t="s">
        <v>136</v>
      </c>
      <c r="D69" s="16" t="s">
        <v>15</v>
      </c>
      <c r="E69" s="17">
        <v>8</v>
      </c>
      <c r="F69" s="45">
        <v>6</v>
      </c>
      <c r="G69" s="18">
        <v>8</v>
      </c>
      <c r="H69" s="19">
        <v>3.75</v>
      </c>
      <c r="I69" s="19">
        <v>5.75</v>
      </c>
      <c r="J69" s="19">
        <v>2.25</v>
      </c>
      <c r="K69" s="13"/>
      <c r="L69" s="13"/>
      <c r="M69" s="13"/>
      <c r="N69" s="9" t="str">
        <f>VLOOKUP(B69,'[1]DS_HS '!$C$657:$F$1300,4,0)</f>
        <v>12A1</v>
      </c>
      <c r="O69" s="9">
        <f t="shared" si="0"/>
        <v>3.92</v>
      </c>
      <c r="P69" s="9" t="str">
        <f t="shared" si="1"/>
        <v/>
      </c>
      <c r="Q69" s="9">
        <f t="shared" si="2"/>
        <v>6.48</v>
      </c>
      <c r="R69" s="9" t="str">
        <f>VLOOKUP(C69&amp;N69,'[2]12A1'!$C$8:$Z$655,18,0)</f>
        <v>8.3</v>
      </c>
      <c r="S69" s="9">
        <f t="shared" si="3"/>
        <v>7.03</v>
      </c>
      <c r="T69" s="9" t="str">
        <f t="shared" si="4"/>
        <v>12A1</v>
      </c>
    </row>
    <row r="70" spans="1:20" x14ac:dyDescent="0.3">
      <c r="A70" s="13">
        <v>714</v>
      </c>
      <c r="B70" s="14" t="s">
        <v>137</v>
      </c>
      <c r="C70" s="15" t="s">
        <v>138</v>
      </c>
      <c r="D70" s="16" t="s">
        <v>15</v>
      </c>
      <c r="E70" s="17">
        <v>8.1999999999999993</v>
      </c>
      <c r="F70" s="45">
        <v>7</v>
      </c>
      <c r="G70" s="18">
        <v>6.6</v>
      </c>
      <c r="H70" s="19">
        <v>4.5</v>
      </c>
      <c r="I70" s="19">
        <v>4.25</v>
      </c>
      <c r="J70" s="19">
        <v>4.75</v>
      </c>
      <c r="K70" s="13"/>
      <c r="L70" s="13"/>
      <c r="M70" s="13"/>
      <c r="N70" s="9" t="str">
        <f>VLOOKUP(B70,'[1]DS_HS '!$C$657:$F$1300,4,0)</f>
        <v>12A1</v>
      </c>
      <c r="O70" s="9">
        <f t="shared" si="0"/>
        <v>4.5</v>
      </c>
      <c r="P70" s="9" t="str">
        <f t="shared" si="1"/>
        <v/>
      </c>
      <c r="Q70" s="9">
        <f t="shared" si="2"/>
        <v>6.58</v>
      </c>
      <c r="R70" s="9" t="str">
        <f>VLOOKUP(C70&amp;N70,'[2]12A1'!$C$8:$Z$655,18,0)</f>
        <v>8.3</v>
      </c>
      <c r="S70" s="9">
        <f t="shared" si="3"/>
        <v>7.1</v>
      </c>
      <c r="T70" s="9" t="str">
        <f t="shared" si="4"/>
        <v>12A1</v>
      </c>
    </row>
    <row r="71" spans="1:20" x14ac:dyDescent="0.3">
      <c r="A71" s="13">
        <v>715</v>
      </c>
      <c r="B71" s="14" t="s">
        <v>139</v>
      </c>
      <c r="C71" s="15" t="s">
        <v>138</v>
      </c>
      <c r="D71" s="16" t="s">
        <v>15</v>
      </c>
      <c r="E71" s="17">
        <v>5.2</v>
      </c>
      <c r="F71" s="45">
        <v>6.5</v>
      </c>
      <c r="G71" s="18">
        <v>6.8</v>
      </c>
      <c r="H71" s="19">
        <v>4</v>
      </c>
      <c r="I71" s="19">
        <v>2.25</v>
      </c>
      <c r="J71" s="19">
        <v>2.75</v>
      </c>
      <c r="K71" s="13"/>
      <c r="L71" s="13"/>
      <c r="M71" s="13"/>
      <c r="N71" s="9" t="str">
        <f>VLOOKUP(B71,'[1]DS_HS '!$C$657:$F$1300,4,0)</f>
        <v>12D7</v>
      </c>
      <c r="O71" s="9">
        <f t="shared" si="0"/>
        <v>3</v>
      </c>
      <c r="P71" s="9" t="str">
        <f t="shared" si="1"/>
        <v/>
      </c>
      <c r="Q71" s="9">
        <f t="shared" si="2"/>
        <v>5.38</v>
      </c>
      <c r="R71" s="9" t="str">
        <f>VLOOKUP(C71&amp;N71,'[2]12A1'!$C$8:$Z$655,18,0)</f>
        <v>7.6</v>
      </c>
      <c r="S71" s="9">
        <f t="shared" si="3"/>
        <v>6.05</v>
      </c>
      <c r="T71" s="9" t="str">
        <f t="shared" si="4"/>
        <v>12D7</v>
      </c>
    </row>
    <row r="72" spans="1:20" x14ac:dyDescent="0.3">
      <c r="A72" s="13">
        <v>716</v>
      </c>
      <c r="B72" s="14" t="s">
        <v>140</v>
      </c>
      <c r="C72" s="15" t="s">
        <v>141</v>
      </c>
      <c r="D72" s="16" t="s">
        <v>15</v>
      </c>
      <c r="E72" s="17">
        <v>8.4</v>
      </c>
      <c r="F72" s="45">
        <v>8</v>
      </c>
      <c r="G72" s="18">
        <v>7.6</v>
      </c>
      <c r="H72" s="19">
        <v>5.25</v>
      </c>
      <c r="I72" s="19">
        <v>6.25</v>
      </c>
      <c r="J72" s="19">
        <v>4.5</v>
      </c>
      <c r="K72" s="13"/>
      <c r="L72" s="13"/>
      <c r="M72" s="13"/>
      <c r="N72" s="9" t="str">
        <f>VLOOKUP(B72,'[1]DS_HS '!$C$657:$F$1300,4,0)</f>
        <v>12D3</v>
      </c>
      <c r="O72" s="9">
        <f t="shared" si="0"/>
        <v>5.33</v>
      </c>
      <c r="P72" s="9" t="str">
        <f t="shared" si="1"/>
        <v/>
      </c>
      <c r="Q72" s="9">
        <f t="shared" si="2"/>
        <v>7.33</v>
      </c>
      <c r="R72" s="9" t="str">
        <f>VLOOKUP(C72&amp;N72,'[2]12A1'!$C$8:$Z$655,18,0)</f>
        <v>8.8</v>
      </c>
      <c r="S72" s="9">
        <f t="shared" si="3"/>
        <v>7.77</v>
      </c>
      <c r="T72" s="9" t="str">
        <f t="shared" si="4"/>
        <v>12D3</v>
      </c>
    </row>
    <row r="73" spans="1:20" x14ac:dyDescent="0.3">
      <c r="A73" s="13">
        <v>717</v>
      </c>
      <c r="B73" s="14" t="s">
        <v>142</v>
      </c>
      <c r="C73" s="15" t="s">
        <v>143</v>
      </c>
      <c r="D73" s="16" t="s">
        <v>15</v>
      </c>
      <c r="E73" s="17">
        <v>6.8</v>
      </c>
      <c r="F73" s="45">
        <v>8</v>
      </c>
      <c r="G73" s="18">
        <v>6.6</v>
      </c>
      <c r="H73" s="19">
        <v>5.75</v>
      </c>
      <c r="I73" s="19">
        <v>3.75</v>
      </c>
      <c r="J73" s="19">
        <v>4.75</v>
      </c>
      <c r="K73" s="13"/>
      <c r="L73" s="13"/>
      <c r="M73" s="13"/>
      <c r="N73" s="9" t="str">
        <f>VLOOKUP(B73,'[1]DS_HS '!$C$657:$F$1300,4,0)</f>
        <v>12A1</v>
      </c>
      <c r="O73" s="9">
        <f t="shared" ref="O73:O136" si="5">IF(AND(H73&lt;&gt;"",H73&lt;&gt;-1),ROUND(AVERAGEIFS(H73:J73,H73:J73,"&gt;=0"),2),"")</f>
        <v>4.75</v>
      </c>
      <c r="P73" s="9" t="str">
        <f t="shared" ref="P73:P136" si="6">IF(AND(K73&lt;&gt;"",K73&lt;&gt;-1),ROUND(AVERAGE(K73:M73),2),"")</f>
        <v/>
      </c>
      <c r="Q73" s="9">
        <f t="shared" ref="Q73:Q136" si="7">IF(AND(E73&lt;&gt;-1,F73&lt;&gt;-1,G73&lt;&gt;-1,O73&lt;&gt;""),ROUND(AVERAGE($E73,$F73,$G73,O73),2),IF(AND(E73&lt;&gt;-1,F73&lt;&gt;-1,G73&lt;&gt;-1,P73&lt;&gt;""),ROUND(AVERAGE($E73,$F73,$G73,P73),2),""))</f>
        <v>6.54</v>
      </c>
      <c r="R73" s="9" t="str">
        <f>VLOOKUP(C73&amp;N73,'[2]12A1'!$C$8:$Z$655,18,0)</f>
        <v>8.3</v>
      </c>
      <c r="S73" s="9">
        <f t="shared" ref="S73:S136" si="8">IF(Q73&lt;&gt;"",ROUND((Q73*7+R73*3)/10,2),"")</f>
        <v>7.07</v>
      </c>
      <c r="T73" s="9" t="str">
        <f t="shared" ref="T73:T136" si="9">N73</f>
        <v>12A1</v>
      </c>
    </row>
    <row r="74" spans="1:20" x14ac:dyDescent="0.3">
      <c r="A74" s="13">
        <v>718</v>
      </c>
      <c r="B74" s="14" t="s">
        <v>144</v>
      </c>
      <c r="C74" s="15" t="s">
        <v>145</v>
      </c>
      <c r="D74" s="16" t="s">
        <v>15</v>
      </c>
      <c r="E74" s="17">
        <v>8.1999999999999993</v>
      </c>
      <c r="F74" s="45">
        <v>7</v>
      </c>
      <c r="G74" s="21">
        <v>-1</v>
      </c>
      <c r="H74" s="23">
        <v>-1</v>
      </c>
      <c r="I74" s="19">
        <v>-1</v>
      </c>
      <c r="J74" s="19">
        <v>-1</v>
      </c>
      <c r="K74" s="13"/>
      <c r="L74" s="13"/>
      <c r="M74" s="13"/>
      <c r="N74" s="9" t="str">
        <f>VLOOKUP(B74,'[1]DS_HS '!$C$657:$F$1300,4,0)</f>
        <v>12A2</v>
      </c>
      <c r="O74" s="9" t="str">
        <f t="shared" si="5"/>
        <v/>
      </c>
      <c r="P74" s="9" t="str">
        <f t="shared" si="6"/>
        <v/>
      </c>
      <c r="Q74" s="9" t="str">
        <f t="shared" si="7"/>
        <v/>
      </c>
      <c r="R74" s="9" t="str">
        <f>VLOOKUP(C74&amp;N74,'[2]12A1'!$C$8:$Z$655,18,0)</f>
        <v>8.3</v>
      </c>
      <c r="S74" s="9" t="str">
        <f t="shared" si="8"/>
        <v/>
      </c>
      <c r="T74" s="9" t="str">
        <f t="shared" si="9"/>
        <v>12A2</v>
      </c>
    </row>
    <row r="75" spans="1:20" x14ac:dyDescent="0.3">
      <c r="A75" s="13">
        <v>719</v>
      </c>
      <c r="B75" s="14" t="s">
        <v>146</v>
      </c>
      <c r="C75" s="15" t="s">
        <v>147</v>
      </c>
      <c r="D75" s="16" t="s">
        <v>15</v>
      </c>
      <c r="E75" s="17">
        <v>9.1999999999999993</v>
      </c>
      <c r="F75" s="45">
        <v>5.5</v>
      </c>
      <c r="G75" s="18">
        <v>8.8000000000000007</v>
      </c>
      <c r="H75" s="19">
        <v>7.75</v>
      </c>
      <c r="I75" s="19">
        <v>6.5</v>
      </c>
      <c r="J75" s="19">
        <v>3.75</v>
      </c>
      <c r="K75" s="13"/>
      <c r="L75" s="13"/>
      <c r="M75" s="13"/>
      <c r="N75" s="9" t="str">
        <f>VLOOKUP(B75,'[1]DS_HS '!$C$657:$F$1300,4,0)</f>
        <v>12A1</v>
      </c>
      <c r="O75" s="9">
        <f t="shared" si="5"/>
        <v>6</v>
      </c>
      <c r="P75" s="9" t="str">
        <f t="shared" si="6"/>
        <v/>
      </c>
      <c r="Q75" s="9">
        <f t="shared" si="7"/>
        <v>7.38</v>
      </c>
      <c r="R75" s="9" t="str">
        <f>VLOOKUP(C75&amp;N75,'[2]12A1'!$C$8:$Z$655,18,0)</f>
        <v>8.4</v>
      </c>
      <c r="S75" s="9">
        <f t="shared" si="8"/>
        <v>7.69</v>
      </c>
      <c r="T75" s="9" t="str">
        <f t="shared" si="9"/>
        <v>12A1</v>
      </c>
    </row>
    <row r="76" spans="1:20" x14ac:dyDescent="0.3">
      <c r="A76" s="13">
        <v>720</v>
      </c>
      <c r="B76" s="14" t="s">
        <v>148</v>
      </c>
      <c r="C76" s="15" t="s">
        <v>149</v>
      </c>
      <c r="D76" s="16" t="s">
        <v>15</v>
      </c>
      <c r="E76" s="17">
        <v>8</v>
      </c>
      <c r="F76" s="45">
        <v>6.5</v>
      </c>
      <c r="G76" s="18">
        <v>4.5999999999999996</v>
      </c>
      <c r="H76" s="19">
        <v>5.25</v>
      </c>
      <c r="I76" s="19">
        <v>4.25</v>
      </c>
      <c r="J76" s="19">
        <v>3.5</v>
      </c>
      <c r="K76" s="13"/>
      <c r="L76" s="13"/>
      <c r="M76" s="13"/>
      <c r="N76" s="9" t="str">
        <f>VLOOKUP(B76,'[1]DS_HS '!$C$657:$F$1300,4,0)</f>
        <v>12A2</v>
      </c>
      <c r="O76" s="9">
        <f t="shared" si="5"/>
        <v>4.33</v>
      </c>
      <c r="P76" s="9" t="str">
        <f t="shared" si="6"/>
        <v/>
      </c>
      <c r="Q76" s="9">
        <f t="shared" si="7"/>
        <v>5.86</v>
      </c>
      <c r="R76" s="9" t="str">
        <f>VLOOKUP(C76&amp;N76,'[2]12A1'!$C$8:$Z$655,18,0)</f>
        <v>7.9</v>
      </c>
      <c r="S76" s="9">
        <f t="shared" si="8"/>
        <v>6.47</v>
      </c>
      <c r="T76" s="9" t="str">
        <f t="shared" si="9"/>
        <v>12A2</v>
      </c>
    </row>
    <row r="77" spans="1:20" x14ac:dyDescent="0.3">
      <c r="A77" s="13">
        <v>721</v>
      </c>
      <c r="B77" s="14" t="s">
        <v>150</v>
      </c>
      <c r="C77" s="15" t="s">
        <v>151</v>
      </c>
      <c r="D77" s="16" t="s">
        <v>15</v>
      </c>
      <c r="E77" s="17">
        <v>8.4</v>
      </c>
      <c r="F77" s="45">
        <v>5.75</v>
      </c>
      <c r="G77" s="18">
        <v>6.4</v>
      </c>
      <c r="H77" s="19">
        <v>8.75</v>
      </c>
      <c r="I77" s="19">
        <v>7.5</v>
      </c>
      <c r="J77" s="19">
        <v>5.75</v>
      </c>
      <c r="K77" s="13"/>
      <c r="L77" s="13"/>
      <c r="M77" s="13"/>
      <c r="N77" s="9" t="str">
        <f>VLOOKUP(B77,'[1]DS_HS '!$C$657:$F$1300,4,0)</f>
        <v>12A1</v>
      </c>
      <c r="O77" s="9">
        <f t="shared" si="5"/>
        <v>7.33</v>
      </c>
      <c r="P77" s="9" t="str">
        <f t="shared" si="6"/>
        <v/>
      </c>
      <c r="Q77" s="9">
        <f t="shared" si="7"/>
        <v>6.97</v>
      </c>
      <c r="R77" s="9" t="str">
        <f>VLOOKUP(C77&amp;N77,'[2]12A1'!$C$8:$Z$655,18,0)</f>
        <v>8.9</v>
      </c>
      <c r="S77" s="9">
        <f t="shared" si="8"/>
        <v>7.55</v>
      </c>
      <c r="T77" s="9" t="str">
        <f t="shared" si="9"/>
        <v>12A1</v>
      </c>
    </row>
    <row r="78" spans="1:20" x14ac:dyDescent="0.3">
      <c r="A78" s="13">
        <v>722</v>
      </c>
      <c r="B78" s="14" t="s">
        <v>152</v>
      </c>
      <c r="C78" s="15" t="s">
        <v>153</v>
      </c>
      <c r="D78" s="16" t="s">
        <v>15</v>
      </c>
      <c r="E78" s="17">
        <v>8.6</v>
      </c>
      <c r="F78" s="45">
        <v>6.5</v>
      </c>
      <c r="G78" s="18">
        <v>6.6</v>
      </c>
      <c r="H78" s="19">
        <v>8</v>
      </c>
      <c r="I78" s="19">
        <v>2.75</v>
      </c>
      <c r="J78" s="19">
        <v>3</v>
      </c>
      <c r="K78" s="13"/>
      <c r="L78" s="13"/>
      <c r="M78" s="13"/>
      <c r="N78" s="9" t="str">
        <f>VLOOKUP(B78,'[1]DS_HS '!$C$657:$F$1300,4,0)</f>
        <v>12D9</v>
      </c>
      <c r="O78" s="9">
        <f t="shared" si="5"/>
        <v>4.58</v>
      </c>
      <c r="P78" s="9" t="str">
        <f t="shared" si="6"/>
        <v/>
      </c>
      <c r="Q78" s="9">
        <f t="shared" si="7"/>
        <v>6.57</v>
      </c>
      <c r="R78" s="9" t="str">
        <f>VLOOKUP(C78&amp;N78,'[2]12A1'!$C$8:$Z$655,18,0)</f>
        <v>8.0</v>
      </c>
      <c r="S78" s="9">
        <f t="shared" si="8"/>
        <v>7</v>
      </c>
      <c r="T78" s="9" t="str">
        <f t="shared" si="9"/>
        <v>12D9</v>
      </c>
    </row>
    <row r="79" spans="1:20" x14ac:dyDescent="0.3">
      <c r="A79" s="13">
        <v>723</v>
      </c>
      <c r="B79" s="14" t="s">
        <v>154</v>
      </c>
      <c r="C79" s="15" t="s">
        <v>155</v>
      </c>
      <c r="D79" s="16" t="s">
        <v>15</v>
      </c>
      <c r="E79" s="17">
        <v>7.8</v>
      </c>
      <c r="F79" s="45">
        <v>5</v>
      </c>
      <c r="G79" s="18">
        <v>5</v>
      </c>
      <c r="H79" s="19">
        <v>5.25</v>
      </c>
      <c r="I79" s="19">
        <v>3</v>
      </c>
      <c r="J79" s="19">
        <v>2.75</v>
      </c>
      <c r="K79" s="13"/>
      <c r="L79" s="13"/>
      <c r="M79" s="13"/>
      <c r="N79" s="9" t="str">
        <f>VLOOKUP(B79,'[1]DS_HS '!$C$657:$F$1300,4,0)</f>
        <v>12A3</v>
      </c>
      <c r="O79" s="9">
        <f t="shared" si="5"/>
        <v>3.67</v>
      </c>
      <c r="P79" s="9" t="str">
        <f t="shared" si="6"/>
        <v/>
      </c>
      <c r="Q79" s="9">
        <f t="shared" si="7"/>
        <v>5.37</v>
      </c>
      <c r="R79" s="9" t="str">
        <f>VLOOKUP(C79&amp;N79,'[2]12A1'!$C$8:$Z$655,18,0)</f>
        <v>8.2</v>
      </c>
      <c r="S79" s="9">
        <f t="shared" si="8"/>
        <v>6.22</v>
      </c>
      <c r="T79" s="9" t="str">
        <f t="shared" si="9"/>
        <v>12A3</v>
      </c>
    </row>
    <row r="80" spans="1:20" x14ac:dyDescent="0.3">
      <c r="A80" s="13">
        <v>724</v>
      </c>
      <c r="B80" s="14" t="s">
        <v>156</v>
      </c>
      <c r="C80" s="15" t="s">
        <v>157</v>
      </c>
      <c r="D80" s="16" t="s">
        <v>15</v>
      </c>
      <c r="E80" s="17">
        <v>7.8</v>
      </c>
      <c r="F80" s="45">
        <v>6.5</v>
      </c>
      <c r="G80" s="18">
        <v>7.6</v>
      </c>
      <c r="H80" s="19">
        <v>5.5</v>
      </c>
      <c r="I80" s="19">
        <v>3</v>
      </c>
      <c r="J80" s="19">
        <v>3</v>
      </c>
      <c r="K80" s="13"/>
      <c r="L80" s="13"/>
      <c r="M80" s="13"/>
      <c r="N80" s="9" t="str">
        <f>VLOOKUP(B80,'[1]DS_HS '!$C$657:$F$1300,4,0)</f>
        <v>12A1</v>
      </c>
      <c r="O80" s="9">
        <f t="shared" si="5"/>
        <v>3.83</v>
      </c>
      <c r="P80" s="9" t="str">
        <f t="shared" si="6"/>
        <v/>
      </c>
      <c r="Q80" s="9">
        <f t="shared" si="7"/>
        <v>6.43</v>
      </c>
      <c r="R80" s="9" t="str">
        <f>VLOOKUP(C80&amp;N80,'[2]12A1'!$C$8:$Z$655,18,0)</f>
        <v>8.0</v>
      </c>
      <c r="S80" s="9">
        <f t="shared" si="8"/>
        <v>6.9</v>
      </c>
      <c r="T80" s="9" t="str">
        <f t="shared" si="9"/>
        <v>12A1</v>
      </c>
    </row>
    <row r="81" spans="1:20" x14ac:dyDescent="0.3">
      <c r="A81" s="13">
        <v>725</v>
      </c>
      <c r="B81" s="14" t="s">
        <v>158</v>
      </c>
      <c r="C81" s="15" t="s">
        <v>157</v>
      </c>
      <c r="D81" s="16" t="s">
        <v>15</v>
      </c>
      <c r="E81" s="17">
        <v>7</v>
      </c>
      <c r="F81" s="45">
        <v>4.5</v>
      </c>
      <c r="G81" s="18">
        <v>4.2</v>
      </c>
      <c r="H81" s="19">
        <v>5.5</v>
      </c>
      <c r="I81" s="19">
        <v>2.75</v>
      </c>
      <c r="J81" s="19">
        <v>3.25</v>
      </c>
      <c r="K81" s="13"/>
      <c r="L81" s="13"/>
      <c r="M81" s="13"/>
      <c r="N81" s="9" t="str">
        <f>VLOOKUP(B81,'[1]DS_HS '!$C$657:$F$1300,4,0)</f>
        <v>12D8</v>
      </c>
      <c r="O81" s="9">
        <f t="shared" si="5"/>
        <v>3.83</v>
      </c>
      <c r="P81" s="9" t="str">
        <f t="shared" si="6"/>
        <v/>
      </c>
      <c r="Q81" s="9">
        <f t="shared" si="7"/>
        <v>4.88</v>
      </c>
      <c r="R81" s="9" t="str">
        <f>VLOOKUP(C81&amp;N81,'[2]12A1'!$C$8:$Z$655,18,0)</f>
        <v>8.2</v>
      </c>
      <c r="S81" s="9">
        <f t="shared" si="8"/>
        <v>5.88</v>
      </c>
      <c r="T81" s="9" t="str">
        <f t="shared" si="9"/>
        <v>12D8</v>
      </c>
    </row>
    <row r="82" spans="1:20" x14ac:dyDescent="0.3">
      <c r="A82" s="13">
        <v>726</v>
      </c>
      <c r="B82" s="14" t="s">
        <v>159</v>
      </c>
      <c r="C82" s="15" t="s">
        <v>160</v>
      </c>
      <c r="D82" s="16" t="s">
        <v>15</v>
      </c>
      <c r="E82" s="17">
        <v>7.4</v>
      </c>
      <c r="F82" s="45">
        <v>6.5</v>
      </c>
      <c r="G82" s="18">
        <v>5.2</v>
      </c>
      <c r="H82" s="19">
        <v>5.75</v>
      </c>
      <c r="I82" s="19">
        <v>7.5</v>
      </c>
      <c r="J82" s="19">
        <v>4</v>
      </c>
      <c r="K82" s="13"/>
      <c r="L82" s="13"/>
      <c r="M82" s="13"/>
      <c r="N82" s="9" t="str">
        <f>VLOOKUP(B82,'[1]DS_HS '!$C$657:$F$1300,4,0)</f>
        <v>12A2</v>
      </c>
      <c r="O82" s="9">
        <f t="shared" si="5"/>
        <v>5.75</v>
      </c>
      <c r="P82" s="9" t="str">
        <f t="shared" si="6"/>
        <v/>
      </c>
      <c r="Q82" s="9">
        <f t="shared" si="7"/>
        <v>6.21</v>
      </c>
      <c r="R82" s="9" t="str">
        <f>VLOOKUP(C82&amp;N82,'[2]12A1'!$C$8:$Z$655,18,0)</f>
        <v>8.5</v>
      </c>
      <c r="S82" s="9">
        <f t="shared" si="8"/>
        <v>6.9</v>
      </c>
      <c r="T82" s="9" t="str">
        <f t="shared" si="9"/>
        <v>12A2</v>
      </c>
    </row>
    <row r="83" spans="1:20" x14ac:dyDescent="0.3">
      <c r="A83" s="13">
        <v>727</v>
      </c>
      <c r="B83" s="14" t="s">
        <v>161</v>
      </c>
      <c r="C83" s="15" t="s">
        <v>162</v>
      </c>
      <c r="D83" s="16" t="s">
        <v>15</v>
      </c>
      <c r="E83" s="17">
        <v>7.6</v>
      </c>
      <c r="F83" s="45">
        <v>7.75</v>
      </c>
      <c r="G83" s="18">
        <v>6.6</v>
      </c>
      <c r="H83" s="19">
        <v>6</v>
      </c>
      <c r="I83" s="19">
        <v>4.25</v>
      </c>
      <c r="J83" s="19">
        <v>4</v>
      </c>
      <c r="K83" s="13"/>
      <c r="L83" s="13"/>
      <c r="M83" s="13"/>
      <c r="N83" s="9" t="str">
        <f>VLOOKUP(B83,'[1]DS_HS '!$C$657:$F$1300,4,0)</f>
        <v>12D10</v>
      </c>
      <c r="O83" s="9">
        <f t="shared" si="5"/>
        <v>4.75</v>
      </c>
      <c r="P83" s="9" t="str">
        <f t="shared" si="6"/>
        <v/>
      </c>
      <c r="Q83" s="9">
        <f t="shared" si="7"/>
        <v>6.68</v>
      </c>
      <c r="R83" s="9" t="str">
        <f>VLOOKUP(C83&amp;N83,'[2]12A1'!$C$8:$Z$655,18,0)</f>
        <v>8.2</v>
      </c>
      <c r="S83" s="9">
        <f t="shared" si="8"/>
        <v>7.14</v>
      </c>
      <c r="T83" s="9" t="str">
        <f t="shared" si="9"/>
        <v>12D10</v>
      </c>
    </row>
    <row r="84" spans="1:20" x14ac:dyDescent="0.3">
      <c r="A84" s="13">
        <v>728</v>
      </c>
      <c r="B84" s="14" t="s">
        <v>163</v>
      </c>
      <c r="C84" s="15" t="s">
        <v>164</v>
      </c>
      <c r="D84" s="16" t="s">
        <v>15</v>
      </c>
      <c r="E84" s="17">
        <v>7.4</v>
      </c>
      <c r="F84" s="45">
        <v>6.5</v>
      </c>
      <c r="G84" s="18">
        <v>8</v>
      </c>
      <c r="H84" s="19">
        <v>5.75</v>
      </c>
      <c r="I84" s="19">
        <v>4.25</v>
      </c>
      <c r="J84" s="19">
        <v>4.25</v>
      </c>
      <c r="K84" s="13"/>
      <c r="L84" s="13"/>
      <c r="M84" s="13"/>
      <c r="N84" s="9" t="str">
        <f>VLOOKUP(B84,'[1]DS_HS '!$C$657:$F$1300,4,0)</f>
        <v>12A3</v>
      </c>
      <c r="O84" s="9">
        <f t="shared" si="5"/>
        <v>4.75</v>
      </c>
      <c r="P84" s="9" t="str">
        <f t="shared" si="6"/>
        <v/>
      </c>
      <c r="Q84" s="9">
        <f t="shared" si="7"/>
        <v>6.66</v>
      </c>
      <c r="R84" s="9" t="str">
        <f>VLOOKUP(C84&amp;N84,'[2]12A1'!$C$8:$Z$655,18,0)</f>
        <v>8.3</v>
      </c>
      <c r="S84" s="9">
        <f t="shared" si="8"/>
        <v>7.15</v>
      </c>
      <c r="T84" s="9" t="str">
        <f t="shared" si="9"/>
        <v>12A3</v>
      </c>
    </row>
    <row r="85" spans="1:20" x14ac:dyDescent="0.3">
      <c r="A85" s="13">
        <v>729</v>
      </c>
      <c r="B85" s="14" t="s">
        <v>165</v>
      </c>
      <c r="C85" s="15" t="s">
        <v>166</v>
      </c>
      <c r="D85" s="16" t="s">
        <v>15</v>
      </c>
      <c r="E85" s="17">
        <v>6.4</v>
      </c>
      <c r="F85" s="45">
        <v>5.75</v>
      </c>
      <c r="G85" s="18">
        <v>5.8</v>
      </c>
      <c r="H85" s="19">
        <v>4.5</v>
      </c>
      <c r="I85" s="19">
        <v>4.25</v>
      </c>
      <c r="J85" s="19">
        <v>4.25</v>
      </c>
      <c r="K85" s="13"/>
      <c r="L85" s="13"/>
      <c r="M85" s="13"/>
      <c r="N85" s="9" t="str">
        <f>VLOOKUP(B85,'[1]DS_HS '!$C$657:$F$1300,4,0)</f>
        <v>12A2</v>
      </c>
      <c r="O85" s="9">
        <f t="shared" si="5"/>
        <v>4.33</v>
      </c>
      <c r="P85" s="9" t="str">
        <f t="shared" si="6"/>
        <v/>
      </c>
      <c r="Q85" s="9">
        <f t="shared" si="7"/>
        <v>5.57</v>
      </c>
      <c r="R85" s="9" t="str">
        <f>VLOOKUP(C85&amp;N85,'[2]12A1'!$C$8:$Z$655,18,0)</f>
        <v>8.4</v>
      </c>
      <c r="S85" s="9">
        <f t="shared" si="8"/>
        <v>6.42</v>
      </c>
      <c r="T85" s="9" t="str">
        <f t="shared" si="9"/>
        <v>12A2</v>
      </c>
    </row>
    <row r="86" spans="1:20" x14ac:dyDescent="0.3">
      <c r="A86" s="13">
        <v>730</v>
      </c>
      <c r="B86" s="14" t="s">
        <v>167</v>
      </c>
      <c r="C86" s="15" t="s">
        <v>168</v>
      </c>
      <c r="D86" s="16" t="s">
        <v>15</v>
      </c>
      <c r="E86" s="17">
        <v>7.6</v>
      </c>
      <c r="F86" s="45">
        <v>5.5</v>
      </c>
      <c r="G86" s="18">
        <v>7</v>
      </c>
      <c r="H86" s="19">
        <v>4.5</v>
      </c>
      <c r="I86" s="19">
        <v>4.25</v>
      </c>
      <c r="J86" s="19">
        <v>2.5</v>
      </c>
      <c r="K86" s="13"/>
      <c r="L86" s="13"/>
      <c r="M86" s="13"/>
      <c r="N86" s="9" t="str">
        <f>VLOOKUP(B86,'[1]DS_HS '!$C$657:$F$1300,4,0)</f>
        <v>12A1</v>
      </c>
      <c r="O86" s="9">
        <f t="shared" si="5"/>
        <v>3.75</v>
      </c>
      <c r="P86" s="9" t="str">
        <f t="shared" si="6"/>
        <v/>
      </c>
      <c r="Q86" s="9">
        <f t="shared" si="7"/>
        <v>5.96</v>
      </c>
      <c r="R86" s="9" t="str">
        <f>VLOOKUP(C86&amp;N86,'[2]12A1'!$C$8:$Z$655,18,0)</f>
        <v>8.2</v>
      </c>
      <c r="S86" s="9">
        <f t="shared" si="8"/>
        <v>6.63</v>
      </c>
      <c r="T86" s="9" t="str">
        <f t="shared" si="9"/>
        <v>12A1</v>
      </c>
    </row>
    <row r="87" spans="1:20" x14ac:dyDescent="0.3">
      <c r="A87" s="13">
        <v>731</v>
      </c>
      <c r="B87" s="14" t="s">
        <v>169</v>
      </c>
      <c r="C87" s="15" t="s">
        <v>170</v>
      </c>
      <c r="D87" s="16" t="s">
        <v>15</v>
      </c>
      <c r="E87" s="17">
        <v>9</v>
      </c>
      <c r="F87" s="45">
        <v>6.75</v>
      </c>
      <c r="G87" s="18">
        <v>6.8</v>
      </c>
      <c r="H87" s="19">
        <v>8</v>
      </c>
      <c r="I87" s="19">
        <v>4.75</v>
      </c>
      <c r="J87" s="19">
        <v>2.25</v>
      </c>
      <c r="K87" s="13"/>
      <c r="L87" s="13"/>
      <c r="M87" s="13"/>
      <c r="N87" s="9" t="str">
        <f>VLOOKUP(B87,'[1]DS_HS '!$C$657:$F$1300,4,0)</f>
        <v>12A3</v>
      </c>
      <c r="O87" s="9">
        <f t="shared" si="5"/>
        <v>5</v>
      </c>
      <c r="P87" s="9" t="str">
        <f t="shared" si="6"/>
        <v/>
      </c>
      <c r="Q87" s="9">
        <f t="shared" si="7"/>
        <v>6.89</v>
      </c>
      <c r="R87" s="9" t="str">
        <f>VLOOKUP(C87&amp;N87,'[2]12A1'!$C$8:$Z$655,18,0)</f>
        <v>8.7</v>
      </c>
      <c r="S87" s="9">
        <f t="shared" si="8"/>
        <v>7.43</v>
      </c>
      <c r="T87" s="9" t="str">
        <f t="shared" si="9"/>
        <v>12A3</v>
      </c>
    </row>
    <row r="88" spans="1:20" x14ac:dyDescent="0.3">
      <c r="A88" s="13">
        <v>732</v>
      </c>
      <c r="B88" s="14" t="s">
        <v>171</v>
      </c>
      <c r="C88" s="15" t="s">
        <v>172</v>
      </c>
      <c r="D88" s="16" t="s">
        <v>15</v>
      </c>
      <c r="E88" s="17">
        <v>8</v>
      </c>
      <c r="F88" s="45">
        <v>5.25</v>
      </c>
      <c r="G88" s="18">
        <v>7.8</v>
      </c>
      <c r="H88" s="19">
        <v>5.75</v>
      </c>
      <c r="I88" s="19">
        <v>6.75</v>
      </c>
      <c r="J88" s="19">
        <v>6</v>
      </c>
      <c r="K88" s="13"/>
      <c r="L88" s="13"/>
      <c r="M88" s="13"/>
      <c r="N88" s="9" t="str">
        <f>VLOOKUP(B88,'[1]DS_HS '!$C$657:$F$1300,4,0)</f>
        <v>12A1</v>
      </c>
      <c r="O88" s="9">
        <f t="shared" si="5"/>
        <v>6.17</v>
      </c>
      <c r="P88" s="9" t="str">
        <f t="shared" si="6"/>
        <v/>
      </c>
      <c r="Q88" s="9">
        <f t="shared" si="7"/>
        <v>6.81</v>
      </c>
      <c r="R88" s="9" t="str">
        <f>VLOOKUP(C88&amp;N88,'[2]12A1'!$C$8:$Z$655,18,0)</f>
        <v>8.0</v>
      </c>
      <c r="S88" s="9">
        <f t="shared" si="8"/>
        <v>7.17</v>
      </c>
      <c r="T88" s="9" t="str">
        <f t="shared" si="9"/>
        <v>12A1</v>
      </c>
    </row>
    <row r="89" spans="1:20" x14ac:dyDescent="0.3">
      <c r="A89" s="13">
        <v>733</v>
      </c>
      <c r="B89" s="14" t="s">
        <v>173</v>
      </c>
      <c r="C89" s="15" t="s">
        <v>174</v>
      </c>
      <c r="D89" s="16" t="s">
        <v>15</v>
      </c>
      <c r="E89" s="17">
        <v>8</v>
      </c>
      <c r="F89" s="45">
        <v>4.75</v>
      </c>
      <c r="G89" s="21">
        <v>-1</v>
      </c>
      <c r="H89" s="19">
        <v>6</v>
      </c>
      <c r="I89" s="19">
        <v>3.75</v>
      </c>
      <c r="J89" s="19">
        <v>2.75</v>
      </c>
      <c r="K89" s="13"/>
      <c r="L89" s="13"/>
      <c r="M89" s="13"/>
      <c r="N89" s="9" t="str">
        <f>VLOOKUP(B89,'[1]DS_HS '!$C$657:$F$1300,4,0)</f>
        <v>12A1</v>
      </c>
      <c r="O89" s="9">
        <f t="shared" si="5"/>
        <v>4.17</v>
      </c>
      <c r="P89" s="9" t="str">
        <f t="shared" si="6"/>
        <v/>
      </c>
      <c r="Q89" s="9" t="str">
        <f t="shared" si="7"/>
        <v/>
      </c>
      <c r="R89" s="9" t="str">
        <f>VLOOKUP(C89&amp;N89,'[2]12A1'!$C$8:$Z$655,18,0)</f>
        <v>8.2</v>
      </c>
      <c r="S89" s="9" t="str">
        <f t="shared" si="8"/>
        <v/>
      </c>
      <c r="T89" s="9" t="str">
        <f t="shared" si="9"/>
        <v>12A1</v>
      </c>
    </row>
    <row r="90" spans="1:20" x14ac:dyDescent="0.3">
      <c r="A90" s="13">
        <v>734</v>
      </c>
      <c r="B90" s="14" t="s">
        <v>175</v>
      </c>
      <c r="C90" s="15" t="s">
        <v>176</v>
      </c>
      <c r="D90" s="16" t="s">
        <v>15</v>
      </c>
      <c r="E90" s="17">
        <v>8</v>
      </c>
      <c r="F90" s="45">
        <v>6.5</v>
      </c>
      <c r="G90" s="18">
        <v>7.8</v>
      </c>
      <c r="H90" s="19">
        <v>6</v>
      </c>
      <c r="I90" s="19">
        <v>5</v>
      </c>
      <c r="J90" s="19">
        <v>3.5</v>
      </c>
      <c r="K90" s="13"/>
      <c r="L90" s="13"/>
      <c r="M90" s="13"/>
      <c r="N90" s="9" t="str">
        <f>VLOOKUP(B90,'[1]DS_HS '!$C$657:$F$1300,4,0)</f>
        <v>12A2</v>
      </c>
      <c r="O90" s="9">
        <f t="shared" si="5"/>
        <v>4.83</v>
      </c>
      <c r="P90" s="9" t="str">
        <f t="shared" si="6"/>
        <v/>
      </c>
      <c r="Q90" s="9">
        <f t="shared" si="7"/>
        <v>6.78</v>
      </c>
      <c r="R90" s="9" t="str">
        <f>VLOOKUP(C90&amp;N90,'[2]12A1'!$C$8:$Z$655,18,0)</f>
        <v>8.1</v>
      </c>
      <c r="S90" s="9">
        <f t="shared" si="8"/>
        <v>7.18</v>
      </c>
      <c r="T90" s="9" t="str">
        <f t="shared" si="9"/>
        <v>12A2</v>
      </c>
    </row>
    <row r="91" spans="1:20" x14ac:dyDescent="0.3">
      <c r="A91" s="13">
        <v>735</v>
      </c>
      <c r="B91" s="14" t="s">
        <v>177</v>
      </c>
      <c r="C91" s="15" t="s">
        <v>178</v>
      </c>
      <c r="D91" s="16" t="s">
        <v>15</v>
      </c>
      <c r="E91" s="17">
        <v>8.6</v>
      </c>
      <c r="F91" s="45">
        <v>5.25</v>
      </c>
      <c r="G91" s="18">
        <v>8</v>
      </c>
      <c r="H91" s="19">
        <v>6</v>
      </c>
      <c r="I91" s="19">
        <v>5.25</v>
      </c>
      <c r="J91" s="19">
        <v>4.5</v>
      </c>
      <c r="K91" s="13"/>
      <c r="L91" s="13"/>
      <c r="M91" s="13"/>
      <c r="N91" s="9" t="str">
        <f>VLOOKUP(B91,'[1]DS_HS '!$C$657:$F$1300,4,0)</f>
        <v>12A1</v>
      </c>
      <c r="O91" s="9">
        <f t="shared" si="5"/>
        <v>5.25</v>
      </c>
      <c r="P91" s="9" t="str">
        <f t="shared" si="6"/>
        <v/>
      </c>
      <c r="Q91" s="9">
        <f t="shared" si="7"/>
        <v>6.78</v>
      </c>
      <c r="R91" s="9" t="str">
        <f>VLOOKUP(C91&amp;N91,'[2]12A1'!$C$8:$Z$655,18,0)</f>
        <v>8.4</v>
      </c>
      <c r="S91" s="9">
        <f t="shared" si="8"/>
        <v>7.27</v>
      </c>
      <c r="T91" s="9" t="str">
        <f t="shared" si="9"/>
        <v>12A1</v>
      </c>
    </row>
    <row r="92" spans="1:20" x14ac:dyDescent="0.3">
      <c r="A92" s="13">
        <v>736</v>
      </c>
      <c r="B92" s="14" t="s">
        <v>179</v>
      </c>
      <c r="C92" s="15" t="s">
        <v>180</v>
      </c>
      <c r="D92" s="16" t="s">
        <v>15</v>
      </c>
      <c r="E92" s="17">
        <v>8.6</v>
      </c>
      <c r="F92" s="45">
        <v>5.75</v>
      </c>
      <c r="G92" s="18">
        <v>6.2</v>
      </c>
      <c r="H92" s="19">
        <v>3</v>
      </c>
      <c r="I92" s="19">
        <v>7.75</v>
      </c>
      <c r="J92" s="19">
        <v>7.25</v>
      </c>
      <c r="K92" s="13"/>
      <c r="L92" s="13"/>
      <c r="M92" s="13"/>
      <c r="N92" s="9" t="str">
        <f>VLOOKUP(B92,'[1]DS_HS '!$C$657:$F$1300,4,0)</f>
        <v>12A1</v>
      </c>
      <c r="O92" s="9">
        <f t="shared" si="5"/>
        <v>6</v>
      </c>
      <c r="P92" s="9" t="str">
        <f t="shared" si="6"/>
        <v/>
      </c>
      <c r="Q92" s="9">
        <f t="shared" si="7"/>
        <v>6.64</v>
      </c>
      <c r="R92" s="9" t="str">
        <f>VLOOKUP(C92&amp;N92,'[2]12A1'!$C$8:$Z$655,18,0)</f>
        <v>8.8</v>
      </c>
      <c r="S92" s="9">
        <f t="shared" si="8"/>
        <v>7.29</v>
      </c>
      <c r="T92" s="9" t="str">
        <f t="shared" si="9"/>
        <v>12A1</v>
      </c>
    </row>
    <row r="93" spans="1:20" x14ac:dyDescent="0.3">
      <c r="A93" s="13">
        <v>737</v>
      </c>
      <c r="B93" s="14" t="s">
        <v>181</v>
      </c>
      <c r="C93" s="15" t="s">
        <v>182</v>
      </c>
      <c r="D93" s="16" t="s">
        <v>15</v>
      </c>
      <c r="E93" s="17">
        <v>7.6</v>
      </c>
      <c r="F93" s="45">
        <v>5.75</v>
      </c>
      <c r="G93" s="18">
        <v>6</v>
      </c>
      <c r="H93" s="19">
        <v>4.25</v>
      </c>
      <c r="I93" s="19">
        <v>6.75</v>
      </c>
      <c r="J93" s="19">
        <v>3.25</v>
      </c>
      <c r="K93" s="13"/>
      <c r="L93" s="13"/>
      <c r="M93" s="13"/>
      <c r="N93" s="9" t="str">
        <f>VLOOKUP(B93,'[1]DS_HS '!$C$657:$F$1300,4,0)</f>
        <v>12D4</v>
      </c>
      <c r="O93" s="9">
        <f t="shared" si="5"/>
        <v>4.75</v>
      </c>
      <c r="P93" s="9" t="str">
        <f t="shared" si="6"/>
        <v/>
      </c>
      <c r="Q93" s="9">
        <f t="shared" si="7"/>
        <v>6.03</v>
      </c>
      <c r="R93" s="9" t="str">
        <f>VLOOKUP(C93&amp;N93,'[2]12A1'!$C$8:$Z$655,18,0)</f>
        <v>8.4</v>
      </c>
      <c r="S93" s="9">
        <f t="shared" si="8"/>
        <v>6.74</v>
      </c>
      <c r="T93" s="9" t="str">
        <f t="shared" si="9"/>
        <v>12D4</v>
      </c>
    </row>
    <row r="94" spans="1:20" x14ac:dyDescent="0.3">
      <c r="A94" s="13">
        <v>738</v>
      </c>
      <c r="B94" s="14" t="s">
        <v>183</v>
      </c>
      <c r="C94" s="15" t="s">
        <v>184</v>
      </c>
      <c r="D94" s="16" t="s">
        <v>15</v>
      </c>
      <c r="E94" s="17">
        <v>7.2</v>
      </c>
      <c r="F94" s="45">
        <v>6</v>
      </c>
      <c r="G94" s="18">
        <v>7</v>
      </c>
      <c r="H94" s="19">
        <v>6.5</v>
      </c>
      <c r="I94" s="19">
        <v>4.75</v>
      </c>
      <c r="J94" s="19">
        <v>3.75</v>
      </c>
      <c r="K94" s="13"/>
      <c r="L94" s="13"/>
      <c r="M94" s="13"/>
      <c r="N94" s="9" t="str">
        <f>VLOOKUP(B94,'[1]DS_HS '!$C$657:$F$1300,4,0)</f>
        <v>12D9</v>
      </c>
      <c r="O94" s="9">
        <f t="shared" si="5"/>
        <v>5</v>
      </c>
      <c r="P94" s="9" t="str">
        <f t="shared" si="6"/>
        <v/>
      </c>
      <c r="Q94" s="9">
        <f t="shared" si="7"/>
        <v>6.3</v>
      </c>
      <c r="R94" s="9" t="str">
        <f>VLOOKUP(C94&amp;N94,'[2]12A1'!$C$8:$Z$655,18,0)</f>
        <v>7.7</v>
      </c>
      <c r="S94" s="9">
        <f t="shared" si="8"/>
        <v>6.72</v>
      </c>
      <c r="T94" s="9" t="str">
        <f t="shared" si="9"/>
        <v>12D9</v>
      </c>
    </row>
    <row r="95" spans="1:20" x14ac:dyDescent="0.3">
      <c r="A95" s="13">
        <v>739</v>
      </c>
      <c r="B95" s="14" t="s">
        <v>185</v>
      </c>
      <c r="C95" s="15" t="s">
        <v>186</v>
      </c>
      <c r="D95" s="16" t="s">
        <v>15</v>
      </c>
      <c r="E95" s="17">
        <v>7.8</v>
      </c>
      <c r="F95" s="45">
        <v>7</v>
      </c>
      <c r="G95" s="18">
        <v>7</v>
      </c>
      <c r="H95" s="19">
        <v>6</v>
      </c>
      <c r="I95" s="19">
        <v>6.25</v>
      </c>
      <c r="J95" s="19">
        <v>3.25</v>
      </c>
      <c r="K95" s="13"/>
      <c r="L95" s="13"/>
      <c r="M95" s="13"/>
      <c r="N95" s="9" t="str">
        <f>VLOOKUP(B95,'[1]DS_HS '!$C$657:$F$1300,4,0)</f>
        <v>12D1</v>
      </c>
      <c r="O95" s="9">
        <f t="shared" si="5"/>
        <v>5.17</v>
      </c>
      <c r="P95" s="9" t="str">
        <f t="shared" si="6"/>
        <v/>
      </c>
      <c r="Q95" s="9">
        <f t="shared" si="7"/>
        <v>6.74</v>
      </c>
      <c r="R95" s="9" t="str">
        <f>VLOOKUP(C95&amp;N95,'[2]12A1'!$C$8:$Z$655,18,0)</f>
        <v>8.9</v>
      </c>
      <c r="S95" s="9">
        <f t="shared" si="8"/>
        <v>7.39</v>
      </c>
      <c r="T95" s="9" t="str">
        <f t="shared" si="9"/>
        <v>12D1</v>
      </c>
    </row>
    <row r="96" spans="1:20" x14ac:dyDescent="0.3">
      <c r="A96" s="13">
        <v>740</v>
      </c>
      <c r="B96" s="14" t="s">
        <v>187</v>
      </c>
      <c r="C96" s="15" t="s">
        <v>188</v>
      </c>
      <c r="D96" s="16" t="s">
        <v>15</v>
      </c>
      <c r="E96" s="17">
        <v>9</v>
      </c>
      <c r="F96" s="45">
        <v>7.25</v>
      </c>
      <c r="G96" s="18">
        <v>6.4</v>
      </c>
      <c r="H96" s="19">
        <v>3.25</v>
      </c>
      <c r="I96" s="19">
        <v>3.5</v>
      </c>
      <c r="J96" s="19">
        <v>3</v>
      </c>
      <c r="K96" s="13"/>
      <c r="L96" s="13"/>
      <c r="M96" s="13"/>
      <c r="N96" s="9" t="str">
        <f>VLOOKUP(B96,'[1]DS_HS '!$C$657:$F$1300,4,0)</f>
        <v>12A1</v>
      </c>
      <c r="O96" s="9">
        <f t="shared" si="5"/>
        <v>3.25</v>
      </c>
      <c r="P96" s="9" t="str">
        <f t="shared" si="6"/>
        <v/>
      </c>
      <c r="Q96" s="9">
        <f t="shared" si="7"/>
        <v>6.48</v>
      </c>
      <c r="R96" s="9" t="str">
        <f>VLOOKUP(C96&amp;N96,'[2]12A1'!$C$8:$Z$655,18,0)</f>
        <v>8.1</v>
      </c>
      <c r="S96" s="9">
        <f t="shared" si="8"/>
        <v>6.97</v>
      </c>
      <c r="T96" s="9" t="str">
        <f t="shared" si="9"/>
        <v>12A1</v>
      </c>
    </row>
    <row r="97" spans="1:20" x14ac:dyDescent="0.3">
      <c r="A97" s="13">
        <v>741</v>
      </c>
      <c r="B97" s="14" t="s">
        <v>189</v>
      </c>
      <c r="C97" s="15" t="s">
        <v>190</v>
      </c>
      <c r="D97" s="16" t="s">
        <v>15</v>
      </c>
      <c r="E97" s="17">
        <v>7</v>
      </c>
      <c r="F97" s="45">
        <v>6.75</v>
      </c>
      <c r="G97" s="18">
        <v>6.2</v>
      </c>
      <c r="H97" s="19">
        <v>5.5</v>
      </c>
      <c r="I97" s="19">
        <v>4.75</v>
      </c>
      <c r="J97" s="19">
        <v>3</v>
      </c>
      <c r="K97" s="13"/>
      <c r="L97" s="13"/>
      <c r="M97" s="13"/>
      <c r="N97" s="9" t="str">
        <f>VLOOKUP(B97,'[1]DS_HS '!$C$657:$F$1300,4,0)</f>
        <v>12A2</v>
      </c>
      <c r="O97" s="9">
        <f t="shared" si="5"/>
        <v>4.42</v>
      </c>
      <c r="P97" s="9" t="str">
        <f t="shared" si="6"/>
        <v/>
      </c>
      <c r="Q97" s="9">
        <f t="shared" si="7"/>
        <v>6.09</v>
      </c>
      <c r="R97" s="9" t="str">
        <f>VLOOKUP(C97&amp;N97,'[2]12A1'!$C$8:$Z$655,18,0)</f>
        <v>8.3</v>
      </c>
      <c r="S97" s="9">
        <f t="shared" si="8"/>
        <v>6.75</v>
      </c>
      <c r="T97" s="9" t="str">
        <f t="shared" si="9"/>
        <v>12A2</v>
      </c>
    </row>
    <row r="98" spans="1:20" x14ac:dyDescent="0.3">
      <c r="A98" s="13">
        <v>742</v>
      </c>
      <c r="B98" s="14" t="s">
        <v>191</v>
      </c>
      <c r="C98" s="15" t="s">
        <v>190</v>
      </c>
      <c r="D98" s="16" t="s">
        <v>15</v>
      </c>
      <c r="E98" s="17">
        <v>8.4</v>
      </c>
      <c r="F98" s="45">
        <v>7.5</v>
      </c>
      <c r="G98" s="18">
        <v>4.4000000000000004</v>
      </c>
      <c r="H98" s="19">
        <v>5.75</v>
      </c>
      <c r="I98" s="19">
        <v>5.5</v>
      </c>
      <c r="J98" s="19">
        <v>2.75</v>
      </c>
      <c r="K98" s="13"/>
      <c r="L98" s="13"/>
      <c r="M98" s="13"/>
      <c r="N98" s="9" t="str">
        <f>VLOOKUP(B98,'[1]DS_HS '!$C$657:$F$1300,4,0)</f>
        <v>12A3</v>
      </c>
      <c r="O98" s="9">
        <f t="shared" si="5"/>
        <v>4.67</v>
      </c>
      <c r="P98" s="9" t="str">
        <f t="shared" si="6"/>
        <v/>
      </c>
      <c r="Q98" s="9">
        <f t="shared" si="7"/>
        <v>6.24</v>
      </c>
      <c r="R98" s="9" t="str">
        <f>VLOOKUP(C98&amp;N98,'[2]12A1'!$C$8:$Z$655,18,0)</f>
        <v>8.3</v>
      </c>
      <c r="S98" s="9">
        <f t="shared" si="8"/>
        <v>6.86</v>
      </c>
      <c r="T98" s="9" t="str">
        <f t="shared" si="9"/>
        <v>12A3</v>
      </c>
    </row>
    <row r="99" spans="1:20" x14ac:dyDescent="0.3">
      <c r="A99" s="13">
        <v>743</v>
      </c>
      <c r="B99" s="14" t="s">
        <v>192</v>
      </c>
      <c r="C99" s="15" t="s">
        <v>193</v>
      </c>
      <c r="D99" s="16" t="s">
        <v>15</v>
      </c>
      <c r="E99" s="17">
        <v>8</v>
      </c>
      <c r="F99" s="45">
        <v>6</v>
      </c>
      <c r="G99" s="18">
        <v>7.4</v>
      </c>
      <c r="H99" s="19">
        <v>6.25</v>
      </c>
      <c r="I99" s="19">
        <v>5.25</v>
      </c>
      <c r="J99" s="19">
        <v>3</v>
      </c>
      <c r="K99" s="13"/>
      <c r="L99" s="13"/>
      <c r="M99" s="13"/>
      <c r="N99" s="9" t="str">
        <f>VLOOKUP(B99,'[1]DS_HS '!$C$657:$F$1300,4,0)</f>
        <v>12A2</v>
      </c>
      <c r="O99" s="9">
        <f t="shared" si="5"/>
        <v>4.83</v>
      </c>
      <c r="P99" s="9" t="str">
        <f t="shared" si="6"/>
        <v/>
      </c>
      <c r="Q99" s="9">
        <f t="shared" si="7"/>
        <v>6.56</v>
      </c>
      <c r="R99" s="9" t="str">
        <f>VLOOKUP(C99&amp;N99,'[2]12A1'!$C$8:$Z$655,18,0)</f>
        <v>8.0</v>
      </c>
      <c r="S99" s="9">
        <f t="shared" si="8"/>
        <v>6.99</v>
      </c>
      <c r="T99" s="9" t="str">
        <f t="shared" si="9"/>
        <v>12A2</v>
      </c>
    </row>
    <row r="100" spans="1:20" x14ac:dyDescent="0.3">
      <c r="A100" s="13">
        <v>744</v>
      </c>
      <c r="B100" s="14" t="s">
        <v>194</v>
      </c>
      <c r="C100" s="15" t="s">
        <v>195</v>
      </c>
      <c r="D100" s="16" t="s">
        <v>15</v>
      </c>
      <c r="E100" s="17">
        <v>6.6</v>
      </c>
      <c r="F100" s="45">
        <v>7.5</v>
      </c>
      <c r="G100" s="18">
        <v>4.8</v>
      </c>
      <c r="H100" s="19">
        <v>4.5</v>
      </c>
      <c r="I100" s="19">
        <v>5.5</v>
      </c>
      <c r="J100" s="19">
        <v>3.5</v>
      </c>
      <c r="K100" s="13"/>
      <c r="L100" s="13"/>
      <c r="M100" s="13"/>
      <c r="N100" s="9" t="str">
        <f>VLOOKUP(B100,'[1]DS_HS '!$C$657:$F$1300,4,0)</f>
        <v>12A4</v>
      </c>
      <c r="O100" s="9">
        <f t="shared" si="5"/>
        <v>4.5</v>
      </c>
      <c r="P100" s="9" t="str">
        <f t="shared" si="6"/>
        <v/>
      </c>
      <c r="Q100" s="9">
        <f t="shared" si="7"/>
        <v>5.85</v>
      </c>
      <c r="R100" s="9" t="str">
        <f>VLOOKUP(C100&amp;N100,'[2]12A1'!$C$8:$Z$655,18,0)</f>
        <v>8.1</v>
      </c>
      <c r="S100" s="9">
        <f t="shared" si="8"/>
        <v>6.53</v>
      </c>
      <c r="T100" s="9" t="str">
        <f t="shared" si="9"/>
        <v>12A4</v>
      </c>
    </row>
    <row r="101" spans="1:20" x14ac:dyDescent="0.3">
      <c r="A101" s="13">
        <v>745</v>
      </c>
      <c r="B101" s="14" t="s">
        <v>196</v>
      </c>
      <c r="C101" s="15" t="s">
        <v>197</v>
      </c>
      <c r="D101" s="16" t="s">
        <v>15</v>
      </c>
      <c r="E101" s="17">
        <v>8.1999999999999993</v>
      </c>
      <c r="F101" s="45">
        <v>8</v>
      </c>
      <c r="G101" s="18">
        <v>7.4</v>
      </c>
      <c r="H101" s="19">
        <v>6.5</v>
      </c>
      <c r="I101" s="19">
        <v>6</v>
      </c>
      <c r="J101" s="19">
        <v>5.75</v>
      </c>
      <c r="K101" s="13"/>
      <c r="L101" s="13"/>
      <c r="M101" s="13"/>
      <c r="N101" s="9" t="str">
        <f>VLOOKUP(B101,'[1]DS_HS '!$C$657:$F$1300,4,0)</f>
        <v>12A1</v>
      </c>
      <c r="O101" s="9">
        <f t="shared" si="5"/>
        <v>6.08</v>
      </c>
      <c r="P101" s="9" t="str">
        <f t="shared" si="6"/>
        <v/>
      </c>
      <c r="Q101" s="9">
        <f t="shared" si="7"/>
        <v>7.42</v>
      </c>
      <c r="R101" s="9" t="str">
        <f>VLOOKUP(C101&amp;N101,'[2]12A1'!$C$8:$Z$655,18,0)</f>
        <v>9.3</v>
      </c>
      <c r="S101" s="9">
        <f t="shared" si="8"/>
        <v>7.98</v>
      </c>
      <c r="T101" s="9" t="str">
        <f t="shared" si="9"/>
        <v>12A1</v>
      </c>
    </row>
    <row r="102" spans="1:20" x14ac:dyDescent="0.3">
      <c r="A102" s="13">
        <v>746</v>
      </c>
      <c r="B102" s="14" t="s">
        <v>198</v>
      </c>
      <c r="C102" s="15" t="s">
        <v>199</v>
      </c>
      <c r="D102" s="16" t="s">
        <v>15</v>
      </c>
      <c r="E102" s="17">
        <v>8.1999999999999993</v>
      </c>
      <c r="F102" s="45">
        <v>7.75</v>
      </c>
      <c r="G102" s="18">
        <v>7.2</v>
      </c>
      <c r="H102" s="19">
        <v>6</v>
      </c>
      <c r="I102" s="19">
        <v>4</v>
      </c>
      <c r="J102" s="19">
        <v>4.5</v>
      </c>
      <c r="K102" s="13"/>
      <c r="L102" s="13"/>
      <c r="M102" s="13"/>
      <c r="N102" s="9" t="str">
        <f>VLOOKUP(B102,'[1]DS_HS '!$C$657:$F$1300,4,0)</f>
        <v>12A1</v>
      </c>
      <c r="O102" s="9">
        <f t="shared" si="5"/>
        <v>4.83</v>
      </c>
      <c r="P102" s="9" t="str">
        <f t="shared" si="6"/>
        <v/>
      </c>
      <c r="Q102" s="9">
        <f t="shared" si="7"/>
        <v>7</v>
      </c>
      <c r="R102" s="9" t="str">
        <f>VLOOKUP(C102&amp;N102,'[2]12A1'!$C$8:$Z$655,18,0)</f>
        <v>9.3</v>
      </c>
      <c r="S102" s="9">
        <f t="shared" si="8"/>
        <v>7.69</v>
      </c>
      <c r="T102" s="9" t="str">
        <f t="shared" si="9"/>
        <v>12A1</v>
      </c>
    </row>
    <row r="103" spans="1:20" x14ac:dyDescent="0.3">
      <c r="A103" s="13">
        <v>747</v>
      </c>
      <c r="B103" s="14" t="s">
        <v>200</v>
      </c>
      <c r="C103" s="15" t="s">
        <v>201</v>
      </c>
      <c r="D103" s="16" t="s">
        <v>15</v>
      </c>
      <c r="E103" s="17">
        <v>8</v>
      </c>
      <c r="F103" s="45">
        <v>6.25</v>
      </c>
      <c r="G103" s="18">
        <v>3</v>
      </c>
      <c r="H103" s="19">
        <v>4</v>
      </c>
      <c r="I103" s="19">
        <v>4.75</v>
      </c>
      <c r="J103" s="19">
        <v>4</v>
      </c>
      <c r="K103" s="13"/>
      <c r="L103" s="13"/>
      <c r="M103" s="13"/>
      <c r="N103" s="9" t="str">
        <f>VLOOKUP(B103,'[1]DS_HS '!$C$657:$F$1300,4,0)</f>
        <v>12A3</v>
      </c>
      <c r="O103" s="9">
        <f t="shared" si="5"/>
        <v>4.25</v>
      </c>
      <c r="P103" s="9" t="str">
        <f t="shared" si="6"/>
        <v/>
      </c>
      <c r="Q103" s="9">
        <f t="shared" si="7"/>
        <v>5.38</v>
      </c>
      <c r="R103" s="9" t="str">
        <f>VLOOKUP(C103&amp;N103,'[2]12A1'!$C$8:$Z$655,18,0)</f>
        <v>7.8</v>
      </c>
      <c r="S103" s="9">
        <f t="shared" si="8"/>
        <v>6.11</v>
      </c>
      <c r="T103" s="9" t="str">
        <f t="shared" si="9"/>
        <v>12A3</v>
      </c>
    </row>
    <row r="104" spans="1:20" x14ac:dyDescent="0.3">
      <c r="A104" s="13">
        <v>748</v>
      </c>
      <c r="B104" s="14" t="s">
        <v>202</v>
      </c>
      <c r="C104" s="15" t="s">
        <v>203</v>
      </c>
      <c r="D104" s="16" t="s">
        <v>15</v>
      </c>
      <c r="E104" s="17">
        <v>8.4</v>
      </c>
      <c r="F104" s="45">
        <v>7</v>
      </c>
      <c r="G104" s="18">
        <v>9.4</v>
      </c>
      <c r="H104" s="19">
        <v>8.25</v>
      </c>
      <c r="I104" s="19">
        <v>7.75</v>
      </c>
      <c r="J104" s="19">
        <v>7.5</v>
      </c>
      <c r="K104" s="13"/>
      <c r="L104" s="13"/>
      <c r="M104" s="13"/>
      <c r="N104" s="9" t="str">
        <f>VLOOKUP(B104,'[1]DS_HS '!$C$657:$F$1300,4,0)</f>
        <v>12A1</v>
      </c>
      <c r="O104" s="9">
        <f t="shared" si="5"/>
        <v>7.83</v>
      </c>
      <c r="P104" s="9" t="str">
        <f t="shared" si="6"/>
        <v/>
      </c>
      <c r="Q104" s="9">
        <f t="shared" si="7"/>
        <v>8.16</v>
      </c>
      <c r="R104" s="9" t="str">
        <f>VLOOKUP(C104&amp;N104,'[2]12A1'!$C$8:$Z$655,18,0)</f>
        <v>8.7</v>
      </c>
      <c r="S104" s="9">
        <f t="shared" si="8"/>
        <v>8.32</v>
      </c>
      <c r="T104" s="9" t="str">
        <f t="shared" si="9"/>
        <v>12A1</v>
      </c>
    </row>
    <row r="105" spans="1:20" x14ac:dyDescent="0.3">
      <c r="A105" s="13">
        <v>749</v>
      </c>
      <c r="B105" s="14" t="s">
        <v>204</v>
      </c>
      <c r="C105" s="15" t="s">
        <v>205</v>
      </c>
      <c r="D105" s="16" t="s">
        <v>15</v>
      </c>
      <c r="E105" s="17">
        <v>9.1999999999999993</v>
      </c>
      <c r="F105" s="45">
        <v>6.25</v>
      </c>
      <c r="G105" s="18">
        <v>9.1999999999999993</v>
      </c>
      <c r="H105" s="19">
        <v>7</v>
      </c>
      <c r="I105" s="19">
        <v>4.75</v>
      </c>
      <c r="J105" s="19">
        <v>5</v>
      </c>
      <c r="K105" s="13"/>
      <c r="L105" s="13"/>
      <c r="M105" s="13"/>
      <c r="N105" s="9" t="str">
        <f>VLOOKUP(B105,'[1]DS_HS '!$C$657:$F$1300,4,0)</f>
        <v>12A1</v>
      </c>
      <c r="O105" s="9">
        <f t="shared" si="5"/>
        <v>5.58</v>
      </c>
      <c r="P105" s="9" t="str">
        <f t="shared" si="6"/>
        <v/>
      </c>
      <c r="Q105" s="9">
        <f t="shared" si="7"/>
        <v>7.56</v>
      </c>
      <c r="R105" s="9" t="str">
        <f>VLOOKUP(C105&amp;N105,'[2]12A1'!$C$8:$Z$655,18,0)</f>
        <v>8.7</v>
      </c>
      <c r="S105" s="9">
        <f t="shared" si="8"/>
        <v>7.9</v>
      </c>
      <c r="T105" s="9" t="str">
        <f t="shared" si="9"/>
        <v>12A1</v>
      </c>
    </row>
    <row r="106" spans="1:20" x14ac:dyDescent="0.3">
      <c r="A106" s="13">
        <v>750</v>
      </c>
      <c r="B106" s="14" t="s">
        <v>206</v>
      </c>
      <c r="C106" s="15" t="s">
        <v>207</v>
      </c>
      <c r="D106" s="16" t="s">
        <v>15</v>
      </c>
      <c r="E106" s="17">
        <v>8</v>
      </c>
      <c r="F106" s="45">
        <v>6.5</v>
      </c>
      <c r="G106" s="18">
        <v>6.2</v>
      </c>
      <c r="H106" s="19">
        <v>5.25</v>
      </c>
      <c r="I106" s="19">
        <v>4</v>
      </c>
      <c r="J106" s="19">
        <v>2.75</v>
      </c>
      <c r="K106" s="13"/>
      <c r="L106" s="13"/>
      <c r="M106" s="13"/>
      <c r="N106" s="9" t="str">
        <f>VLOOKUP(B106,'[1]DS_HS '!$C$657:$F$1300,4,0)</f>
        <v>12D4</v>
      </c>
      <c r="O106" s="9">
        <f t="shared" si="5"/>
        <v>4</v>
      </c>
      <c r="P106" s="9" t="str">
        <f t="shared" si="6"/>
        <v/>
      </c>
      <c r="Q106" s="9">
        <f t="shared" si="7"/>
        <v>6.18</v>
      </c>
      <c r="R106" s="9" t="str">
        <f>VLOOKUP(C106&amp;N106,'[2]12A1'!$C$8:$Z$655,18,0)</f>
        <v>7.7</v>
      </c>
      <c r="S106" s="9">
        <f t="shared" si="8"/>
        <v>6.64</v>
      </c>
      <c r="T106" s="9" t="str">
        <f t="shared" si="9"/>
        <v>12D4</v>
      </c>
    </row>
    <row r="107" spans="1:20" x14ac:dyDescent="0.3">
      <c r="A107" s="13">
        <v>751</v>
      </c>
      <c r="B107" s="14" t="s">
        <v>208</v>
      </c>
      <c r="C107" s="15" t="s">
        <v>209</v>
      </c>
      <c r="D107" s="16" t="s">
        <v>15</v>
      </c>
      <c r="E107" s="17">
        <v>6.4</v>
      </c>
      <c r="F107" s="45">
        <v>6.75</v>
      </c>
      <c r="G107" s="18">
        <v>6.4</v>
      </c>
      <c r="H107" s="19">
        <v>5</v>
      </c>
      <c r="I107" s="19">
        <v>3.75</v>
      </c>
      <c r="J107" s="19">
        <v>3.25</v>
      </c>
      <c r="K107" s="13"/>
      <c r="L107" s="13"/>
      <c r="M107" s="13"/>
      <c r="N107" s="9" t="str">
        <f>VLOOKUP(B107,'[1]DS_HS '!$C$657:$F$1300,4,0)</f>
        <v>12A3</v>
      </c>
      <c r="O107" s="9">
        <f t="shared" si="5"/>
        <v>4</v>
      </c>
      <c r="P107" s="9" t="str">
        <f t="shared" si="6"/>
        <v/>
      </c>
      <c r="Q107" s="9">
        <f t="shared" si="7"/>
        <v>5.89</v>
      </c>
      <c r="R107" s="9" t="str">
        <f>VLOOKUP(C107&amp;N107,'[2]12A1'!$C$8:$Z$655,18,0)</f>
        <v>8.3</v>
      </c>
      <c r="S107" s="9">
        <f t="shared" si="8"/>
        <v>6.61</v>
      </c>
      <c r="T107" s="9" t="str">
        <f t="shared" si="9"/>
        <v>12A3</v>
      </c>
    </row>
    <row r="108" spans="1:20" x14ac:dyDescent="0.3">
      <c r="A108" s="13">
        <v>752</v>
      </c>
      <c r="B108" s="14" t="s">
        <v>210</v>
      </c>
      <c r="C108" s="15" t="s">
        <v>211</v>
      </c>
      <c r="D108" s="16" t="s">
        <v>15</v>
      </c>
      <c r="E108" s="17">
        <v>9.4</v>
      </c>
      <c r="F108" s="45">
        <v>5</v>
      </c>
      <c r="G108" s="18">
        <v>3.4</v>
      </c>
      <c r="H108" s="19">
        <v>8.25</v>
      </c>
      <c r="I108" s="19">
        <v>8.5</v>
      </c>
      <c r="J108" s="19">
        <v>3.25</v>
      </c>
      <c r="K108" s="13"/>
      <c r="L108" s="13"/>
      <c r="M108" s="13"/>
      <c r="N108" s="9" t="str">
        <f>VLOOKUP(B108,'[1]DS_HS '!$C$657:$F$1300,4,0)</f>
        <v>12A1</v>
      </c>
      <c r="O108" s="9">
        <f t="shared" si="5"/>
        <v>6.67</v>
      </c>
      <c r="P108" s="9" t="str">
        <f t="shared" si="6"/>
        <v/>
      </c>
      <c r="Q108" s="9">
        <f t="shared" si="7"/>
        <v>6.12</v>
      </c>
      <c r="R108" s="9" t="str">
        <f>VLOOKUP(C108&amp;N108,'[2]12A1'!$C$8:$Z$655,18,0)</f>
        <v>8.6</v>
      </c>
      <c r="S108" s="9">
        <f t="shared" si="8"/>
        <v>6.86</v>
      </c>
      <c r="T108" s="9" t="str">
        <f t="shared" si="9"/>
        <v>12A1</v>
      </c>
    </row>
    <row r="109" spans="1:20" x14ac:dyDescent="0.3">
      <c r="A109" s="13">
        <v>753</v>
      </c>
      <c r="B109" s="14" t="s">
        <v>212</v>
      </c>
      <c r="C109" s="15" t="s">
        <v>213</v>
      </c>
      <c r="D109" s="16" t="s">
        <v>15</v>
      </c>
      <c r="E109" s="17">
        <v>8.4</v>
      </c>
      <c r="F109" s="45">
        <v>7.75</v>
      </c>
      <c r="G109" s="18">
        <v>7</v>
      </c>
      <c r="H109" s="19">
        <v>5.75</v>
      </c>
      <c r="I109" s="19">
        <v>6.75</v>
      </c>
      <c r="J109" s="19">
        <v>4.5</v>
      </c>
      <c r="K109" s="13"/>
      <c r="L109" s="13"/>
      <c r="M109" s="13"/>
      <c r="N109" s="9" t="str">
        <f>VLOOKUP(B109,'[1]DS_HS '!$C$657:$F$1300,4,0)</f>
        <v>12A1</v>
      </c>
      <c r="O109" s="9">
        <f t="shared" si="5"/>
        <v>5.67</v>
      </c>
      <c r="P109" s="9" t="str">
        <f t="shared" si="6"/>
        <v/>
      </c>
      <c r="Q109" s="9">
        <f t="shared" si="7"/>
        <v>7.21</v>
      </c>
      <c r="R109" s="9" t="str">
        <f>VLOOKUP(C109&amp;N109,'[2]12A1'!$C$8:$Z$655,18,0)</f>
        <v>8.6</v>
      </c>
      <c r="S109" s="9">
        <f t="shared" si="8"/>
        <v>7.63</v>
      </c>
      <c r="T109" s="9" t="str">
        <f t="shared" si="9"/>
        <v>12A1</v>
      </c>
    </row>
    <row r="110" spans="1:20" x14ac:dyDescent="0.3">
      <c r="A110" s="13">
        <v>754</v>
      </c>
      <c r="B110" s="14" t="s">
        <v>214</v>
      </c>
      <c r="C110" s="15" t="s">
        <v>215</v>
      </c>
      <c r="D110" s="16" t="s">
        <v>15</v>
      </c>
      <c r="E110" s="17">
        <v>8.6</v>
      </c>
      <c r="F110" s="45">
        <v>4.25</v>
      </c>
      <c r="G110" s="18">
        <v>8.6</v>
      </c>
      <c r="H110" s="19">
        <v>5.75</v>
      </c>
      <c r="I110" s="19">
        <v>3.5</v>
      </c>
      <c r="J110" s="19">
        <v>3.5</v>
      </c>
      <c r="K110" s="13"/>
      <c r="L110" s="13"/>
      <c r="M110" s="13"/>
      <c r="N110" s="9" t="str">
        <f>VLOOKUP(B110,'[1]DS_HS '!$C$657:$F$1300,4,0)</f>
        <v>12A4</v>
      </c>
      <c r="O110" s="9">
        <f t="shared" si="5"/>
        <v>4.25</v>
      </c>
      <c r="P110" s="9" t="str">
        <f t="shared" si="6"/>
        <v/>
      </c>
      <c r="Q110" s="9">
        <f t="shared" si="7"/>
        <v>6.43</v>
      </c>
      <c r="R110" s="9" t="str">
        <f>VLOOKUP(C110&amp;N110,'[2]12A1'!$C$8:$Z$655,18,0)</f>
        <v>8.1</v>
      </c>
      <c r="S110" s="9">
        <f t="shared" si="8"/>
        <v>6.93</v>
      </c>
      <c r="T110" s="9" t="str">
        <f t="shared" si="9"/>
        <v>12A4</v>
      </c>
    </row>
    <row r="111" spans="1:20" x14ac:dyDescent="0.3">
      <c r="A111" s="13">
        <v>755</v>
      </c>
      <c r="B111" s="14" t="s">
        <v>216</v>
      </c>
      <c r="C111" s="15" t="s">
        <v>217</v>
      </c>
      <c r="D111" s="16" t="s">
        <v>15</v>
      </c>
      <c r="E111" s="17">
        <v>8.6</v>
      </c>
      <c r="F111" s="45">
        <v>6.75</v>
      </c>
      <c r="G111" s="18">
        <v>8</v>
      </c>
      <c r="H111" s="19">
        <v>5</v>
      </c>
      <c r="I111" s="19">
        <v>5.5</v>
      </c>
      <c r="J111" s="19">
        <v>5</v>
      </c>
      <c r="K111" s="13"/>
      <c r="L111" s="13"/>
      <c r="M111" s="13"/>
      <c r="N111" s="9" t="str">
        <f>VLOOKUP(B111,'[1]DS_HS '!$C$657:$F$1300,4,0)</f>
        <v>12D1</v>
      </c>
      <c r="O111" s="9">
        <f t="shared" si="5"/>
        <v>5.17</v>
      </c>
      <c r="P111" s="9" t="str">
        <f t="shared" si="6"/>
        <v/>
      </c>
      <c r="Q111" s="9">
        <f t="shared" si="7"/>
        <v>7.13</v>
      </c>
      <c r="R111" s="9" t="str">
        <f>VLOOKUP(C111&amp;N111,'[2]12A1'!$C$8:$Z$655,18,0)</f>
        <v>8.7</v>
      </c>
      <c r="S111" s="9">
        <f t="shared" si="8"/>
        <v>7.6</v>
      </c>
      <c r="T111" s="9" t="str">
        <f t="shared" si="9"/>
        <v>12D1</v>
      </c>
    </row>
    <row r="112" spans="1:20" x14ac:dyDescent="0.3">
      <c r="A112" s="13">
        <v>756</v>
      </c>
      <c r="B112" s="14" t="s">
        <v>218</v>
      </c>
      <c r="C112" s="15" t="s">
        <v>219</v>
      </c>
      <c r="D112" s="16" t="s">
        <v>15</v>
      </c>
      <c r="E112" s="17">
        <v>7.2</v>
      </c>
      <c r="F112" s="45">
        <v>6.25</v>
      </c>
      <c r="G112" s="18">
        <v>7.2</v>
      </c>
      <c r="H112" s="19">
        <v>3</v>
      </c>
      <c r="I112" s="19">
        <v>6.25</v>
      </c>
      <c r="J112" s="19">
        <v>3.75</v>
      </c>
      <c r="K112" s="13"/>
      <c r="L112" s="13"/>
      <c r="M112" s="13"/>
      <c r="N112" s="9" t="str">
        <f>VLOOKUP(B112,'[1]DS_HS '!$C$657:$F$1300,4,0)</f>
        <v>12A4</v>
      </c>
      <c r="O112" s="9">
        <f t="shared" si="5"/>
        <v>4.33</v>
      </c>
      <c r="P112" s="9" t="str">
        <f t="shared" si="6"/>
        <v/>
      </c>
      <c r="Q112" s="9">
        <f t="shared" si="7"/>
        <v>6.25</v>
      </c>
      <c r="R112" s="9" t="str">
        <f>VLOOKUP(C112&amp;N112,'[2]12A1'!$C$8:$Z$655,18,0)</f>
        <v>8.1</v>
      </c>
      <c r="S112" s="9">
        <f t="shared" si="8"/>
        <v>6.81</v>
      </c>
      <c r="T112" s="9" t="str">
        <f t="shared" si="9"/>
        <v>12A4</v>
      </c>
    </row>
    <row r="113" spans="1:20" x14ac:dyDescent="0.3">
      <c r="A113" s="13">
        <v>757</v>
      </c>
      <c r="B113" s="14" t="s">
        <v>220</v>
      </c>
      <c r="C113" s="15" t="s">
        <v>221</v>
      </c>
      <c r="D113" s="16" t="s">
        <v>15</v>
      </c>
      <c r="E113" s="17">
        <v>8.4</v>
      </c>
      <c r="F113" s="45">
        <v>6.5</v>
      </c>
      <c r="G113" s="18">
        <v>6.6</v>
      </c>
      <c r="H113" s="19">
        <v>5.75</v>
      </c>
      <c r="I113" s="19">
        <v>7.75</v>
      </c>
      <c r="J113" s="19">
        <v>6</v>
      </c>
      <c r="K113" s="13"/>
      <c r="L113" s="13"/>
      <c r="M113" s="13"/>
      <c r="N113" s="9" t="str">
        <f>VLOOKUP(B113,'[1]DS_HS '!$C$657:$F$1300,4,0)</f>
        <v>12A3</v>
      </c>
      <c r="O113" s="9">
        <f t="shared" si="5"/>
        <v>6.5</v>
      </c>
      <c r="P113" s="9" t="str">
        <f t="shared" si="6"/>
        <v/>
      </c>
      <c r="Q113" s="9">
        <f t="shared" si="7"/>
        <v>7</v>
      </c>
      <c r="R113" s="9" t="str">
        <f>VLOOKUP(C113&amp;N113,'[2]12A1'!$C$8:$Z$655,18,0)</f>
        <v>8.6</v>
      </c>
      <c r="S113" s="9">
        <f t="shared" si="8"/>
        <v>7.48</v>
      </c>
      <c r="T113" s="9" t="str">
        <f t="shared" si="9"/>
        <v>12A3</v>
      </c>
    </row>
    <row r="114" spans="1:20" x14ac:dyDescent="0.3">
      <c r="A114" s="13">
        <v>758</v>
      </c>
      <c r="B114" s="14" t="s">
        <v>222</v>
      </c>
      <c r="C114" s="15" t="s">
        <v>223</v>
      </c>
      <c r="D114" s="16" t="s">
        <v>15</v>
      </c>
      <c r="E114" s="17">
        <v>8.4</v>
      </c>
      <c r="F114" s="45">
        <v>6.5</v>
      </c>
      <c r="G114" s="18">
        <v>8.8000000000000007</v>
      </c>
      <c r="H114" s="23">
        <v>-1</v>
      </c>
      <c r="I114" s="19">
        <v>-1</v>
      </c>
      <c r="J114" s="19">
        <v>-1</v>
      </c>
      <c r="K114" s="13"/>
      <c r="L114" s="13"/>
      <c r="M114" s="13"/>
      <c r="N114" s="9" t="str">
        <f>VLOOKUP(B114,'[1]DS_HS '!$C$657:$F$1300,4,0)</f>
        <v>12D4</v>
      </c>
      <c r="O114" s="9" t="str">
        <f t="shared" si="5"/>
        <v/>
      </c>
      <c r="P114" s="9" t="str">
        <f t="shared" si="6"/>
        <v/>
      </c>
      <c r="Q114" s="9" t="str">
        <f t="shared" si="7"/>
        <v/>
      </c>
      <c r="R114" s="9" t="str">
        <f>VLOOKUP(C114&amp;N114,'[2]12A1'!$C$8:$Z$655,18,0)</f>
        <v>8.5</v>
      </c>
      <c r="S114" s="9" t="str">
        <f t="shared" si="8"/>
        <v/>
      </c>
      <c r="T114" s="9" t="str">
        <f t="shared" si="9"/>
        <v>12D4</v>
      </c>
    </row>
    <row r="115" spans="1:20" x14ac:dyDescent="0.3">
      <c r="A115" s="13">
        <v>759</v>
      </c>
      <c r="B115" s="14" t="s">
        <v>224</v>
      </c>
      <c r="C115" s="15" t="s">
        <v>225</v>
      </c>
      <c r="D115" s="16" t="s">
        <v>15</v>
      </c>
      <c r="E115" s="17">
        <v>6.6</v>
      </c>
      <c r="F115" s="45">
        <v>6.25</v>
      </c>
      <c r="G115" s="18">
        <v>7</v>
      </c>
      <c r="H115" s="19">
        <v>3.75</v>
      </c>
      <c r="I115" s="19">
        <v>3.75</v>
      </c>
      <c r="J115" s="19">
        <v>3</v>
      </c>
      <c r="K115" s="13"/>
      <c r="L115" s="13"/>
      <c r="M115" s="13"/>
      <c r="N115" s="9" t="str">
        <f>VLOOKUP(B115,'[1]DS_HS '!$C$657:$F$1300,4,0)</f>
        <v>12A3</v>
      </c>
      <c r="O115" s="9">
        <f t="shared" si="5"/>
        <v>3.5</v>
      </c>
      <c r="P115" s="9" t="str">
        <f t="shared" si="6"/>
        <v/>
      </c>
      <c r="Q115" s="9">
        <f t="shared" si="7"/>
        <v>5.84</v>
      </c>
      <c r="R115" s="9" t="str">
        <f>VLOOKUP(C115&amp;N115,'[2]12A1'!$C$8:$Z$655,18,0)</f>
        <v>8.0</v>
      </c>
      <c r="S115" s="9">
        <f t="shared" si="8"/>
        <v>6.49</v>
      </c>
      <c r="T115" s="9" t="str">
        <f t="shared" si="9"/>
        <v>12A3</v>
      </c>
    </row>
    <row r="116" spans="1:20" x14ac:dyDescent="0.3">
      <c r="A116" s="13">
        <v>760</v>
      </c>
      <c r="B116" s="14" t="s">
        <v>226</v>
      </c>
      <c r="C116" s="15" t="s">
        <v>227</v>
      </c>
      <c r="D116" s="16" t="s">
        <v>15</v>
      </c>
      <c r="E116" s="17">
        <v>8.4</v>
      </c>
      <c r="F116" s="45">
        <v>5.75</v>
      </c>
      <c r="G116" s="18">
        <v>4.4000000000000004</v>
      </c>
      <c r="H116" s="19">
        <v>7</v>
      </c>
      <c r="I116" s="19">
        <v>7</v>
      </c>
      <c r="J116" s="19">
        <v>5</v>
      </c>
      <c r="K116" s="13"/>
      <c r="L116" s="13"/>
      <c r="M116" s="13"/>
      <c r="N116" s="9" t="str">
        <f>VLOOKUP(B116,'[1]DS_HS '!$C$657:$F$1300,4,0)</f>
        <v>12A2</v>
      </c>
      <c r="O116" s="9">
        <f t="shared" si="5"/>
        <v>6.33</v>
      </c>
      <c r="P116" s="9" t="str">
        <f t="shared" si="6"/>
        <v/>
      </c>
      <c r="Q116" s="9">
        <f t="shared" si="7"/>
        <v>6.22</v>
      </c>
      <c r="R116" s="9" t="str">
        <f>VLOOKUP(C116&amp;N116,'[2]12A1'!$C$8:$Z$655,18,0)</f>
        <v>8.3</v>
      </c>
      <c r="S116" s="9">
        <f t="shared" si="8"/>
        <v>6.84</v>
      </c>
      <c r="T116" s="9" t="str">
        <f t="shared" si="9"/>
        <v>12A2</v>
      </c>
    </row>
    <row r="117" spans="1:20" x14ac:dyDescent="0.3">
      <c r="A117" s="13">
        <v>761</v>
      </c>
      <c r="B117" s="14" t="s">
        <v>228</v>
      </c>
      <c r="C117" s="15" t="s">
        <v>229</v>
      </c>
      <c r="D117" s="16" t="s">
        <v>15</v>
      </c>
      <c r="E117" s="17">
        <v>6.6</v>
      </c>
      <c r="F117" s="45">
        <v>5</v>
      </c>
      <c r="G117" s="18">
        <v>6.4</v>
      </c>
      <c r="H117" s="19">
        <v>5.5</v>
      </c>
      <c r="I117" s="19">
        <v>5.5</v>
      </c>
      <c r="J117" s="19">
        <v>2.5</v>
      </c>
      <c r="K117" s="13"/>
      <c r="L117" s="13"/>
      <c r="M117" s="13"/>
      <c r="N117" s="9" t="str">
        <f>VLOOKUP(B117,'[1]DS_HS '!$C$657:$F$1300,4,0)</f>
        <v>12A2</v>
      </c>
      <c r="O117" s="9">
        <f t="shared" si="5"/>
        <v>4.5</v>
      </c>
      <c r="P117" s="9" t="str">
        <f t="shared" si="6"/>
        <v/>
      </c>
      <c r="Q117" s="9">
        <f t="shared" si="7"/>
        <v>5.63</v>
      </c>
      <c r="R117" s="9" t="str">
        <f>VLOOKUP(C117&amp;N117,'[2]12A1'!$C$8:$Z$655,18,0)</f>
        <v>8.1</v>
      </c>
      <c r="S117" s="9">
        <f t="shared" si="8"/>
        <v>6.37</v>
      </c>
      <c r="T117" s="9" t="str">
        <f t="shared" si="9"/>
        <v>12A2</v>
      </c>
    </row>
    <row r="118" spans="1:20" x14ac:dyDescent="0.3">
      <c r="A118" s="13">
        <v>762</v>
      </c>
      <c r="B118" s="14" t="s">
        <v>230</v>
      </c>
      <c r="C118" s="15" t="s">
        <v>231</v>
      </c>
      <c r="D118" s="16" t="s">
        <v>15</v>
      </c>
      <c r="E118" s="17">
        <v>9</v>
      </c>
      <c r="F118" s="45">
        <v>8</v>
      </c>
      <c r="G118" s="18">
        <v>7.2</v>
      </c>
      <c r="H118" s="19">
        <v>5.75</v>
      </c>
      <c r="I118" s="19">
        <v>7.5</v>
      </c>
      <c r="J118" s="19">
        <v>3.25</v>
      </c>
      <c r="K118" s="13"/>
      <c r="L118" s="13"/>
      <c r="M118" s="13"/>
      <c r="N118" s="9" t="str">
        <f>VLOOKUP(B118,'[1]DS_HS '!$C$657:$F$1300,4,0)</f>
        <v>12A1</v>
      </c>
      <c r="O118" s="9">
        <f t="shared" si="5"/>
        <v>5.5</v>
      </c>
      <c r="P118" s="9" t="str">
        <f t="shared" si="6"/>
        <v/>
      </c>
      <c r="Q118" s="9">
        <f t="shared" si="7"/>
        <v>7.43</v>
      </c>
      <c r="R118" s="9" t="str">
        <f>VLOOKUP(C118&amp;N118,'[2]12A1'!$C$8:$Z$655,18,0)</f>
        <v>8.6</v>
      </c>
      <c r="S118" s="9">
        <f t="shared" si="8"/>
        <v>7.78</v>
      </c>
      <c r="T118" s="9" t="str">
        <f t="shared" si="9"/>
        <v>12A1</v>
      </c>
    </row>
    <row r="119" spans="1:20" x14ac:dyDescent="0.3">
      <c r="A119" s="13">
        <v>763</v>
      </c>
      <c r="B119" s="14" t="s">
        <v>232</v>
      </c>
      <c r="C119" s="15" t="s">
        <v>233</v>
      </c>
      <c r="D119" s="16" t="s">
        <v>15</v>
      </c>
      <c r="E119" s="17">
        <v>7</v>
      </c>
      <c r="F119" s="45">
        <v>8</v>
      </c>
      <c r="G119" s="18">
        <v>5.2</v>
      </c>
      <c r="H119" s="19">
        <v>5.5</v>
      </c>
      <c r="I119" s="19">
        <v>4.25</v>
      </c>
      <c r="J119" s="19">
        <v>3</v>
      </c>
      <c r="K119" s="13"/>
      <c r="L119" s="13"/>
      <c r="M119" s="13"/>
      <c r="N119" s="9" t="str">
        <f>VLOOKUP(B119,'[1]DS_HS '!$C$657:$F$1300,4,0)</f>
        <v>12D10</v>
      </c>
      <c r="O119" s="9">
        <f t="shared" si="5"/>
        <v>4.25</v>
      </c>
      <c r="P119" s="9" t="str">
        <f t="shared" si="6"/>
        <v/>
      </c>
      <c r="Q119" s="9">
        <f t="shared" si="7"/>
        <v>6.11</v>
      </c>
      <c r="R119" s="9" t="str">
        <f>VLOOKUP(C119&amp;N119,'[2]12A1'!$C$8:$Z$655,18,0)</f>
        <v>8.1</v>
      </c>
      <c r="S119" s="9">
        <f t="shared" si="8"/>
        <v>6.71</v>
      </c>
      <c r="T119" s="9" t="str">
        <f t="shared" si="9"/>
        <v>12D10</v>
      </c>
    </row>
    <row r="120" spans="1:20" x14ac:dyDescent="0.3">
      <c r="A120" s="13">
        <v>764</v>
      </c>
      <c r="B120" s="14" t="s">
        <v>234</v>
      </c>
      <c r="C120" s="15" t="s">
        <v>235</v>
      </c>
      <c r="D120" s="16" t="s">
        <v>15</v>
      </c>
      <c r="E120" s="17">
        <v>7.6</v>
      </c>
      <c r="F120" s="45">
        <v>7.75</v>
      </c>
      <c r="G120" s="18">
        <v>8.1999999999999993</v>
      </c>
      <c r="H120" s="19">
        <v>5.5</v>
      </c>
      <c r="I120" s="19">
        <v>7</v>
      </c>
      <c r="J120" s="19">
        <v>2.75</v>
      </c>
      <c r="K120" s="13"/>
      <c r="L120" s="13"/>
      <c r="M120" s="13"/>
      <c r="N120" s="9" t="str">
        <f>VLOOKUP(B120,'[1]DS_HS '!$C$657:$F$1300,4,0)</f>
        <v>12D1</v>
      </c>
      <c r="O120" s="9">
        <f t="shared" si="5"/>
        <v>5.08</v>
      </c>
      <c r="P120" s="9" t="str">
        <f t="shared" si="6"/>
        <v/>
      </c>
      <c r="Q120" s="9">
        <f t="shared" si="7"/>
        <v>7.16</v>
      </c>
      <c r="R120" s="9" t="str">
        <f>VLOOKUP(C120&amp;N120,'[2]12A1'!$C$8:$Z$655,18,0)</f>
        <v>8.9</v>
      </c>
      <c r="S120" s="9">
        <f t="shared" si="8"/>
        <v>7.68</v>
      </c>
      <c r="T120" s="9" t="str">
        <f t="shared" si="9"/>
        <v>12D1</v>
      </c>
    </row>
    <row r="121" spans="1:20" x14ac:dyDescent="0.3">
      <c r="A121" s="13">
        <v>765</v>
      </c>
      <c r="B121" s="14" t="s">
        <v>236</v>
      </c>
      <c r="C121" s="15" t="s">
        <v>237</v>
      </c>
      <c r="D121" s="16" t="s">
        <v>15</v>
      </c>
      <c r="E121" s="17">
        <v>7.2</v>
      </c>
      <c r="F121" s="45">
        <v>5</v>
      </c>
      <c r="G121" s="18">
        <v>8.4</v>
      </c>
      <c r="H121" s="19">
        <v>6</v>
      </c>
      <c r="I121" s="19">
        <v>3.25</v>
      </c>
      <c r="J121" s="19">
        <v>3</v>
      </c>
      <c r="K121" s="13"/>
      <c r="L121" s="13"/>
      <c r="M121" s="13"/>
      <c r="N121" s="9" t="str">
        <f>VLOOKUP(B121,'[1]DS_HS '!$C$657:$F$1300,4,0)</f>
        <v>12A2</v>
      </c>
      <c r="O121" s="9">
        <f t="shared" si="5"/>
        <v>4.08</v>
      </c>
      <c r="P121" s="9" t="str">
        <f t="shared" si="6"/>
        <v/>
      </c>
      <c r="Q121" s="9">
        <f t="shared" si="7"/>
        <v>6.17</v>
      </c>
      <c r="R121" s="9" t="str">
        <f>VLOOKUP(C121&amp;N121,'[2]12A1'!$C$8:$Z$655,18,0)</f>
        <v>7.3</v>
      </c>
      <c r="S121" s="9">
        <f t="shared" si="8"/>
        <v>6.51</v>
      </c>
      <c r="T121" s="9" t="str">
        <f t="shared" si="9"/>
        <v>12A2</v>
      </c>
    </row>
    <row r="122" spans="1:20" x14ac:dyDescent="0.3">
      <c r="A122" s="13">
        <v>766</v>
      </c>
      <c r="B122" s="14" t="s">
        <v>238</v>
      </c>
      <c r="C122" s="15" t="s">
        <v>239</v>
      </c>
      <c r="D122" s="16" t="s">
        <v>15</v>
      </c>
      <c r="E122" s="17">
        <v>7</v>
      </c>
      <c r="F122" s="45">
        <v>5.75</v>
      </c>
      <c r="G122" s="18">
        <v>2.8</v>
      </c>
      <c r="H122" s="19">
        <v>4.75</v>
      </c>
      <c r="I122" s="19">
        <v>7</v>
      </c>
      <c r="J122" s="19">
        <v>2.75</v>
      </c>
      <c r="K122" s="13"/>
      <c r="L122" s="13"/>
      <c r="M122" s="13"/>
      <c r="N122" s="9" t="str">
        <f>VLOOKUP(B122,'[1]DS_HS '!$C$657:$F$1300,4,0)</f>
        <v>12D8</v>
      </c>
      <c r="O122" s="9">
        <f t="shared" si="5"/>
        <v>4.83</v>
      </c>
      <c r="P122" s="9" t="str">
        <f t="shared" si="6"/>
        <v/>
      </c>
      <c r="Q122" s="9">
        <f t="shared" si="7"/>
        <v>5.0999999999999996</v>
      </c>
      <c r="R122" s="9" t="str">
        <f>VLOOKUP(C122&amp;N122,'[2]12A1'!$C$8:$Z$655,18,0)</f>
        <v>7.5</v>
      </c>
      <c r="S122" s="9">
        <f t="shared" si="8"/>
        <v>5.82</v>
      </c>
      <c r="T122" s="9" t="str">
        <f t="shared" si="9"/>
        <v>12D8</v>
      </c>
    </row>
    <row r="123" spans="1:20" x14ac:dyDescent="0.3">
      <c r="A123" s="13">
        <v>767</v>
      </c>
      <c r="B123" s="14" t="s">
        <v>240</v>
      </c>
      <c r="C123" s="15" t="s">
        <v>241</v>
      </c>
      <c r="D123" s="16" t="s">
        <v>15</v>
      </c>
      <c r="E123" s="17">
        <v>7.2</v>
      </c>
      <c r="F123" s="45">
        <v>5.25</v>
      </c>
      <c r="G123" s="18">
        <v>4.5999999999999996</v>
      </c>
      <c r="H123" s="19">
        <v>3</v>
      </c>
      <c r="I123" s="19">
        <v>2.75</v>
      </c>
      <c r="J123" s="19">
        <v>2.5</v>
      </c>
      <c r="K123" s="13"/>
      <c r="L123" s="13"/>
      <c r="M123" s="13"/>
      <c r="N123" s="9" t="str">
        <f>VLOOKUP(B123,'[1]DS_HS '!$C$657:$F$1300,4,0)</f>
        <v>12A4</v>
      </c>
      <c r="O123" s="9">
        <f t="shared" si="5"/>
        <v>2.75</v>
      </c>
      <c r="P123" s="9" t="str">
        <f t="shared" si="6"/>
        <v/>
      </c>
      <c r="Q123" s="9">
        <f t="shared" si="7"/>
        <v>4.95</v>
      </c>
      <c r="R123" s="9" t="str">
        <f>VLOOKUP(C123&amp;N123,'[2]12A1'!$C$8:$Z$655,18,0)</f>
        <v>7.1</v>
      </c>
      <c r="S123" s="9">
        <f t="shared" si="8"/>
        <v>5.6</v>
      </c>
      <c r="T123" s="9" t="str">
        <f t="shared" si="9"/>
        <v>12A4</v>
      </c>
    </row>
    <row r="124" spans="1:20" x14ac:dyDescent="0.3">
      <c r="A124" s="13">
        <v>768</v>
      </c>
      <c r="B124" s="14" t="s">
        <v>242</v>
      </c>
      <c r="C124" s="15" t="s">
        <v>243</v>
      </c>
      <c r="D124" s="16" t="s">
        <v>15</v>
      </c>
      <c r="E124" s="17">
        <v>7.4</v>
      </c>
      <c r="F124" s="45">
        <v>6.5</v>
      </c>
      <c r="G124" s="18">
        <v>7.2</v>
      </c>
      <c r="H124" s="19">
        <v>6</v>
      </c>
      <c r="I124" s="19">
        <v>5.25</v>
      </c>
      <c r="J124" s="19">
        <v>3</v>
      </c>
      <c r="K124" s="13"/>
      <c r="L124" s="13"/>
      <c r="M124" s="13"/>
      <c r="N124" s="9" t="str">
        <f>VLOOKUP(B124,'[1]DS_HS '!$C$657:$F$1300,4,0)</f>
        <v>12A1</v>
      </c>
      <c r="O124" s="9">
        <f t="shared" si="5"/>
        <v>4.75</v>
      </c>
      <c r="P124" s="9" t="str">
        <f t="shared" si="6"/>
        <v/>
      </c>
      <c r="Q124" s="9">
        <f t="shared" si="7"/>
        <v>6.46</v>
      </c>
      <c r="R124" s="9" t="str">
        <f>VLOOKUP(C124&amp;N124,'[2]12A1'!$C$8:$Z$655,18,0)</f>
        <v>8.4</v>
      </c>
      <c r="S124" s="9">
        <f t="shared" si="8"/>
        <v>7.04</v>
      </c>
      <c r="T124" s="9" t="str">
        <f t="shared" si="9"/>
        <v>12A1</v>
      </c>
    </row>
    <row r="125" spans="1:20" x14ac:dyDescent="0.3">
      <c r="A125" s="13">
        <v>769</v>
      </c>
      <c r="B125" s="14" t="s">
        <v>244</v>
      </c>
      <c r="C125" s="15" t="s">
        <v>245</v>
      </c>
      <c r="D125" s="16" t="s">
        <v>15</v>
      </c>
      <c r="E125" s="17">
        <v>8.8000000000000007</v>
      </c>
      <c r="F125" s="45">
        <v>8</v>
      </c>
      <c r="G125" s="18">
        <v>8</v>
      </c>
      <c r="H125" s="19">
        <v>8.5</v>
      </c>
      <c r="I125" s="19">
        <v>5</v>
      </c>
      <c r="J125" s="19">
        <v>3.75</v>
      </c>
      <c r="K125" s="13"/>
      <c r="L125" s="13"/>
      <c r="M125" s="13"/>
      <c r="N125" s="9" t="str">
        <f>VLOOKUP(B125,'[1]DS_HS '!$C$657:$F$1300,4,0)</f>
        <v>12D9</v>
      </c>
      <c r="O125" s="9">
        <f t="shared" si="5"/>
        <v>5.75</v>
      </c>
      <c r="P125" s="9" t="str">
        <f t="shared" si="6"/>
        <v/>
      </c>
      <c r="Q125" s="9">
        <f t="shared" si="7"/>
        <v>7.64</v>
      </c>
      <c r="R125" s="9" t="str">
        <f>VLOOKUP(C125&amp;N125,'[2]12A1'!$C$8:$Z$655,18,0)</f>
        <v>8.0</v>
      </c>
      <c r="S125" s="9">
        <f t="shared" si="8"/>
        <v>7.75</v>
      </c>
      <c r="T125" s="9" t="str">
        <f t="shared" si="9"/>
        <v>12D9</v>
      </c>
    </row>
    <row r="126" spans="1:20" x14ac:dyDescent="0.3">
      <c r="A126" s="13">
        <v>770</v>
      </c>
      <c r="B126" s="14" t="s">
        <v>246</v>
      </c>
      <c r="C126" s="15" t="s">
        <v>247</v>
      </c>
      <c r="D126" s="16" t="s">
        <v>15</v>
      </c>
      <c r="E126" s="17">
        <v>7.8</v>
      </c>
      <c r="F126" s="45">
        <v>5</v>
      </c>
      <c r="G126" s="18">
        <v>6.6</v>
      </c>
      <c r="H126" s="19">
        <v>6.25</v>
      </c>
      <c r="I126" s="19">
        <v>3.75</v>
      </c>
      <c r="J126" s="19">
        <v>3.75</v>
      </c>
      <c r="K126" s="13"/>
      <c r="L126" s="13"/>
      <c r="M126" s="13"/>
      <c r="N126" s="9" t="str">
        <f>VLOOKUP(B126,'[1]DS_HS '!$C$657:$F$1300,4,0)</f>
        <v>12A1</v>
      </c>
      <c r="O126" s="9">
        <f t="shared" si="5"/>
        <v>4.58</v>
      </c>
      <c r="P126" s="9" t="str">
        <f t="shared" si="6"/>
        <v/>
      </c>
      <c r="Q126" s="9">
        <f t="shared" si="7"/>
        <v>6</v>
      </c>
      <c r="R126" s="9" t="str">
        <f>VLOOKUP(C126&amp;N126,'[2]12A1'!$C$8:$Z$655,18,0)</f>
        <v>8.0</v>
      </c>
      <c r="S126" s="9">
        <f t="shared" si="8"/>
        <v>6.6</v>
      </c>
      <c r="T126" s="9" t="str">
        <f t="shared" si="9"/>
        <v>12A1</v>
      </c>
    </row>
    <row r="127" spans="1:20" x14ac:dyDescent="0.3">
      <c r="A127" s="13">
        <v>771</v>
      </c>
      <c r="B127" s="14" t="s">
        <v>248</v>
      </c>
      <c r="C127" s="15" t="s">
        <v>249</v>
      </c>
      <c r="D127" s="16" t="s">
        <v>15</v>
      </c>
      <c r="E127" s="17">
        <v>7.4</v>
      </c>
      <c r="F127" s="45">
        <v>7.5</v>
      </c>
      <c r="G127" s="18">
        <v>7.8</v>
      </c>
      <c r="H127" s="19">
        <v>5.5</v>
      </c>
      <c r="I127" s="19">
        <v>3.5</v>
      </c>
      <c r="J127" s="19">
        <v>4.25</v>
      </c>
      <c r="K127" s="13"/>
      <c r="L127" s="13"/>
      <c r="M127" s="13"/>
      <c r="N127" s="9" t="str">
        <f>VLOOKUP(B127,'[1]DS_HS '!$C$657:$F$1300,4,0)</f>
        <v>12D4</v>
      </c>
      <c r="O127" s="9">
        <f t="shared" si="5"/>
        <v>4.42</v>
      </c>
      <c r="P127" s="9" t="str">
        <f t="shared" si="6"/>
        <v/>
      </c>
      <c r="Q127" s="9">
        <f t="shared" si="7"/>
        <v>6.78</v>
      </c>
      <c r="R127" s="9" t="str">
        <f>VLOOKUP(C127&amp;N127,'[2]12A1'!$C$8:$Z$655,18,0)</f>
        <v>7.9</v>
      </c>
      <c r="S127" s="9">
        <f t="shared" si="8"/>
        <v>7.12</v>
      </c>
      <c r="T127" s="9" t="str">
        <f t="shared" si="9"/>
        <v>12D4</v>
      </c>
    </row>
    <row r="128" spans="1:20" x14ac:dyDescent="0.3">
      <c r="A128" s="13">
        <v>772</v>
      </c>
      <c r="B128" s="14" t="s">
        <v>250</v>
      </c>
      <c r="C128" s="15" t="s">
        <v>251</v>
      </c>
      <c r="D128" s="16" t="s">
        <v>15</v>
      </c>
      <c r="E128" s="17">
        <v>7.8</v>
      </c>
      <c r="F128" s="45">
        <v>5.25</v>
      </c>
      <c r="G128" s="18">
        <v>4.8</v>
      </c>
      <c r="H128" s="19">
        <v>4.25</v>
      </c>
      <c r="I128" s="19">
        <v>4.5</v>
      </c>
      <c r="J128" s="19">
        <v>2.25</v>
      </c>
      <c r="K128" s="13"/>
      <c r="L128" s="13"/>
      <c r="M128" s="13"/>
      <c r="N128" s="9" t="str">
        <f>VLOOKUP(B128,'[1]DS_HS '!$C$657:$F$1300,4,0)</f>
        <v>12A4</v>
      </c>
      <c r="O128" s="9">
        <f t="shared" si="5"/>
        <v>3.67</v>
      </c>
      <c r="P128" s="9" t="str">
        <f t="shared" si="6"/>
        <v/>
      </c>
      <c r="Q128" s="9">
        <f t="shared" si="7"/>
        <v>5.38</v>
      </c>
      <c r="R128" s="9" t="str">
        <f>VLOOKUP(C128&amp;N128,'[2]12A1'!$C$8:$Z$655,18,0)</f>
        <v>7.8</v>
      </c>
      <c r="S128" s="9">
        <f t="shared" si="8"/>
        <v>6.11</v>
      </c>
      <c r="T128" s="9" t="str">
        <f t="shared" si="9"/>
        <v>12A4</v>
      </c>
    </row>
    <row r="129" spans="1:20" x14ac:dyDescent="0.3">
      <c r="A129" s="13">
        <v>773</v>
      </c>
      <c r="B129" s="14" t="s">
        <v>252</v>
      </c>
      <c r="C129" s="15" t="s">
        <v>253</v>
      </c>
      <c r="D129" s="16" t="s">
        <v>15</v>
      </c>
      <c r="E129" s="17">
        <v>5.4</v>
      </c>
      <c r="F129" s="45">
        <v>6.75</v>
      </c>
      <c r="G129" s="18">
        <v>5</v>
      </c>
      <c r="H129" s="19">
        <v>5.25</v>
      </c>
      <c r="I129" s="19">
        <v>5.25</v>
      </c>
      <c r="J129" s="19">
        <v>4.5</v>
      </c>
      <c r="K129" s="13"/>
      <c r="L129" s="13"/>
      <c r="M129" s="13"/>
      <c r="N129" s="9" t="str">
        <f>VLOOKUP(B129,'[1]DS_HS '!$C$657:$F$1300,4,0)</f>
        <v>12D11</v>
      </c>
      <c r="O129" s="9">
        <f t="shared" si="5"/>
        <v>5</v>
      </c>
      <c r="P129" s="9" t="str">
        <f t="shared" si="6"/>
        <v/>
      </c>
      <c r="Q129" s="9">
        <f t="shared" si="7"/>
        <v>5.54</v>
      </c>
      <c r="R129" s="9" t="str">
        <f>VLOOKUP(C129&amp;N129,'[2]12A1'!$C$8:$Z$655,18,0)</f>
        <v>8.2</v>
      </c>
      <c r="S129" s="9">
        <f t="shared" si="8"/>
        <v>6.34</v>
      </c>
      <c r="T129" s="9" t="str">
        <f t="shared" si="9"/>
        <v>12D11</v>
      </c>
    </row>
    <row r="130" spans="1:20" x14ac:dyDescent="0.3">
      <c r="A130" s="13">
        <v>774</v>
      </c>
      <c r="B130" s="14" t="s">
        <v>254</v>
      </c>
      <c r="C130" s="15" t="s">
        <v>255</v>
      </c>
      <c r="D130" s="16" t="s">
        <v>15</v>
      </c>
      <c r="E130" s="17">
        <v>7.6</v>
      </c>
      <c r="F130" s="45">
        <v>7</v>
      </c>
      <c r="G130" s="18">
        <v>5.4</v>
      </c>
      <c r="H130" s="19">
        <v>5.75</v>
      </c>
      <c r="I130" s="19">
        <v>5.5</v>
      </c>
      <c r="J130" s="19">
        <v>2.75</v>
      </c>
      <c r="K130" s="13"/>
      <c r="L130" s="13"/>
      <c r="M130" s="13"/>
      <c r="N130" s="9" t="str">
        <f>VLOOKUP(B130,'[1]DS_HS '!$C$657:$F$1300,4,0)</f>
        <v>12D6</v>
      </c>
      <c r="O130" s="9">
        <f t="shared" si="5"/>
        <v>4.67</v>
      </c>
      <c r="P130" s="9" t="str">
        <f t="shared" si="6"/>
        <v/>
      </c>
      <c r="Q130" s="9">
        <f t="shared" si="7"/>
        <v>6.17</v>
      </c>
      <c r="R130" s="9" t="str">
        <f>VLOOKUP(C130&amp;N130,'[2]12A1'!$C$8:$Z$655,18,0)</f>
        <v>7.9</v>
      </c>
      <c r="S130" s="9">
        <f t="shared" si="8"/>
        <v>6.69</v>
      </c>
      <c r="T130" s="9" t="str">
        <f t="shared" si="9"/>
        <v>12D6</v>
      </c>
    </row>
    <row r="131" spans="1:20" x14ac:dyDescent="0.3">
      <c r="A131" s="13">
        <v>775</v>
      </c>
      <c r="B131" s="14" t="s">
        <v>256</v>
      </c>
      <c r="C131" s="15" t="s">
        <v>257</v>
      </c>
      <c r="D131" s="16" t="s">
        <v>15</v>
      </c>
      <c r="E131" s="17">
        <v>7.8</v>
      </c>
      <c r="F131" s="45">
        <v>6.75</v>
      </c>
      <c r="G131" s="18">
        <v>5.8</v>
      </c>
      <c r="H131" s="19">
        <v>6.75</v>
      </c>
      <c r="I131" s="19">
        <v>3.75</v>
      </c>
      <c r="J131" s="19">
        <v>3.25</v>
      </c>
      <c r="K131" s="13"/>
      <c r="L131" s="13"/>
      <c r="M131" s="13"/>
      <c r="N131" s="9" t="str">
        <f>VLOOKUP(B131,'[1]DS_HS '!$C$657:$F$1300,4,0)</f>
        <v>12D3</v>
      </c>
      <c r="O131" s="9">
        <f t="shared" si="5"/>
        <v>4.58</v>
      </c>
      <c r="P131" s="9" t="str">
        <f t="shared" si="6"/>
        <v/>
      </c>
      <c r="Q131" s="9">
        <f t="shared" si="7"/>
        <v>6.23</v>
      </c>
      <c r="R131" s="9" t="str">
        <f>VLOOKUP(C131&amp;N131,'[2]12A1'!$C$8:$Z$655,18,0)</f>
        <v>8.4</v>
      </c>
      <c r="S131" s="9">
        <f t="shared" si="8"/>
        <v>6.88</v>
      </c>
      <c r="T131" s="9" t="str">
        <f t="shared" si="9"/>
        <v>12D3</v>
      </c>
    </row>
    <row r="132" spans="1:20" x14ac:dyDescent="0.3">
      <c r="A132" s="13">
        <v>776</v>
      </c>
      <c r="B132" s="14" t="s">
        <v>258</v>
      </c>
      <c r="C132" s="15" t="s">
        <v>259</v>
      </c>
      <c r="D132" s="16" t="s">
        <v>15</v>
      </c>
      <c r="E132" s="17">
        <v>8.6</v>
      </c>
      <c r="F132" s="45">
        <v>6.25</v>
      </c>
      <c r="G132" s="18">
        <v>8.8000000000000007</v>
      </c>
      <c r="H132" s="19">
        <v>7.5</v>
      </c>
      <c r="I132" s="19">
        <v>4.75</v>
      </c>
      <c r="J132" s="19">
        <v>4.75</v>
      </c>
      <c r="K132" s="13"/>
      <c r="L132" s="13"/>
      <c r="M132" s="13"/>
      <c r="N132" s="9" t="str">
        <f>VLOOKUP(B132,'[1]DS_HS '!$C$657:$F$1300,4,0)</f>
        <v>12A3</v>
      </c>
      <c r="O132" s="9">
        <f t="shared" si="5"/>
        <v>5.67</v>
      </c>
      <c r="P132" s="9" t="str">
        <f t="shared" si="6"/>
        <v/>
      </c>
      <c r="Q132" s="9">
        <f t="shared" si="7"/>
        <v>7.33</v>
      </c>
      <c r="R132" s="9" t="str">
        <f>VLOOKUP(C132&amp;N132,'[2]12A1'!$C$8:$Z$655,18,0)</f>
        <v>8.4</v>
      </c>
      <c r="S132" s="9">
        <f t="shared" si="8"/>
        <v>7.65</v>
      </c>
      <c r="T132" s="9" t="str">
        <f t="shared" si="9"/>
        <v>12A3</v>
      </c>
    </row>
    <row r="133" spans="1:20" x14ac:dyDescent="0.3">
      <c r="A133" s="13">
        <v>777</v>
      </c>
      <c r="B133" s="14" t="s">
        <v>260</v>
      </c>
      <c r="C133" s="15" t="s">
        <v>261</v>
      </c>
      <c r="D133" s="16" t="s">
        <v>15</v>
      </c>
      <c r="E133" s="17">
        <v>7.6</v>
      </c>
      <c r="F133" s="45">
        <v>6</v>
      </c>
      <c r="G133" s="18">
        <v>7.2</v>
      </c>
      <c r="H133" s="19">
        <v>5.25</v>
      </c>
      <c r="I133" s="19">
        <v>3.5</v>
      </c>
      <c r="J133" s="19">
        <v>2.5</v>
      </c>
      <c r="K133" s="13"/>
      <c r="L133" s="13"/>
      <c r="M133" s="13"/>
      <c r="N133" s="9" t="str">
        <f>VLOOKUP(B133,'[1]DS_HS '!$C$657:$F$1300,4,0)</f>
        <v>12A3</v>
      </c>
      <c r="O133" s="9">
        <f t="shared" si="5"/>
        <v>3.75</v>
      </c>
      <c r="P133" s="9" t="str">
        <f t="shared" si="6"/>
        <v/>
      </c>
      <c r="Q133" s="9">
        <f t="shared" si="7"/>
        <v>6.14</v>
      </c>
      <c r="R133" s="9" t="str">
        <f>VLOOKUP(C133&amp;N133,'[2]12A1'!$C$8:$Z$655,18,0)</f>
        <v>8.3</v>
      </c>
      <c r="S133" s="9">
        <f t="shared" si="8"/>
        <v>6.79</v>
      </c>
      <c r="T133" s="9" t="str">
        <f t="shared" si="9"/>
        <v>12A3</v>
      </c>
    </row>
    <row r="134" spans="1:20" x14ac:dyDescent="0.3">
      <c r="A134" s="13">
        <v>778</v>
      </c>
      <c r="B134" s="14" t="s">
        <v>262</v>
      </c>
      <c r="C134" s="15" t="s">
        <v>263</v>
      </c>
      <c r="D134" s="16" t="s">
        <v>15</v>
      </c>
      <c r="E134" s="17">
        <v>7.6</v>
      </c>
      <c r="F134" s="45">
        <v>5.75</v>
      </c>
      <c r="G134" s="18">
        <v>6</v>
      </c>
      <c r="H134" s="19">
        <v>5.25</v>
      </c>
      <c r="I134" s="19">
        <v>3.75</v>
      </c>
      <c r="J134" s="19">
        <v>4.75</v>
      </c>
      <c r="K134" s="13"/>
      <c r="L134" s="13"/>
      <c r="M134" s="13"/>
      <c r="N134" s="9" t="str">
        <f>VLOOKUP(B134,'[1]DS_HS '!$C$657:$F$1300,4,0)</f>
        <v>12A1</v>
      </c>
      <c r="O134" s="9">
        <f t="shared" si="5"/>
        <v>4.58</v>
      </c>
      <c r="P134" s="9" t="str">
        <f t="shared" si="6"/>
        <v/>
      </c>
      <c r="Q134" s="9">
        <f t="shared" si="7"/>
        <v>5.98</v>
      </c>
      <c r="R134" s="9" t="str">
        <f>VLOOKUP(C134&amp;N134,'[2]12A1'!$C$8:$Z$655,18,0)</f>
        <v>8.3</v>
      </c>
      <c r="S134" s="9">
        <f t="shared" si="8"/>
        <v>6.68</v>
      </c>
      <c r="T134" s="9" t="str">
        <f t="shared" si="9"/>
        <v>12A1</v>
      </c>
    </row>
    <row r="135" spans="1:20" x14ac:dyDescent="0.3">
      <c r="A135" s="13">
        <v>779</v>
      </c>
      <c r="B135" s="14" t="s">
        <v>264</v>
      </c>
      <c r="C135" s="15" t="s">
        <v>265</v>
      </c>
      <c r="D135" s="16" t="s">
        <v>15</v>
      </c>
      <c r="E135" s="17">
        <v>6.8</v>
      </c>
      <c r="F135" s="45">
        <v>6</v>
      </c>
      <c r="G135" s="18">
        <v>6.6</v>
      </c>
      <c r="H135" s="19">
        <v>5.25</v>
      </c>
      <c r="I135" s="19">
        <v>2.5</v>
      </c>
      <c r="J135" s="19">
        <v>3</v>
      </c>
      <c r="K135" s="13"/>
      <c r="L135" s="13"/>
      <c r="M135" s="13"/>
      <c r="N135" s="9" t="str">
        <f>VLOOKUP(B135,'[1]DS_HS '!$C$657:$F$1300,4,0)</f>
        <v>12D10</v>
      </c>
      <c r="O135" s="9">
        <f t="shared" si="5"/>
        <v>3.58</v>
      </c>
      <c r="P135" s="9" t="str">
        <f t="shared" si="6"/>
        <v/>
      </c>
      <c r="Q135" s="9">
        <f t="shared" si="7"/>
        <v>5.75</v>
      </c>
      <c r="R135" s="9" t="str">
        <f>VLOOKUP(C135&amp;N135,'[2]12A1'!$C$8:$Z$655,18,0)</f>
        <v>7.7</v>
      </c>
      <c r="S135" s="9">
        <f t="shared" si="8"/>
        <v>6.34</v>
      </c>
      <c r="T135" s="9" t="str">
        <f t="shared" si="9"/>
        <v>12D10</v>
      </c>
    </row>
    <row r="136" spans="1:20" x14ac:dyDescent="0.3">
      <c r="A136" s="13">
        <v>780</v>
      </c>
      <c r="B136" s="14" t="s">
        <v>266</v>
      </c>
      <c r="C136" s="15" t="s">
        <v>267</v>
      </c>
      <c r="D136" s="16" t="s">
        <v>15</v>
      </c>
      <c r="E136" s="17">
        <v>7</v>
      </c>
      <c r="F136" s="45">
        <v>6.25</v>
      </c>
      <c r="G136" s="18">
        <v>5.8</v>
      </c>
      <c r="H136" s="19">
        <v>5.25</v>
      </c>
      <c r="I136" s="19">
        <v>6.25</v>
      </c>
      <c r="J136" s="19">
        <v>3.5</v>
      </c>
      <c r="K136" s="13"/>
      <c r="L136" s="13"/>
      <c r="M136" s="13"/>
      <c r="N136" s="9" t="str">
        <f>VLOOKUP(B136,'[1]DS_HS '!$C$657:$F$1300,4,0)</f>
        <v>12A4</v>
      </c>
      <c r="O136" s="9">
        <f t="shared" si="5"/>
        <v>5</v>
      </c>
      <c r="P136" s="9" t="str">
        <f t="shared" si="6"/>
        <v/>
      </c>
      <c r="Q136" s="9">
        <f t="shared" si="7"/>
        <v>6.01</v>
      </c>
      <c r="R136" s="9" t="str">
        <f>VLOOKUP(C136&amp;N136,'[2]12A1'!$C$8:$Z$655,18,0)</f>
        <v>7.9</v>
      </c>
      <c r="S136" s="9">
        <f t="shared" si="8"/>
        <v>6.58</v>
      </c>
      <c r="T136" s="9" t="str">
        <f t="shared" si="9"/>
        <v>12A4</v>
      </c>
    </row>
    <row r="137" spans="1:20" x14ac:dyDescent="0.3">
      <c r="A137" s="13">
        <v>781</v>
      </c>
      <c r="B137" s="14" t="s">
        <v>268</v>
      </c>
      <c r="C137" s="15" t="s">
        <v>269</v>
      </c>
      <c r="D137" s="16" t="s">
        <v>15</v>
      </c>
      <c r="E137" s="17">
        <v>6.4</v>
      </c>
      <c r="F137" s="45">
        <v>7</v>
      </c>
      <c r="G137" s="18">
        <v>6.4</v>
      </c>
      <c r="H137" s="19">
        <v>4.5</v>
      </c>
      <c r="I137" s="19">
        <v>3.25</v>
      </c>
      <c r="J137" s="19">
        <v>2.5</v>
      </c>
      <c r="K137" s="13"/>
      <c r="L137" s="13"/>
      <c r="M137" s="13"/>
      <c r="N137" s="9" t="str">
        <f>VLOOKUP(B137,'[1]DS_HS '!$C$657:$F$1300,4,0)</f>
        <v>12A2</v>
      </c>
      <c r="O137" s="9">
        <f t="shared" ref="O137:O200" si="10">IF(AND(H137&lt;&gt;"",H137&lt;&gt;-1),ROUND(AVERAGEIFS(H137:J137,H137:J137,"&gt;=0"),2),"")</f>
        <v>3.42</v>
      </c>
      <c r="P137" s="9" t="str">
        <f t="shared" ref="P137:P200" si="11">IF(AND(K137&lt;&gt;"",K137&lt;&gt;-1),ROUND(AVERAGE(K137:M137),2),"")</f>
        <v/>
      </c>
      <c r="Q137" s="9">
        <f t="shared" ref="Q137:Q200" si="12">IF(AND(E137&lt;&gt;-1,F137&lt;&gt;-1,G137&lt;&gt;-1,O137&lt;&gt;""),ROUND(AVERAGE($E137,$F137,$G137,O137),2),IF(AND(E137&lt;&gt;-1,F137&lt;&gt;-1,G137&lt;&gt;-1,P137&lt;&gt;""),ROUND(AVERAGE($E137,$F137,$G137,P137),2),""))</f>
        <v>5.81</v>
      </c>
      <c r="R137" s="9" t="str">
        <f>VLOOKUP(C137&amp;N137,'[2]12A1'!$C$8:$Z$655,18,0)</f>
        <v>8.1</v>
      </c>
      <c r="S137" s="9">
        <f t="shared" ref="S137:S200" si="13">IF(Q137&lt;&gt;"",ROUND((Q137*7+R137*3)/10,2),"")</f>
        <v>6.5</v>
      </c>
      <c r="T137" s="9" t="str">
        <f t="shared" ref="T137:T200" si="14">N137</f>
        <v>12A2</v>
      </c>
    </row>
    <row r="138" spans="1:20" x14ac:dyDescent="0.3">
      <c r="A138" s="13">
        <v>782</v>
      </c>
      <c r="B138" s="14" t="s">
        <v>270</v>
      </c>
      <c r="C138" s="15" t="s">
        <v>271</v>
      </c>
      <c r="D138" s="16" t="s">
        <v>15</v>
      </c>
      <c r="E138" s="17">
        <v>7.8</v>
      </c>
      <c r="F138" s="45">
        <v>5.5</v>
      </c>
      <c r="G138" s="18">
        <v>6.2</v>
      </c>
      <c r="H138" s="19">
        <v>5</v>
      </c>
      <c r="I138" s="19">
        <v>6.75</v>
      </c>
      <c r="J138" s="19">
        <v>2.25</v>
      </c>
      <c r="K138" s="13"/>
      <c r="L138" s="13"/>
      <c r="M138" s="13"/>
      <c r="N138" s="9" t="str">
        <f>VLOOKUP(B138,'[1]DS_HS '!$C$657:$F$1300,4,0)</f>
        <v>12A2</v>
      </c>
      <c r="O138" s="9">
        <f t="shared" si="10"/>
        <v>4.67</v>
      </c>
      <c r="P138" s="9" t="str">
        <f t="shared" si="11"/>
        <v/>
      </c>
      <c r="Q138" s="9">
        <f t="shared" si="12"/>
        <v>6.04</v>
      </c>
      <c r="R138" s="9" t="str">
        <f>VLOOKUP(C138&amp;N138,'[2]12A1'!$C$8:$Z$655,18,0)</f>
        <v>8.2</v>
      </c>
      <c r="S138" s="9">
        <f t="shared" si="13"/>
        <v>6.69</v>
      </c>
      <c r="T138" s="9" t="str">
        <f t="shared" si="14"/>
        <v>12A2</v>
      </c>
    </row>
    <row r="139" spans="1:20" x14ac:dyDescent="0.3">
      <c r="A139" s="13">
        <v>783</v>
      </c>
      <c r="B139" s="14" t="s">
        <v>272</v>
      </c>
      <c r="C139" s="15" t="s">
        <v>273</v>
      </c>
      <c r="D139" s="16" t="s">
        <v>15</v>
      </c>
      <c r="E139" s="17">
        <v>7.2</v>
      </c>
      <c r="F139" s="45">
        <v>6.25</v>
      </c>
      <c r="G139" s="18">
        <v>7.2</v>
      </c>
      <c r="H139" s="19">
        <v>6</v>
      </c>
      <c r="I139" s="19">
        <v>2.75</v>
      </c>
      <c r="J139" s="19">
        <v>4</v>
      </c>
      <c r="K139" s="13"/>
      <c r="L139" s="13"/>
      <c r="M139" s="13"/>
      <c r="N139" s="9" t="str">
        <f>VLOOKUP(B139,'[1]DS_HS '!$C$657:$F$1300,4,0)</f>
        <v>12D8</v>
      </c>
      <c r="O139" s="9">
        <f t="shared" si="10"/>
        <v>4.25</v>
      </c>
      <c r="P139" s="9" t="str">
        <f t="shared" si="11"/>
        <v/>
      </c>
      <c r="Q139" s="9">
        <f t="shared" si="12"/>
        <v>6.23</v>
      </c>
      <c r="R139" s="9" t="str">
        <f>VLOOKUP(C139&amp;N139,'[2]12A1'!$C$8:$Z$655,18,0)</f>
        <v>8.0</v>
      </c>
      <c r="S139" s="9">
        <f t="shared" si="13"/>
        <v>6.76</v>
      </c>
      <c r="T139" s="9" t="str">
        <f t="shared" si="14"/>
        <v>12D8</v>
      </c>
    </row>
    <row r="140" spans="1:20" x14ac:dyDescent="0.3">
      <c r="A140" s="13">
        <v>784</v>
      </c>
      <c r="B140" s="14" t="s">
        <v>274</v>
      </c>
      <c r="C140" s="15" t="s">
        <v>275</v>
      </c>
      <c r="D140" s="16" t="s">
        <v>15</v>
      </c>
      <c r="E140" s="17">
        <v>6.6</v>
      </c>
      <c r="F140" s="45">
        <v>6.75</v>
      </c>
      <c r="G140" s="18">
        <v>6.4</v>
      </c>
      <c r="H140" s="19">
        <v>4.5</v>
      </c>
      <c r="I140" s="19">
        <v>3.75</v>
      </c>
      <c r="J140" s="19">
        <v>3.25</v>
      </c>
      <c r="K140" s="13"/>
      <c r="L140" s="13"/>
      <c r="M140" s="13"/>
      <c r="N140" s="9" t="str">
        <f>VLOOKUP(B140,'[1]DS_HS '!$C$657:$F$1300,4,0)</f>
        <v>12A2</v>
      </c>
      <c r="O140" s="9">
        <f t="shared" si="10"/>
        <v>3.83</v>
      </c>
      <c r="P140" s="9" t="str">
        <f t="shared" si="11"/>
        <v/>
      </c>
      <c r="Q140" s="9">
        <f t="shared" si="12"/>
        <v>5.9</v>
      </c>
      <c r="R140" s="9" t="str">
        <f>VLOOKUP(C140&amp;N140,'[2]12A1'!$C$8:$Z$655,18,0)</f>
        <v>8.1</v>
      </c>
      <c r="S140" s="9">
        <f t="shared" si="13"/>
        <v>6.56</v>
      </c>
      <c r="T140" s="9" t="str">
        <f t="shared" si="14"/>
        <v>12A2</v>
      </c>
    </row>
    <row r="141" spans="1:20" x14ac:dyDescent="0.3">
      <c r="A141" s="13">
        <v>785</v>
      </c>
      <c r="B141" s="14" t="s">
        <v>276</v>
      </c>
      <c r="C141" s="15" t="s">
        <v>277</v>
      </c>
      <c r="D141" s="16" t="s">
        <v>15</v>
      </c>
      <c r="E141" s="17">
        <v>8.8000000000000007</v>
      </c>
      <c r="F141" s="45">
        <v>6.75</v>
      </c>
      <c r="G141" s="18">
        <v>3.8</v>
      </c>
      <c r="H141" s="19">
        <v>3.75</v>
      </c>
      <c r="I141" s="19">
        <v>6.75</v>
      </c>
      <c r="J141" s="19">
        <v>5</v>
      </c>
      <c r="K141" s="13"/>
      <c r="L141" s="13"/>
      <c r="M141" s="13"/>
      <c r="N141" s="9" t="str">
        <f>VLOOKUP(B141,'[1]DS_HS '!$C$657:$F$1300,4,0)</f>
        <v>12A2</v>
      </c>
      <c r="O141" s="9">
        <f t="shared" si="10"/>
        <v>5.17</v>
      </c>
      <c r="P141" s="9" t="str">
        <f t="shared" si="11"/>
        <v/>
      </c>
      <c r="Q141" s="9">
        <f t="shared" si="12"/>
        <v>6.13</v>
      </c>
      <c r="R141" s="9" t="str">
        <f>VLOOKUP(C141&amp;N141,'[2]12A1'!$C$8:$Z$655,18,0)</f>
        <v>8.5</v>
      </c>
      <c r="S141" s="9">
        <f t="shared" si="13"/>
        <v>6.84</v>
      </c>
      <c r="T141" s="9" t="str">
        <f t="shared" si="14"/>
        <v>12A2</v>
      </c>
    </row>
    <row r="142" spans="1:20" x14ac:dyDescent="0.3">
      <c r="A142" s="13">
        <v>786</v>
      </c>
      <c r="B142" s="14" t="s">
        <v>278</v>
      </c>
      <c r="C142" s="15" t="s">
        <v>279</v>
      </c>
      <c r="D142" s="16" t="s">
        <v>15</v>
      </c>
      <c r="E142" s="17">
        <v>8.4</v>
      </c>
      <c r="F142" s="45">
        <v>6.75</v>
      </c>
      <c r="G142" s="18">
        <v>8</v>
      </c>
      <c r="H142" s="19">
        <v>6.5</v>
      </c>
      <c r="I142" s="19">
        <v>6.75</v>
      </c>
      <c r="J142" s="19">
        <v>5.5</v>
      </c>
      <c r="K142" s="13"/>
      <c r="L142" s="13"/>
      <c r="M142" s="13"/>
      <c r="N142" s="9" t="str">
        <f>VLOOKUP(B142,'[1]DS_HS '!$C$657:$F$1300,4,0)</f>
        <v>12A1</v>
      </c>
      <c r="O142" s="9">
        <f t="shared" si="10"/>
        <v>6.25</v>
      </c>
      <c r="P142" s="9" t="str">
        <f t="shared" si="11"/>
        <v/>
      </c>
      <c r="Q142" s="9">
        <f t="shared" si="12"/>
        <v>7.35</v>
      </c>
      <c r="R142" s="9" t="str">
        <f>VLOOKUP(C142&amp;N142,'[2]12A1'!$C$8:$Z$655,18,0)</f>
        <v>8.9</v>
      </c>
      <c r="S142" s="9">
        <f t="shared" si="13"/>
        <v>7.82</v>
      </c>
      <c r="T142" s="9" t="str">
        <f t="shared" si="14"/>
        <v>12A1</v>
      </c>
    </row>
    <row r="143" spans="1:20" x14ac:dyDescent="0.3">
      <c r="A143" s="13">
        <v>787</v>
      </c>
      <c r="B143" s="14" t="s">
        <v>280</v>
      </c>
      <c r="C143" s="15" t="s">
        <v>279</v>
      </c>
      <c r="D143" s="16" t="s">
        <v>15</v>
      </c>
      <c r="E143" s="17">
        <v>8.1999999999999993</v>
      </c>
      <c r="F143" s="45">
        <v>5.25</v>
      </c>
      <c r="G143" s="18">
        <v>5</v>
      </c>
      <c r="H143" s="19">
        <v>4.5</v>
      </c>
      <c r="I143" s="19">
        <v>6</v>
      </c>
      <c r="J143" s="19">
        <v>2</v>
      </c>
      <c r="K143" s="13"/>
      <c r="L143" s="13"/>
      <c r="M143" s="13"/>
      <c r="N143" s="9" t="str">
        <f>VLOOKUP(B143,'[1]DS_HS '!$C$657:$F$1300,4,0)</f>
        <v>12A1</v>
      </c>
      <c r="O143" s="9">
        <f t="shared" si="10"/>
        <v>4.17</v>
      </c>
      <c r="P143" s="9" t="str">
        <f t="shared" si="11"/>
        <v/>
      </c>
      <c r="Q143" s="9">
        <f t="shared" si="12"/>
        <v>5.66</v>
      </c>
      <c r="R143" s="9" t="str">
        <f>VLOOKUP(C143&amp;N143,'[2]12A1'!$C$8:$Z$655,18,0)</f>
        <v>8.9</v>
      </c>
      <c r="S143" s="9">
        <f t="shared" si="13"/>
        <v>6.63</v>
      </c>
      <c r="T143" s="9" t="str">
        <f t="shared" si="14"/>
        <v>12A1</v>
      </c>
    </row>
    <row r="144" spans="1:20" x14ac:dyDescent="0.3">
      <c r="A144" s="13">
        <v>788</v>
      </c>
      <c r="B144" s="14" t="s">
        <v>281</v>
      </c>
      <c r="C144" s="15" t="s">
        <v>282</v>
      </c>
      <c r="D144" s="16" t="s">
        <v>15</v>
      </c>
      <c r="E144" s="17">
        <v>7.2</v>
      </c>
      <c r="F144" s="45">
        <v>6.75</v>
      </c>
      <c r="G144" s="18">
        <v>6.4</v>
      </c>
      <c r="H144" s="19">
        <v>3.25</v>
      </c>
      <c r="I144" s="19">
        <v>6.25</v>
      </c>
      <c r="J144" s="19">
        <v>4</v>
      </c>
      <c r="K144" s="13"/>
      <c r="L144" s="13"/>
      <c r="M144" s="13"/>
      <c r="N144" s="9" t="str">
        <f>VLOOKUP(B144,'[1]DS_HS '!$C$657:$F$1300,4,0)</f>
        <v>12A3</v>
      </c>
      <c r="O144" s="9">
        <f t="shared" si="10"/>
        <v>4.5</v>
      </c>
      <c r="P144" s="9" t="str">
        <f t="shared" si="11"/>
        <v/>
      </c>
      <c r="Q144" s="9">
        <f t="shared" si="12"/>
        <v>6.21</v>
      </c>
      <c r="R144" s="9" t="str">
        <f>VLOOKUP(C144&amp;N144,'[2]12A1'!$C$8:$Z$655,18,0)</f>
        <v>8.1</v>
      </c>
      <c r="S144" s="9">
        <f t="shared" si="13"/>
        <v>6.78</v>
      </c>
      <c r="T144" s="9" t="str">
        <f t="shared" si="14"/>
        <v>12A3</v>
      </c>
    </row>
    <row r="145" spans="1:20" x14ac:dyDescent="0.3">
      <c r="A145" s="13">
        <v>789</v>
      </c>
      <c r="B145" s="14" t="s">
        <v>283</v>
      </c>
      <c r="C145" s="15" t="s">
        <v>284</v>
      </c>
      <c r="D145" s="16" t="s">
        <v>15</v>
      </c>
      <c r="E145" s="17">
        <v>8.1999999999999993</v>
      </c>
      <c r="F145" s="45">
        <v>4.25</v>
      </c>
      <c r="G145" s="18">
        <v>8.6</v>
      </c>
      <c r="H145" s="19">
        <v>6.25</v>
      </c>
      <c r="I145" s="19">
        <v>6.5</v>
      </c>
      <c r="J145" s="19">
        <v>2.5</v>
      </c>
      <c r="K145" s="13"/>
      <c r="L145" s="13"/>
      <c r="M145" s="13"/>
      <c r="N145" s="9" t="str">
        <f>VLOOKUP(B145,'[1]DS_HS '!$C$657:$F$1300,4,0)</f>
        <v>12D7</v>
      </c>
      <c r="O145" s="9">
        <f t="shared" si="10"/>
        <v>5.08</v>
      </c>
      <c r="P145" s="9" t="str">
        <f t="shared" si="11"/>
        <v/>
      </c>
      <c r="Q145" s="9">
        <f t="shared" si="12"/>
        <v>6.53</v>
      </c>
      <c r="R145" s="9" t="str">
        <f>VLOOKUP(C145&amp;N145,'[2]12A1'!$C$8:$Z$655,18,0)</f>
        <v>8.6</v>
      </c>
      <c r="S145" s="9">
        <f t="shared" si="13"/>
        <v>7.15</v>
      </c>
      <c r="T145" s="9" t="str">
        <f t="shared" si="14"/>
        <v>12D7</v>
      </c>
    </row>
    <row r="146" spans="1:20" x14ac:dyDescent="0.3">
      <c r="A146" s="13">
        <v>790</v>
      </c>
      <c r="B146" s="14" t="s">
        <v>285</v>
      </c>
      <c r="C146" s="15" t="s">
        <v>286</v>
      </c>
      <c r="D146" s="16" t="s">
        <v>15</v>
      </c>
      <c r="E146" s="17">
        <v>8</v>
      </c>
      <c r="F146" s="45">
        <v>6</v>
      </c>
      <c r="G146" s="18">
        <v>8</v>
      </c>
      <c r="H146" s="19">
        <v>8</v>
      </c>
      <c r="I146" s="19">
        <v>7</v>
      </c>
      <c r="J146" s="19">
        <v>7</v>
      </c>
      <c r="K146" s="13"/>
      <c r="L146" s="13"/>
      <c r="M146" s="13"/>
      <c r="N146" s="9" t="str">
        <f>VLOOKUP(B146,'[1]DS_HS '!$C$657:$F$1300,4,0)</f>
        <v>12A2</v>
      </c>
      <c r="O146" s="9">
        <f t="shared" si="10"/>
        <v>7.33</v>
      </c>
      <c r="P146" s="9" t="str">
        <f t="shared" si="11"/>
        <v/>
      </c>
      <c r="Q146" s="9">
        <f t="shared" si="12"/>
        <v>7.33</v>
      </c>
      <c r="R146" s="9" t="str">
        <f>VLOOKUP(C146&amp;N146,'[2]12A1'!$C$8:$Z$655,18,0)</f>
        <v>8.7</v>
      </c>
      <c r="S146" s="9">
        <f t="shared" si="13"/>
        <v>7.74</v>
      </c>
      <c r="T146" s="9" t="str">
        <f t="shared" si="14"/>
        <v>12A2</v>
      </c>
    </row>
    <row r="147" spans="1:20" x14ac:dyDescent="0.3">
      <c r="A147" s="13">
        <v>791</v>
      </c>
      <c r="B147" s="14" t="s">
        <v>287</v>
      </c>
      <c r="C147" s="15" t="s">
        <v>288</v>
      </c>
      <c r="D147" s="16" t="s">
        <v>15</v>
      </c>
      <c r="E147" s="17">
        <v>7.4</v>
      </c>
      <c r="F147" s="45">
        <v>5</v>
      </c>
      <c r="G147" s="18">
        <v>5.4</v>
      </c>
      <c r="H147" s="19">
        <v>3.75</v>
      </c>
      <c r="I147" s="19">
        <v>2.75</v>
      </c>
      <c r="J147" s="19">
        <v>3.5</v>
      </c>
      <c r="K147" s="13"/>
      <c r="L147" s="13"/>
      <c r="M147" s="13"/>
      <c r="N147" s="9" t="str">
        <f>VLOOKUP(B147,'[1]DS_HS '!$C$657:$F$1300,4,0)</f>
        <v>12D4</v>
      </c>
      <c r="O147" s="9">
        <f t="shared" si="10"/>
        <v>3.33</v>
      </c>
      <c r="P147" s="9" t="str">
        <f t="shared" si="11"/>
        <v/>
      </c>
      <c r="Q147" s="9">
        <f t="shared" si="12"/>
        <v>5.28</v>
      </c>
      <c r="R147" s="9" t="str">
        <f>VLOOKUP(C147&amp;N147,'[2]12A1'!$C$8:$Z$655,18,0)</f>
        <v>8.0</v>
      </c>
      <c r="S147" s="9">
        <f t="shared" si="13"/>
        <v>6.1</v>
      </c>
      <c r="T147" s="9" t="str">
        <f t="shared" si="14"/>
        <v>12D4</v>
      </c>
    </row>
    <row r="148" spans="1:20" x14ac:dyDescent="0.3">
      <c r="A148" s="13">
        <v>792</v>
      </c>
      <c r="B148" s="14" t="s">
        <v>289</v>
      </c>
      <c r="C148" s="15" t="s">
        <v>290</v>
      </c>
      <c r="D148" s="16" t="s">
        <v>15</v>
      </c>
      <c r="E148" s="17">
        <v>7.8</v>
      </c>
      <c r="F148" s="45">
        <v>4.75</v>
      </c>
      <c r="G148" s="18">
        <v>6.4</v>
      </c>
      <c r="H148" s="19">
        <v>4.5</v>
      </c>
      <c r="I148" s="19">
        <v>5.25</v>
      </c>
      <c r="J148" s="19">
        <v>4</v>
      </c>
      <c r="K148" s="13"/>
      <c r="L148" s="13"/>
      <c r="M148" s="13"/>
      <c r="N148" s="9" t="str">
        <f>VLOOKUP(B148,'[1]DS_HS '!$C$657:$F$1300,4,0)</f>
        <v>12D3</v>
      </c>
      <c r="O148" s="9">
        <f t="shared" si="10"/>
        <v>4.58</v>
      </c>
      <c r="P148" s="9" t="str">
        <f t="shared" si="11"/>
        <v/>
      </c>
      <c r="Q148" s="9">
        <f t="shared" si="12"/>
        <v>5.88</v>
      </c>
      <c r="R148" s="9" t="str">
        <f>VLOOKUP(C148&amp;N148,'[2]12A1'!$C$8:$Z$655,18,0)</f>
        <v>8.4</v>
      </c>
      <c r="S148" s="9">
        <f t="shared" si="13"/>
        <v>6.64</v>
      </c>
      <c r="T148" s="9" t="str">
        <f t="shared" si="14"/>
        <v>12D3</v>
      </c>
    </row>
    <row r="149" spans="1:20" x14ac:dyDescent="0.3">
      <c r="A149" s="13">
        <v>793</v>
      </c>
      <c r="B149" s="14" t="s">
        <v>291</v>
      </c>
      <c r="C149" s="15" t="s">
        <v>292</v>
      </c>
      <c r="D149" s="16" t="s">
        <v>15</v>
      </c>
      <c r="E149" s="17">
        <v>8</v>
      </c>
      <c r="F149" s="45">
        <v>6.25</v>
      </c>
      <c r="G149" s="18">
        <v>5.6</v>
      </c>
      <c r="H149" s="19">
        <v>6</v>
      </c>
      <c r="I149" s="19">
        <v>5.5</v>
      </c>
      <c r="J149" s="19">
        <v>3.75</v>
      </c>
      <c r="K149" s="13"/>
      <c r="L149" s="13"/>
      <c r="M149" s="13"/>
      <c r="N149" s="9" t="str">
        <f>VLOOKUP(B149,'[1]DS_HS '!$C$657:$F$1300,4,0)</f>
        <v>12A2</v>
      </c>
      <c r="O149" s="9">
        <f t="shared" si="10"/>
        <v>5.08</v>
      </c>
      <c r="P149" s="9" t="str">
        <f t="shared" si="11"/>
        <v/>
      </c>
      <c r="Q149" s="9">
        <f t="shared" si="12"/>
        <v>6.23</v>
      </c>
      <c r="R149" s="9" t="str">
        <f>VLOOKUP(C149&amp;N149,'[2]12A1'!$C$8:$Z$655,18,0)</f>
        <v>8.8</v>
      </c>
      <c r="S149" s="9">
        <f t="shared" si="13"/>
        <v>7</v>
      </c>
      <c r="T149" s="9" t="str">
        <f t="shared" si="14"/>
        <v>12A2</v>
      </c>
    </row>
    <row r="150" spans="1:20" x14ac:dyDescent="0.3">
      <c r="A150" s="13">
        <v>794</v>
      </c>
      <c r="B150" s="14" t="s">
        <v>293</v>
      </c>
      <c r="C150" s="15" t="s">
        <v>294</v>
      </c>
      <c r="D150" s="16" t="s">
        <v>15</v>
      </c>
      <c r="E150" s="17">
        <v>7.6</v>
      </c>
      <c r="F150" s="45">
        <v>6.75</v>
      </c>
      <c r="G150" s="18">
        <v>4</v>
      </c>
      <c r="H150" s="19">
        <v>5</v>
      </c>
      <c r="I150" s="19">
        <v>6.75</v>
      </c>
      <c r="J150" s="19">
        <v>3.75</v>
      </c>
      <c r="K150" s="13"/>
      <c r="L150" s="13"/>
      <c r="M150" s="13"/>
      <c r="N150" s="9" t="str">
        <f>VLOOKUP(B150,'[1]DS_HS '!$C$657:$F$1300,4,0)</f>
        <v>12A3</v>
      </c>
      <c r="O150" s="9">
        <f t="shared" si="10"/>
        <v>5.17</v>
      </c>
      <c r="P150" s="9" t="str">
        <f t="shared" si="11"/>
        <v/>
      </c>
      <c r="Q150" s="9">
        <f t="shared" si="12"/>
        <v>5.88</v>
      </c>
      <c r="R150" s="9" t="str">
        <f>VLOOKUP(C150&amp;N150,'[2]12A1'!$C$8:$Z$655,18,0)</f>
        <v>8.4</v>
      </c>
      <c r="S150" s="9">
        <f t="shared" si="13"/>
        <v>6.64</v>
      </c>
      <c r="T150" s="9" t="str">
        <f t="shared" si="14"/>
        <v>12A3</v>
      </c>
    </row>
    <row r="151" spans="1:20" x14ac:dyDescent="0.3">
      <c r="A151" s="13">
        <v>795</v>
      </c>
      <c r="B151" s="14" t="s">
        <v>295</v>
      </c>
      <c r="C151" s="15" t="s">
        <v>296</v>
      </c>
      <c r="D151" s="16" t="s">
        <v>15</v>
      </c>
      <c r="E151" s="17">
        <v>7.6</v>
      </c>
      <c r="F151" s="45">
        <v>6.25</v>
      </c>
      <c r="G151" s="18">
        <v>7.2</v>
      </c>
      <c r="H151" s="19">
        <v>5</v>
      </c>
      <c r="I151" s="19">
        <v>5.25</v>
      </c>
      <c r="J151" s="19">
        <v>4.75</v>
      </c>
      <c r="K151" s="13"/>
      <c r="L151" s="13"/>
      <c r="M151" s="13"/>
      <c r="N151" s="9" t="str">
        <f>VLOOKUP(B151,'[1]DS_HS '!$C$657:$F$1300,4,0)</f>
        <v>12D1</v>
      </c>
      <c r="O151" s="9">
        <f t="shared" si="10"/>
        <v>5</v>
      </c>
      <c r="P151" s="9" t="str">
        <f t="shared" si="11"/>
        <v/>
      </c>
      <c r="Q151" s="9">
        <f t="shared" si="12"/>
        <v>6.51</v>
      </c>
      <c r="R151" s="9" t="str">
        <f>VLOOKUP(C151&amp;N151,'[2]12A1'!$C$8:$Z$655,18,0)</f>
        <v>8.7</v>
      </c>
      <c r="S151" s="9">
        <f t="shared" si="13"/>
        <v>7.17</v>
      </c>
      <c r="T151" s="9" t="str">
        <f t="shared" si="14"/>
        <v>12D1</v>
      </c>
    </row>
    <row r="152" spans="1:20" x14ac:dyDescent="0.3">
      <c r="A152" s="13">
        <v>796</v>
      </c>
      <c r="B152" s="14" t="s">
        <v>297</v>
      </c>
      <c r="C152" s="15" t="s">
        <v>298</v>
      </c>
      <c r="D152" s="16" t="s">
        <v>15</v>
      </c>
      <c r="E152" s="17">
        <v>8</v>
      </c>
      <c r="F152" s="45">
        <v>6.75</v>
      </c>
      <c r="G152" s="18">
        <v>5.8</v>
      </c>
      <c r="H152" s="19">
        <v>5.5</v>
      </c>
      <c r="I152" s="19">
        <v>5.5</v>
      </c>
      <c r="J152" s="19">
        <v>4.25</v>
      </c>
      <c r="K152" s="13"/>
      <c r="L152" s="13"/>
      <c r="M152" s="13"/>
      <c r="N152" s="9" t="str">
        <f>VLOOKUP(B152,'[1]DS_HS '!$C$657:$F$1300,4,0)</f>
        <v>12A2</v>
      </c>
      <c r="O152" s="9">
        <f t="shared" si="10"/>
        <v>5.08</v>
      </c>
      <c r="P152" s="9" t="str">
        <f t="shared" si="11"/>
        <v/>
      </c>
      <c r="Q152" s="9">
        <f t="shared" si="12"/>
        <v>6.41</v>
      </c>
      <c r="R152" s="9" t="str">
        <f>VLOOKUP(C152&amp;N152,'[2]12A1'!$C$8:$Z$655,18,0)</f>
        <v>8.6</v>
      </c>
      <c r="S152" s="9">
        <f t="shared" si="13"/>
        <v>7.07</v>
      </c>
      <c r="T152" s="9" t="str">
        <f t="shared" si="14"/>
        <v>12A2</v>
      </c>
    </row>
    <row r="153" spans="1:20" x14ac:dyDescent="0.3">
      <c r="A153" s="13">
        <v>797</v>
      </c>
      <c r="B153" s="14" t="s">
        <v>299</v>
      </c>
      <c r="C153" s="15" t="s">
        <v>300</v>
      </c>
      <c r="D153" s="16" t="s">
        <v>15</v>
      </c>
      <c r="E153" s="17">
        <v>7.4</v>
      </c>
      <c r="F153" s="45">
        <v>6.25</v>
      </c>
      <c r="G153" s="18">
        <v>3.8</v>
      </c>
      <c r="H153" s="19">
        <v>5.25</v>
      </c>
      <c r="I153" s="19">
        <v>6</v>
      </c>
      <c r="J153" s="19">
        <v>3.75</v>
      </c>
      <c r="K153" s="13"/>
      <c r="L153" s="13"/>
      <c r="M153" s="13"/>
      <c r="N153" s="9" t="str">
        <f>VLOOKUP(B153,'[1]DS_HS '!$C$657:$F$1300,4,0)</f>
        <v>12A3</v>
      </c>
      <c r="O153" s="9">
        <f t="shared" si="10"/>
        <v>5</v>
      </c>
      <c r="P153" s="9" t="str">
        <f t="shared" si="11"/>
        <v/>
      </c>
      <c r="Q153" s="9">
        <f t="shared" si="12"/>
        <v>5.61</v>
      </c>
      <c r="R153" s="9" t="str">
        <f>VLOOKUP(C153&amp;N153,'[2]12A1'!$C$8:$Z$655,18,0)</f>
        <v>8.4</v>
      </c>
      <c r="S153" s="9">
        <f t="shared" si="13"/>
        <v>6.45</v>
      </c>
      <c r="T153" s="9" t="str">
        <f t="shared" si="14"/>
        <v>12A3</v>
      </c>
    </row>
    <row r="154" spans="1:20" x14ac:dyDescent="0.3">
      <c r="A154" s="13">
        <v>798</v>
      </c>
      <c r="B154" s="14" t="s">
        <v>301</v>
      </c>
      <c r="C154" s="15" t="s">
        <v>302</v>
      </c>
      <c r="D154" s="16" t="s">
        <v>15</v>
      </c>
      <c r="E154" s="17">
        <v>5.8</v>
      </c>
      <c r="F154" s="45">
        <v>5.5</v>
      </c>
      <c r="G154" s="18">
        <v>8.4</v>
      </c>
      <c r="H154" s="19">
        <v>4</v>
      </c>
      <c r="I154" s="19">
        <v>3.5</v>
      </c>
      <c r="J154" s="19">
        <v>3.5</v>
      </c>
      <c r="K154" s="13"/>
      <c r="L154" s="13"/>
      <c r="M154" s="13"/>
      <c r="N154" s="9" t="str">
        <f>VLOOKUP(B154,'[1]DS_HS '!$C$657:$F$1300,4,0)</f>
        <v>12A2</v>
      </c>
      <c r="O154" s="9">
        <f t="shared" si="10"/>
        <v>3.67</v>
      </c>
      <c r="P154" s="9" t="str">
        <f t="shared" si="11"/>
        <v/>
      </c>
      <c r="Q154" s="9">
        <f t="shared" si="12"/>
        <v>5.84</v>
      </c>
      <c r="R154" s="9" t="str">
        <f>VLOOKUP(C154&amp;N154,'[2]12A1'!$C$8:$Z$655,18,0)</f>
        <v>7.6</v>
      </c>
      <c r="S154" s="9">
        <f t="shared" si="13"/>
        <v>6.37</v>
      </c>
      <c r="T154" s="9" t="str">
        <f t="shared" si="14"/>
        <v>12A2</v>
      </c>
    </row>
    <row r="155" spans="1:20" x14ac:dyDescent="0.3">
      <c r="A155" s="13">
        <v>799</v>
      </c>
      <c r="B155" s="14" t="s">
        <v>303</v>
      </c>
      <c r="C155" s="15" t="s">
        <v>304</v>
      </c>
      <c r="D155" s="16" t="s">
        <v>15</v>
      </c>
      <c r="E155" s="17">
        <v>8.1999999999999993</v>
      </c>
      <c r="F155" s="45">
        <v>5.75</v>
      </c>
      <c r="G155" s="18">
        <v>6.8</v>
      </c>
      <c r="H155" s="19">
        <v>6.75</v>
      </c>
      <c r="I155" s="19">
        <v>4.5</v>
      </c>
      <c r="J155" s="19">
        <v>3.75</v>
      </c>
      <c r="K155" s="13"/>
      <c r="L155" s="13"/>
      <c r="M155" s="13"/>
      <c r="N155" s="9" t="str">
        <f>VLOOKUP(B155,'[1]DS_HS '!$C$657:$F$1300,4,0)</f>
        <v>12A4</v>
      </c>
      <c r="O155" s="9">
        <f t="shared" si="10"/>
        <v>5</v>
      </c>
      <c r="P155" s="9" t="str">
        <f t="shared" si="11"/>
        <v/>
      </c>
      <c r="Q155" s="9">
        <f t="shared" si="12"/>
        <v>6.44</v>
      </c>
      <c r="R155" s="9" t="str">
        <f>VLOOKUP(C155&amp;N155,'[2]12A1'!$C$8:$Z$655,18,0)</f>
        <v>8.1</v>
      </c>
      <c r="S155" s="9">
        <f t="shared" si="13"/>
        <v>6.94</v>
      </c>
      <c r="T155" s="9" t="str">
        <f t="shared" si="14"/>
        <v>12A4</v>
      </c>
    </row>
    <row r="156" spans="1:20" x14ac:dyDescent="0.3">
      <c r="A156" s="13">
        <v>800</v>
      </c>
      <c r="B156" s="14" t="s">
        <v>305</v>
      </c>
      <c r="C156" s="15" t="s">
        <v>306</v>
      </c>
      <c r="D156" s="16" t="s">
        <v>15</v>
      </c>
      <c r="E156" s="17">
        <v>7.8</v>
      </c>
      <c r="F156" s="45">
        <v>7.75</v>
      </c>
      <c r="G156" s="18">
        <v>7.6</v>
      </c>
      <c r="H156" s="19">
        <v>6.5</v>
      </c>
      <c r="I156" s="19">
        <v>5.25</v>
      </c>
      <c r="J156" s="19">
        <v>4</v>
      </c>
      <c r="K156" s="13"/>
      <c r="L156" s="13"/>
      <c r="M156" s="13"/>
      <c r="N156" s="9" t="str">
        <f>VLOOKUP(B156,'[1]DS_HS '!$C$657:$F$1300,4,0)</f>
        <v>12D6</v>
      </c>
      <c r="O156" s="9">
        <f t="shared" si="10"/>
        <v>5.25</v>
      </c>
      <c r="P156" s="9" t="str">
        <f t="shared" si="11"/>
        <v/>
      </c>
      <c r="Q156" s="9">
        <f t="shared" si="12"/>
        <v>7.1</v>
      </c>
      <c r="R156" s="9" t="str">
        <f>VLOOKUP(C156&amp;N156,'[2]12A1'!$C$8:$Z$655,18,0)</f>
        <v>8.5</v>
      </c>
      <c r="S156" s="9">
        <f t="shared" si="13"/>
        <v>7.52</v>
      </c>
      <c r="T156" s="9" t="str">
        <f t="shared" si="14"/>
        <v>12D6</v>
      </c>
    </row>
    <row r="157" spans="1:20" x14ac:dyDescent="0.3">
      <c r="A157" s="13">
        <v>801</v>
      </c>
      <c r="B157" s="14" t="s">
        <v>307</v>
      </c>
      <c r="C157" s="15" t="s">
        <v>308</v>
      </c>
      <c r="D157" s="16" t="s">
        <v>15</v>
      </c>
      <c r="E157" s="17">
        <v>8</v>
      </c>
      <c r="F157" s="45">
        <v>7</v>
      </c>
      <c r="G157" s="18">
        <v>7.2</v>
      </c>
      <c r="H157" s="19">
        <v>6.25</v>
      </c>
      <c r="I157" s="19">
        <v>4.5</v>
      </c>
      <c r="J157" s="19">
        <v>3</v>
      </c>
      <c r="K157" s="13"/>
      <c r="L157" s="13"/>
      <c r="M157" s="13"/>
      <c r="N157" s="9" t="str">
        <f>VLOOKUP(B157,'[1]DS_HS '!$C$657:$F$1300,4,0)</f>
        <v>12D9</v>
      </c>
      <c r="O157" s="9">
        <f t="shared" si="10"/>
        <v>4.58</v>
      </c>
      <c r="P157" s="9" t="str">
        <f t="shared" si="11"/>
        <v/>
      </c>
      <c r="Q157" s="9">
        <f t="shared" si="12"/>
        <v>6.7</v>
      </c>
      <c r="R157" s="9" t="str">
        <f>VLOOKUP(C157&amp;N157,'[2]12A1'!$C$8:$Z$655,18,0)</f>
        <v>7.7</v>
      </c>
      <c r="S157" s="9">
        <f t="shared" si="13"/>
        <v>7</v>
      </c>
      <c r="T157" s="9" t="str">
        <f t="shared" si="14"/>
        <v>12D9</v>
      </c>
    </row>
    <row r="158" spans="1:20" x14ac:dyDescent="0.3">
      <c r="A158" s="13">
        <v>802</v>
      </c>
      <c r="B158" s="14" t="s">
        <v>309</v>
      </c>
      <c r="C158" s="15" t="s">
        <v>310</v>
      </c>
      <c r="D158" s="16" t="s">
        <v>15</v>
      </c>
      <c r="E158" s="17">
        <v>8.4</v>
      </c>
      <c r="F158" s="45">
        <v>8</v>
      </c>
      <c r="G158" s="18">
        <v>7</v>
      </c>
      <c r="H158" s="19">
        <v>5.5</v>
      </c>
      <c r="I158" s="19">
        <v>7</v>
      </c>
      <c r="J158" s="19">
        <v>4</v>
      </c>
      <c r="K158" s="13"/>
      <c r="L158" s="13"/>
      <c r="M158" s="13"/>
      <c r="N158" s="9" t="str">
        <f>VLOOKUP(B158,'[1]DS_HS '!$C$657:$F$1300,4,0)</f>
        <v>12A2</v>
      </c>
      <c r="O158" s="9">
        <f t="shared" si="10"/>
        <v>5.5</v>
      </c>
      <c r="P158" s="9" t="str">
        <f t="shared" si="11"/>
        <v/>
      </c>
      <c r="Q158" s="9">
        <f t="shared" si="12"/>
        <v>7.23</v>
      </c>
      <c r="R158" s="9" t="str">
        <f>VLOOKUP(C158&amp;N158,'[2]12A1'!$C$8:$Z$655,18,0)</f>
        <v>8.7</v>
      </c>
      <c r="S158" s="9">
        <f t="shared" si="13"/>
        <v>7.67</v>
      </c>
      <c r="T158" s="9" t="str">
        <f t="shared" si="14"/>
        <v>12A2</v>
      </c>
    </row>
    <row r="159" spans="1:20" x14ac:dyDescent="0.3">
      <c r="A159" s="13">
        <v>803</v>
      </c>
      <c r="B159" s="14" t="s">
        <v>311</v>
      </c>
      <c r="C159" s="15" t="s">
        <v>312</v>
      </c>
      <c r="D159" s="16" t="s">
        <v>15</v>
      </c>
      <c r="E159" s="17">
        <v>8.4</v>
      </c>
      <c r="F159" s="45">
        <v>7.25</v>
      </c>
      <c r="G159" s="18">
        <v>7.4</v>
      </c>
      <c r="H159" s="19">
        <v>8.5</v>
      </c>
      <c r="I159" s="19">
        <v>8.5</v>
      </c>
      <c r="J159" s="19">
        <v>3.75</v>
      </c>
      <c r="K159" s="13"/>
      <c r="L159" s="13"/>
      <c r="M159" s="13"/>
      <c r="N159" s="9" t="str">
        <f>VLOOKUP(B159,'[1]DS_HS '!$C$657:$F$1300,4,0)</f>
        <v>12A3</v>
      </c>
      <c r="O159" s="9">
        <f t="shared" si="10"/>
        <v>6.92</v>
      </c>
      <c r="P159" s="9" t="str">
        <f t="shared" si="11"/>
        <v/>
      </c>
      <c r="Q159" s="9">
        <f t="shared" si="12"/>
        <v>7.49</v>
      </c>
      <c r="R159" s="9" t="str">
        <f>VLOOKUP(C159&amp;N159,'[2]12A1'!$C$8:$Z$655,18,0)</f>
        <v>8.7</v>
      </c>
      <c r="S159" s="9">
        <f t="shared" si="13"/>
        <v>7.85</v>
      </c>
      <c r="T159" s="9" t="str">
        <f t="shared" si="14"/>
        <v>12A3</v>
      </c>
    </row>
    <row r="160" spans="1:20" x14ac:dyDescent="0.3">
      <c r="A160" s="13">
        <v>804</v>
      </c>
      <c r="B160" s="14" t="s">
        <v>313</v>
      </c>
      <c r="C160" s="15" t="s">
        <v>314</v>
      </c>
      <c r="D160" s="16" t="s">
        <v>15</v>
      </c>
      <c r="E160" s="17">
        <v>7.2</v>
      </c>
      <c r="F160" s="45">
        <v>8.25</v>
      </c>
      <c r="G160" s="18">
        <v>7</v>
      </c>
      <c r="H160" s="19">
        <v>6</v>
      </c>
      <c r="I160" s="19">
        <v>6.75</v>
      </c>
      <c r="J160" s="19">
        <v>3.5</v>
      </c>
      <c r="K160" s="13"/>
      <c r="L160" s="13"/>
      <c r="M160" s="13"/>
      <c r="N160" s="9" t="str">
        <f>VLOOKUP(B160,'[1]DS_HS '!$C$657:$F$1300,4,0)</f>
        <v>12A3</v>
      </c>
      <c r="O160" s="9">
        <f t="shared" si="10"/>
        <v>5.42</v>
      </c>
      <c r="P160" s="9" t="str">
        <f t="shared" si="11"/>
        <v/>
      </c>
      <c r="Q160" s="9">
        <f t="shared" si="12"/>
        <v>6.97</v>
      </c>
      <c r="R160" s="9" t="str">
        <f>VLOOKUP(C160&amp;N160,'[2]12A1'!$C$8:$Z$655,18,0)</f>
        <v>9.0</v>
      </c>
      <c r="S160" s="9">
        <f t="shared" si="13"/>
        <v>7.58</v>
      </c>
      <c r="T160" s="9" t="str">
        <f t="shared" si="14"/>
        <v>12A3</v>
      </c>
    </row>
    <row r="161" spans="1:20" x14ac:dyDescent="0.3">
      <c r="A161" s="13">
        <v>805</v>
      </c>
      <c r="B161" s="14" t="s">
        <v>315</v>
      </c>
      <c r="C161" s="15" t="s">
        <v>316</v>
      </c>
      <c r="D161" s="16" t="s">
        <v>15</v>
      </c>
      <c r="E161" s="17">
        <v>8</v>
      </c>
      <c r="F161" s="45">
        <v>6.75</v>
      </c>
      <c r="G161" s="18">
        <v>5.6</v>
      </c>
      <c r="H161" s="19">
        <v>6.75</v>
      </c>
      <c r="I161" s="19">
        <v>7.5</v>
      </c>
      <c r="J161" s="19">
        <v>2.75</v>
      </c>
      <c r="K161" s="13"/>
      <c r="L161" s="13"/>
      <c r="M161" s="13"/>
      <c r="N161" s="9" t="str">
        <f>VLOOKUP(B161,'[1]DS_HS '!$C$657:$F$1300,4,0)</f>
        <v>12A2</v>
      </c>
      <c r="O161" s="9">
        <f t="shared" si="10"/>
        <v>5.67</v>
      </c>
      <c r="P161" s="9" t="str">
        <f t="shared" si="11"/>
        <v/>
      </c>
      <c r="Q161" s="9">
        <f t="shared" si="12"/>
        <v>6.51</v>
      </c>
      <c r="R161" s="9" t="str">
        <f>VLOOKUP(C161&amp;N161,'[2]12A1'!$C$8:$Z$655,18,0)</f>
        <v>8.3</v>
      </c>
      <c r="S161" s="9">
        <f t="shared" si="13"/>
        <v>7.05</v>
      </c>
      <c r="T161" s="9" t="str">
        <f t="shared" si="14"/>
        <v>12A2</v>
      </c>
    </row>
    <row r="162" spans="1:20" x14ac:dyDescent="0.3">
      <c r="A162" s="13">
        <v>806</v>
      </c>
      <c r="B162" s="14" t="s">
        <v>317</v>
      </c>
      <c r="C162" s="15" t="s">
        <v>318</v>
      </c>
      <c r="D162" s="16" t="s">
        <v>15</v>
      </c>
      <c r="E162" s="17">
        <v>8.1999999999999993</v>
      </c>
      <c r="F162" s="45">
        <v>4.25</v>
      </c>
      <c r="G162" s="18">
        <v>5.6</v>
      </c>
      <c r="H162" s="19">
        <v>5.5</v>
      </c>
      <c r="I162" s="19">
        <v>7.75</v>
      </c>
      <c r="J162" s="19">
        <v>3.5</v>
      </c>
      <c r="K162" s="13"/>
      <c r="L162" s="13"/>
      <c r="M162" s="13"/>
      <c r="N162" s="9" t="str">
        <f>VLOOKUP(B162,'[1]DS_HS '!$C$657:$F$1300,4,0)</f>
        <v>12A1</v>
      </c>
      <c r="O162" s="9">
        <f t="shared" si="10"/>
        <v>5.58</v>
      </c>
      <c r="P162" s="9" t="str">
        <f t="shared" si="11"/>
        <v/>
      </c>
      <c r="Q162" s="9">
        <f t="shared" si="12"/>
        <v>5.91</v>
      </c>
      <c r="R162" s="9" t="str">
        <f>VLOOKUP(C162&amp;N162,'[2]12A1'!$C$8:$Z$655,18,0)</f>
        <v>8.6</v>
      </c>
      <c r="S162" s="9">
        <f t="shared" si="13"/>
        <v>6.72</v>
      </c>
      <c r="T162" s="9" t="str">
        <f t="shared" si="14"/>
        <v>12A1</v>
      </c>
    </row>
    <row r="163" spans="1:20" x14ac:dyDescent="0.3">
      <c r="A163" s="13">
        <v>807</v>
      </c>
      <c r="B163" s="14" t="s">
        <v>319</v>
      </c>
      <c r="C163" s="15" t="s">
        <v>320</v>
      </c>
      <c r="D163" s="16" t="s">
        <v>15</v>
      </c>
      <c r="E163" s="17">
        <v>6.8</v>
      </c>
      <c r="F163" s="45">
        <v>6.25</v>
      </c>
      <c r="G163" s="18">
        <v>7.4</v>
      </c>
      <c r="H163" s="19">
        <v>5.75</v>
      </c>
      <c r="I163" s="19">
        <v>4.5</v>
      </c>
      <c r="J163" s="19">
        <v>3.5</v>
      </c>
      <c r="K163" s="13"/>
      <c r="L163" s="13"/>
      <c r="M163" s="13"/>
      <c r="N163" s="9" t="str">
        <f>VLOOKUP(B163,'[1]DS_HS '!$C$657:$F$1300,4,0)</f>
        <v>12A1</v>
      </c>
      <c r="O163" s="9">
        <f t="shared" si="10"/>
        <v>4.58</v>
      </c>
      <c r="P163" s="9" t="str">
        <f t="shared" si="11"/>
        <v/>
      </c>
      <c r="Q163" s="9">
        <f t="shared" si="12"/>
        <v>6.26</v>
      </c>
      <c r="R163" s="9" t="str">
        <f>VLOOKUP(C163&amp;N163,'[2]12A1'!$C$8:$Z$655,18,0)</f>
        <v>8.2</v>
      </c>
      <c r="S163" s="9">
        <f t="shared" si="13"/>
        <v>6.84</v>
      </c>
      <c r="T163" s="9" t="str">
        <f t="shared" si="14"/>
        <v>12A1</v>
      </c>
    </row>
    <row r="164" spans="1:20" x14ac:dyDescent="0.3">
      <c r="A164" s="13">
        <v>808</v>
      </c>
      <c r="B164" s="14" t="s">
        <v>321</v>
      </c>
      <c r="C164" s="15" t="s">
        <v>322</v>
      </c>
      <c r="D164" s="16" t="s">
        <v>15</v>
      </c>
      <c r="E164" s="17">
        <v>8.4</v>
      </c>
      <c r="F164" s="45">
        <v>5.5</v>
      </c>
      <c r="G164" s="18">
        <v>7.4</v>
      </c>
      <c r="H164" s="19">
        <v>5.5</v>
      </c>
      <c r="I164" s="19">
        <v>7.75</v>
      </c>
      <c r="J164" s="19">
        <v>3</v>
      </c>
      <c r="K164" s="13"/>
      <c r="L164" s="13"/>
      <c r="M164" s="13"/>
      <c r="N164" s="9" t="str">
        <f>VLOOKUP(B164,'[1]DS_HS '!$C$657:$F$1300,4,0)</f>
        <v>12A1</v>
      </c>
      <c r="O164" s="9">
        <f t="shared" si="10"/>
        <v>5.42</v>
      </c>
      <c r="P164" s="9" t="str">
        <f t="shared" si="11"/>
        <v/>
      </c>
      <c r="Q164" s="9">
        <f t="shared" si="12"/>
        <v>6.68</v>
      </c>
      <c r="R164" s="9" t="str">
        <f>VLOOKUP(C164&amp;N164,'[2]12A1'!$C$8:$Z$655,18,0)</f>
        <v>8.4</v>
      </c>
      <c r="S164" s="9">
        <f t="shared" si="13"/>
        <v>7.2</v>
      </c>
      <c r="T164" s="9" t="str">
        <f t="shared" si="14"/>
        <v>12A1</v>
      </c>
    </row>
    <row r="165" spans="1:20" x14ac:dyDescent="0.3">
      <c r="A165" s="13">
        <v>809</v>
      </c>
      <c r="B165" s="14" t="s">
        <v>323</v>
      </c>
      <c r="C165" s="15" t="s">
        <v>324</v>
      </c>
      <c r="D165" s="16" t="s">
        <v>15</v>
      </c>
      <c r="E165" s="17">
        <v>9</v>
      </c>
      <c r="F165" s="45">
        <v>5.5</v>
      </c>
      <c r="G165" s="18">
        <v>7.4</v>
      </c>
      <c r="H165" s="19">
        <v>7.75</v>
      </c>
      <c r="I165" s="19">
        <v>8.75</v>
      </c>
      <c r="J165" s="19">
        <v>3.75</v>
      </c>
      <c r="K165" s="13"/>
      <c r="L165" s="13"/>
      <c r="M165" s="13"/>
      <c r="N165" s="9" t="str">
        <f>VLOOKUP(B165,'[1]DS_HS '!$C$657:$F$1300,4,0)</f>
        <v>12A2</v>
      </c>
      <c r="O165" s="9">
        <f t="shared" si="10"/>
        <v>6.75</v>
      </c>
      <c r="P165" s="9" t="str">
        <f t="shared" si="11"/>
        <v/>
      </c>
      <c r="Q165" s="9">
        <f t="shared" si="12"/>
        <v>7.16</v>
      </c>
      <c r="R165" s="9" t="str">
        <f>VLOOKUP(C165&amp;N165,'[2]12A1'!$C$8:$Z$655,18,0)</f>
        <v>8.4</v>
      </c>
      <c r="S165" s="9">
        <f t="shared" si="13"/>
        <v>7.53</v>
      </c>
      <c r="T165" s="9" t="str">
        <f t="shared" si="14"/>
        <v>12A2</v>
      </c>
    </row>
    <row r="166" spans="1:20" x14ac:dyDescent="0.3">
      <c r="A166" s="13">
        <v>810</v>
      </c>
      <c r="B166" s="14" t="s">
        <v>325</v>
      </c>
      <c r="C166" s="15" t="s">
        <v>326</v>
      </c>
      <c r="D166" s="16" t="s">
        <v>15</v>
      </c>
      <c r="E166" s="17">
        <v>8</v>
      </c>
      <c r="F166" s="45">
        <v>6.75</v>
      </c>
      <c r="G166" s="18">
        <v>3.6</v>
      </c>
      <c r="H166" s="19">
        <v>5.75</v>
      </c>
      <c r="I166" s="19">
        <v>7.5</v>
      </c>
      <c r="J166" s="19">
        <v>2</v>
      </c>
      <c r="K166" s="13"/>
      <c r="L166" s="13"/>
      <c r="M166" s="13"/>
      <c r="N166" s="9" t="str">
        <f>VLOOKUP(B166,'[1]DS_HS '!$C$657:$F$1300,4,0)</f>
        <v>12A1</v>
      </c>
      <c r="O166" s="9">
        <f t="shared" si="10"/>
        <v>5.08</v>
      </c>
      <c r="P166" s="9" t="str">
        <f t="shared" si="11"/>
        <v/>
      </c>
      <c r="Q166" s="9">
        <f t="shared" si="12"/>
        <v>5.86</v>
      </c>
      <c r="R166" s="9" t="str">
        <f>VLOOKUP(C166&amp;N166,'[2]12A1'!$C$8:$Z$655,18,0)</f>
        <v>8.6</v>
      </c>
      <c r="S166" s="9">
        <f t="shared" si="13"/>
        <v>6.68</v>
      </c>
      <c r="T166" s="9" t="str">
        <f t="shared" si="14"/>
        <v>12A1</v>
      </c>
    </row>
    <row r="167" spans="1:20" x14ac:dyDescent="0.3">
      <c r="A167" s="13">
        <v>811</v>
      </c>
      <c r="B167" s="14" t="s">
        <v>327</v>
      </c>
      <c r="C167" s="15" t="s">
        <v>328</v>
      </c>
      <c r="D167" s="16" t="s">
        <v>15</v>
      </c>
      <c r="E167" s="17">
        <v>6.8</v>
      </c>
      <c r="F167" s="45">
        <v>6</v>
      </c>
      <c r="G167" s="18">
        <v>3</v>
      </c>
      <c r="H167" s="19">
        <v>4.25</v>
      </c>
      <c r="I167" s="19">
        <v>3.75</v>
      </c>
      <c r="J167" s="19">
        <v>3.25</v>
      </c>
      <c r="K167" s="13"/>
      <c r="L167" s="13"/>
      <c r="M167" s="13"/>
      <c r="N167" s="9" t="str">
        <f>VLOOKUP(B167,'[1]DS_HS '!$C$657:$F$1300,4,0)</f>
        <v>12A2</v>
      </c>
      <c r="O167" s="9">
        <f t="shared" si="10"/>
        <v>3.75</v>
      </c>
      <c r="P167" s="9" t="str">
        <f t="shared" si="11"/>
        <v/>
      </c>
      <c r="Q167" s="9">
        <f t="shared" si="12"/>
        <v>4.8899999999999997</v>
      </c>
      <c r="R167" s="9" t="str">
        <f>VLOOKUP(C167&amp;N167,'[2]12A1'!$C$8:$Z$655,18,0)</f>
        <v>7.9</v>
      </c>
      <c r="S167" s="9">
        <f t="shared" si="13"/>
        <v>5.79</v>
      </c>
      <c r="T167" s="9" t="str">
        <f t="shared" si="14"/>
        <v>12A2</v>
      </c>
    </row>
    <row r="168" spans="1:20" x14ac:dyDescent="0.3">
      <c r="A168" s="13">
        <v>812</v>
      </c>
      <c r="B168" s="14" t="s">
        <v>329</v>
      </c>
      <c r="C168" s="15" t="s">
        <v>330</v>
      </c>
      <c r="D168" s="16" t="s">
        <v>15</v>
      </c>
      <c r="E168" s="17">
        <v>5.6</v>
      </c>
      <c r="F168" s="45">
        <v>6.5</v>
      </c>
      <c r="G168" s="18">
        <v>6.2</v>
      </c>
      <c r="H168" s="19">
        <v>4.5</v>
      </c>
      <c r="I168" s="19">
        <v>4.75</v>
      </c>
      <c r="J168" s="19">
        <v>2.75</v>
      </c>
      <c r="K168" s="13"/>
      <c r="L168" s="13"/>
      <c r="M168" s="13"/>
      <c r="N168" s="9" t="str">
        <f>VLOOKUP(B168,'[1]DS_HS '!$C$657:$F$1300,4,0)</f>
        <v>12A4</v>
      </c>
      <c r="O168" s="9">
        <f t="shared" si="10"/>
        <v>4</v>
      </c>
      <c r="P168" s="9" t="str">
        <f t="shared" si="11"/>
        <v/>
      </c>
      <c r="Q168" s="9">
        <f t="shared" si="12"/>
        <v>5.58</v>
      </c>
      <c r="R168" s="9" t="str">
        <f>VLOOKUP(C168&amp;N168,'[2]12A1'!$C$8:$Z$655,18,0)</f>
        <v>8.1</v>
      </c>
      <c r="S168" s="9">
        <f t="shared" si="13"/>
        <v>6.34</v>
      </c>
      <c r="T168" s="9" t="str">
        <f t="shared" si="14"/>
        <v>12A4</v>
      </c>
    </row>
    <row r="169" spans="1:20" x14ac:dyDescent="0.3">
      <c r="A169" s="13">
        <v>813</v>
      </c>
      <c r="B169" s="14" t="s">
        <v>331</v>
      </c>
      <c r="C169" s="15" t="s">
        <v>330</v>
      </c>
      <c r="D169" s="16" t="s">
        <v>15</v>
      </c>
      <c r="E169" s="17">
        <v>8</v>
      </c>
      <c r="F169" s="45">
        <v>6.25</v>
      </c>
      <c r="G169" s="18">
        <v>7.4</v>
      </c>
      <c r="H169" s="19">
        <v>5</v>
      </c>
      <c r="I169" s="19">
        <v>5.5</v>
      </c>
      <c r="J169" s="19">
        <v>4.75</v>
      </c>
      <c r="K169" s="13"/>
      <c r="L169" s="13"/>
      <c r="M169" s="13"/>
      <c r="N169" s="9" t="str">
        <f>VLOOKUP(B169,'[1]DS_HS '!$C$657:$F$1300,4,0)</f>
        <v>12A3</v>
      </c>
      <c r="O169" s="9">
        <f t="shared" si="10"/>
        <v>5.08</v>
      </c>
      <c r="P169" s="9" t="str">
        <f t="shared" si="11"/>
        <v/>
      </c>
      <c r="Q169" s="9">
        <f t="shared" si="12"/>
        <v>6.68</v>
      </c>
      <c r="R169" s="9" t="str">
        <f>VLOOKUP(C169&amp;N169,'[2]12A1'!$C$8:$Z$655,18,0)</f>
        <v>8.0</v>
      </c>
      <c r="S169" s="9">
        <f t="shared" si="13"/>
        <v>7.08</v>
      </c>
      <c r="T169" s="9" t="str">
        <f t="shared" si="14"/>
        <v>12A3</v>
      </c>
    </row>
    <row r="170" spans="1:20" x14ac:dyDescent="0.3">
      <c r="A170" s="13">
        <v>814</v>
      </c>
      <c r="B170" s="14" t="s">
        <v>332</v>
      </c>
      <c r="C170" s="15" t="s">
        <v>333</v>
      </c>
      <c r="D170" s="16" t="s">
        <v>15</v>
      </c>
      <c r="E170" s="17">
        <v>8.4</v>
      </c>
      <c r="F170" s="45">
        <v>7.75</v>
      </c>
      <c r="G170" s="18">
        <v>7.2</v>
      </c>
      <c r="H170" s="19">
        <v>3.5</v>
      </c>
      <c r="I170" s="19">
        <v>8.5</v>
      </c>
      <c r="J170" s="19">
        <v>7</v>
      </c>
      <c r="K170" s="13"/>
      <c r="L170" s="13"/>
      <c r="M170" s="13"/>
      <c r="N170" s="9" t="str">
        <f>VLOOKUP(B170,'[1]DS_HS '!$C$657:$F$1300,4,0)</f>
        <v>12A4</v>
      </c>
      <c r="O170" s="9">
        <f t="shared" si="10"/>
        <v>6.33</v>
      </c>
      <c r="P170" s="9" t="str">
        <f t="shared" si="11"/>
        <v/>
      </c>
      <c r="Q170" s="9">
        <f t="shared" si="12"/>
        <v>7.42</v>
      </c>
      <c r="R170" s="9" t="str">
        <f>VLOOKUP(C170&amp;N170,'[2]12A1'!$C$8:$Z$655,18,0)</f>
        <v>9.4</v>
      </c>
      <c r="S170" s="9">
        <f t="shared" si="13"/>
        <v>8.01</v>
      </c>
      <c r="T170" s="9" t="str">
        <f t="shared" si="14"/>
        <v>12A4</v>
      </c>
    </row>
    <row r="171" spans="1:20" x14ac:dyDescent="0.3">
      <c r="A171" s="13">
        <v>815</v>
      </c>
      <c r="B171" s="14" t="s">
        <v>334</v>
      </c>
      <c r="C171" s="15" t="s">
        <v>335</v>
      </c>
      <c r="D171" s="16" t="s">
        <v>15</v>
      </c>
      <c r="E171" s="17">
        <v>6.8</v>
      </c>
      <c r="F171" s="45">
        <v>6.75</v>
      </c>
      <c r="G171" s="18">
        <v>5.8</v>
      </c>
      <c r="H171" s="19">
        <v>3.5</v>
      </c>
      <c r="I171" s="19">
        <v>4.5</v>
      </c>
      <c r="J171" s="19">
        <v>2.5</v>
      </c>
      <c r="K171" s="13"/>
      <c r="L171" s="13"/>
      <c r="M171" s="13"/>
      <c r="N171" s="9" t="str">
        <f>VLOOKUP(B171,'[1]DS_HS '!$C$657:$F$1300,4,0)</f>
        <v>12A4</v>
      </c>
      <c r="O171" s="9">
        <f t="shared" si="10"/>
        <v>3.5</v>
      </c>
      <c r="P171" s="9" t="str">
        <f t="shared" si="11"/>
        <v/>
      </c>
      <c r="Q171" s="9">
        <f t="shared" si="12"/>
        <v>5.71</v>
      </c>
      <c r="R171" s="9" t="str">
        <f>VLOOKUP(C171&amp;N171,'[2]12A1'!$C$8:$Z$655,18,0)</f>
        <v>7.8</v>
      </c>
      <c r="S171" s="9">
        <f t="shared" si="13"/>
        <v>6.34</v>
      </c>
      <c r="T171" s="9" t="str">
        <f t="shared" si="14"/>
        <v>12A4</v>
      </c>
    </row>
    <row r="172" spans="1:20" x14ac:dyDescent="0.3">
      <c r="A172" s="13">
        <v>816</v>
      </c>
      <c r="B172" s="14" t="s">
        <v>336</v>
      </c>
      <c r="C172" s="15" t="s">
        <v>337</v>
      </c>
      <c r="D172" s="16" t="s">
        <v>15</v>
      </c>
      <c r="E172" s="17">
        <v>7.4</v>
      </c>
      <c r="F172" s="45">
        <v>6</v>
      </c>
      <c r="G172" s="18">
        <v>4.5999999999999996</v>
      </c>
      <c r="H172" s="19">
        <v>6</v>
      </c>
      <c r="I172" s="19">
        <v>2</v>
      </c>
      <c r="J172" s="19">
        <v>2.25</v>
      </c>
      <c r="K172" s="13"/>
      <c r="L172" s="13"/>
      <c r="M172" s="13"/>
      <c r="N172" s="9" t="str">
        <f>VLOOKUP(B172,'[1]DS_HS '!$C$657:$F$1300,4,0)</f>
        <v>12D10</v>
      </c>
      <c r="O172" s="9">
        <f t="shared" si="10"/>
        <v>3.42</v>
      </c>
      <c r="P172" s="9" t="str">
        <f t="shared" si="11"/>
        <v/>
      </c>
      <c r="Q172" s="9">
        <f t="shared" si="12"/>
        <v>5.36</v>
      </c>
      <c r="R172" s="9" t="str">
        <f>VLOOKUP(C172&amp;N172,'[2]12A1'!$C$8:$Z$655,18,0)</f>
        <v>7.7</v>
      </c>
      <c r="S172" s="9">
        <f t="shared" si="13"/>
        <v>6.06</v>
      </c>
      <c r="T172" s="9" t="str">
        <f t="shared" si="14"/>
        <v>12D10</v>
      </c>
    </row>
    <row r="173" spans="1:20" x14ac:dyDescent="0.3">
      <c r="A173" s="13">
        <v>817</v>
      </c>
      <c r="B173" s="14" t="s">
        <v>338</v>
      </c>
      <c r="C173" s="15" t="s">
        <v>339</v>
      </c>
      <c r="D173" s="16" t="s">
        <v>15</v>
      </c>
      <c r="E173" s="17">
        <v>7.2</v>
      </c>
      <c r="F173" s="45">
        <v>6.5</v>
      </c>
      <c r="G173" s="18">
        <v>7.6</v>
      </c>
      <c r="H173" s="19">
        <v>7.5</v>
      </c>
      <c r="I173" s="19">
        <v>7.25</v>
      </c>
      <c r="J173" s="19">
        <v>6.5</v>
      </c>
      <c r="K173" s="13"/>
      <c r="L173" s="13"/>
      <c r="M173" s="13"/>
      <c r="N173" s="9" t="str">
        <f>VLOOKUP(B173,'[1]DS_HS '!$C$657:$F$1300,4,0)</f>
        <v>12A1</v>
      </c>
      <c r="O173" s="9">
        <f t="shared" si="10"/>
        <v>7.08</v>
      </c>
      <c r="P173" s="9" t="str">
        <f t="shared" si="11"/>
        <v/>
      </c>
      <c r="Q173" s="9">
        <f t="shared" si="12"/>
        <v>7.1</v>
      </c>
      <c r="R173" s="9" t="str">
        <f>VLOOKUP(C173&amp;N173,'[2]12A1'!$C$8:$Z$655,18,0)</f>
        <v>8.5</v>
      </c>
      <c r="S173" s="9">
        <f t="shared" si="13"/>
        <v>7.52</v>
      </c>
      <c r="T173" s="9" t="str">
        <f t="shared" si="14"/>
        <v>12A1</v>
      </c>
    </row>
    <row r="174" spans="1:20" x14ac:dyDescent="0.3">
      <c r="A174" s="13">
        <v>818</v>
      </c>
      <c r="B174" s="14" t="s">
        <v>340</v>
      </c>
      <c r="C174" s="15" t="s">
        <v>341</v>
      </c>
      <c r="D174" s="16" t="s">
        <v>15</v>
      </c>
      <c r="E174" s="17">
        <v>8.8000000000000007</v>
      </c>
      <c r="F174" s="45">
        <v>8</v>
      </c>
      <c r="G174" s="18">
        <v>7.8</v>
      </c>
      <c r="H174" s="19">
        <v>8.75</v>
      </c>
      <c r="I174" s="19">
        <v>6</v>
      </c>
      <c r="J174" s="19">
        <v>6</v>
      </c>
      <c r="K174" s="13"/>
      <c r="L174" s="13"/>
      <c r="M174" s="13"/>
      <c r="N174" s="9" t="str">
        <f>VLOOKUP(B174,'[1]DS_HS '!$C$657:$F$1300,4,0)</f>
        <v>12A1</v>
      </c>
      <c r="O174" s="9">
        <f t="shared" si="10"/>
        <v>6.92</v>
      </c>
      <c r="P174" s="9" t="str">
        <f t="shared" si="11"/>
        <v/>
      </c>
      <c r="Q174" s="9">
        <f t="shared" si="12"/>
        <v>7.88</v>
      </c>
      <c r="R174" s="9" t="str">
        <f>VLOOKUP(C174&amp;N174,'[2]12A1'!$C$8:$Z$655,18,0)</f>
        <v>9.0</v>
      </c>
      <c r="S174" s="9">
        <f t="shared" si="13"/>
        <v>8.2200000000000006</v>
      </c>
      <c r="T174" s="9" t="str">
        <f t="shared" si="14"/>
        <v>12A1</v>
      </c>
    </row>
    <row r="175" spans="1:20" x14ac:dyDescent="0.3">
      <c r="A175" s="13">
        <v>819</v>
      </c>
      <c r="B175" s="14" t="s">
        <v>342</v>
      </c>
      <c r="C175" s="15" t="s">
        <v>343</v>
      </c>
      <c r="D175" s="16" t="s">
        <v>15</v>
      </c>
      <c r="E175" s="17">
        <v>8</v>
      </c>
      <c r="F175" s="45">
        <v>6.25</v>
      </c>
      <c r="G175" s="18">
        <v>5.6</v>
      </c>
      <c r="H175" s="19">
        <v>4.75</v>
      </c>
      <c r="I175" s="19">
        <v>8.5</v>
      </c>
      <c r="J175" s="19">
        <v>5.5</v>
      </c>
      <c r="K175" s="13"/>
      <c r="L175" s="13"/>
      <c r="M175" s="13"/>
      <c r="N175" s="9" t="str">
        <f>VLOOKUP(B175,'[1]DS_HS '!$C$657:$F$1300,4,0)</f>
        <v>12D11</v>
      </c>
      <c r="O175" s="9">
        <f t="shared" si="10"/>
        <v>6.25</v>
      </c>
      <c r="P175" s="9" t="str">
        <f t="shared" si="11"/>
        <v/>
      </c>
      <c r="Q175" s="9">
        <f t="shared" si="12"/>
        <v>6.53</v>
      </c>
      <c r="R175" s="9" t="str">
        <f>VLOOKUP(C175&amp;N175,'[2]12A1'!$C$8:$Z$655,18,0)</f>
        <v>8.0</v>
      </c>
      <c r="S175" s="9">
        <f t="shared" si="13"/>
        <v>6.97</v>
      </c>
      <c r="T175" s="9" t="str">
        <f t="shared" si="14"/>
        <v>12D11</v>
      </c>
    </row>
    <row r="176" spans="1:20" x14ac:dyDescent="0.3">
      <c r="A176" s="13">
        <v>820</v>
      </c>
      <c r="B176" s="14" t="s">
        <v>344</v>
      </c>
      <c r="C176" s="15" t="s">
        <v>345</v>
      </c>
      <c r="D176" s="16" t="s">
        <v>15</v>
      </c>
      <c r="E176" s="17">
        <v>8.8000000000000007</v>
      </c>
      <c r="F176" s="45">
        <v>6.25</v>
      </c>
      <c r="G176" s="18">
        <v>4.2</v>
      </c>
      <c r="H176" s="19">
        <v>6</v>
      </c>
      <c r="I176" s="19">
        <v>4.75</v>
      </c>
      <c r="J176" s="19">
        <v>4.75</v>
      </c>
      <c r="K176" s="13"/>
      <c r="L176" s="13"/>
      <c r="M176" s="13"/>
      <c r="N176" s="9" t="str">
        <f>VLOOKUP(B176,'[1]DS_HS '!$C$657:$F$1300,4,0)</f>
        <v>12D3</v>
      </c>
      <c r="O176" s="9">
        <f t="shared" si="10"/>
        <v>5.17</v>
      </c>
      <c r="P176" s="9" t="str">
        <f t="shared" si="11"/>
        <v/>
      </c>
      <c r="Q176" s="9">
        <f t="shared" si="12"/>
        <v>6.11</v>
      </c>
      <c r="R176" s="9" t="str">
        <f>VLOOKUP(C176&amp;N176,'[2]12A1'!$C$8:$Z$655,18,0)</f>
        <v>8.5</v>
      </c>
      <c r="S176" s="9">
        <f t="shared" si="13"/>
        <v>6.83</v>
      </c>
      <c r="T176" s="9" t="str">
        <f t="shared" si="14"/>
        <v>12D3</v>
      </c>
    </row>
    <row r="177" spans="1:20" x14ac:dyDescent="0.3">
      <c r="A177" s="13">
        <v>821</v>
      </c>
      <c r="B177" s="14" t="s">
        <v>346</v>
      </c>
      <c r="C177" s="15" t="s">
        <v>347</v>
      </c>
      <c r="D177" s="16" t="s">
        <v>15</v>
      </c>
      <c r="E177" s="17">
        <v>8.8000000000000007</v>
      </c>
      <c r="F177" s="45">
        <v>6</v>
      </c>
      <c r="G177" s="18">
        <v>7.4</v>
      </c>
      <c r="H177" s="19">
        <v>8</v>
      </c>
      <c r="I177" s="19">
        <v>3.75</v>
      </c>
      <c r="J177" s="19">
        <v>4.25</v>
      </c>
      <c r="K177" s="13"/>
      <c r="L177" s="13"/>
      <c r="M177" s="13"/>
      <c r="N177" s="9" t="str">
        <f>VLOOKUP(B177,'[1]DS_HS '!$C$657:$F$1300,4,0)</f>
        <v>12A1</v>
      </c>
      <c r="O177" s="9">
        <f t="shared" si="10"/>
        <v>5.33</v>
      </c>
      <c r="P177" s="9" t="str">
        <f t="shared" si="11"/>
        <v/>
      </c>
      <c r="Q177" s="9">
        <f t="shared" si="12"/>
        <v>6.88</v>
      </c>
      <c r="R177" s="9" t="str">
        <f>VLOOKUP(C177&amp;N177,'[2]12A1'!$C$8:$Z$655,18,0)</f>
        <v>8.0</v>
      </c>
      <c r="S177" s="9">
        <f t="shared" si="13"/>
        <v>7.22</v>
      </c>
      <c r="T177" s="9" t="str">
        <f t="shared" si="14"/>
        <v>12A1</v>
      </c>
    </row>
    <row r="178" spans="1:20" x14ac:dyDescent="0.3">
      <c r="A178" s="13">
        <v>822</v>
      </c>
      <c r="B178" s="14" t="s">
        <v>348</v>
      </c>
      <c r="C178" s="15" t="s">
        <v>349</v>
      </c>
      <c r="D178" s="16" t="s">
        <v>15</v>
      </c>
      <c r="E178" s="17">
        <v>7.2</v>
      </c>
      <c r="F178" s="45">
        <v>5.75</v>
      </c>
      <c r="G178" s="18">
        <v>5.4</v>
      </c>
      <c r="H178" s="19">
        <v>5</v>
      </c>
      <c r="I178" s="19">
        <v>4.5</v>
      </c>
      <c r="J178" s="19">
        <v>2.5</v>
      </c>
      <c r="K178" s="13"/>
      <c r="L178" s="13"/>
      <c r="M178" s="13"/>
      <c r="N178" s="9" t="str">
        <f>VLOOKUP(B178,'[1]DS_HS '!$C$657:$F$1300,4,0)</f>
        <v>12A4</v>
      </c>
      <c r="O178" s="9">
        <f t="shared" si="10"/>
        <v>4</v>
      </c>
      <c r="P178" s="9" t="str">
        <f t="shared" si="11"/>
        <v/>
      </c>
      <c r="Q178" s="9">
        <f t="shared" si="12"/>
        <v>5.59</v>
      </c>
      <c r="R178" s="9" t="str">
        <f>VLOOKUP(C178&amp;N178,'[2]12A1'!$C$8:$Z$655,18,0)</f>
        <v>7.8</v>
      </c>
      <c r="S178" s="9">
        <f t="shared" si="13"/>
        <v>6.25</v>
      </c>
      <c r="T178" s="9" t="str">
        <f t="shared" si="14"/>
        <v>12A4</v>
      </c>
    </row>
    <row r="179" spans="1:20" x14ac:dyDescent="0.3">
      <c r="A179" s="13">
        <v>823</v>
      </c>
      <c r="B179" s="14" t="s">
        <v>350</v>
      </c>
      <c r="C179" s="15" t="s">
        <v>351</v>
      </c>
      <c r="D179" s="16" t="s">
        <v>15</v>
      </c>
      <c r="E179" s="17">
        <v>8.4</v>
      </c>
      <c r="F179" s="45">
        <v>3.75</v>
      </c>
      <c r="G179" s="18">
        <v>8.1999999999999993</v>
      </c>
      <c r="H179" s="19">
        <v>5.25</v>
      </c>
      <c r="I179" s="19">
        <v>7</v>
      </c>
      <c r="J179" s="19">
        <v>2.25</v>
      </c>
      <c r="K179" s="13"/>
      <c r="L179" s="13"/>
      <c r="M179" s="13"/>
      <c r="N179" s="9" t="str">
        <f>VLOOKUP(B179,'[1]DS_HS '!$C$657:$F$1300,4,0)</f>
        <v>12A1</v>
      </c>
      <c r="O179" s="9">
        <f t="shared" si="10"/>
        <v>4.83</v>
      </c>
      <c r="P179" s="9" t="str">
        <f t="shared" si="11"/>
        <v/>
      </c>
      <c r="Q179" s="9">
        <f t="shared" si="12"/>
        <v>6.3</v>
      </c>
      <c r="R179" s="9" t="str">
        <f>VLOOKUP(C179&amp;N179,'[2]12A1'!$C$8:$Z$655,18,0)</f>
        <v>8.3</v>
      </c>
      <c r="S179" s="9">
        <f t="shared" si="13"/>
        <v>6.9</v>
      </c>
      <c r="T179" s="9" t="str">
        <f t="shared" si="14"/>
        <v>12A1</v>
      </c>
    </row>
    <row r="180" spans="1:20" x14ac:dyDescent="0.3">
      <c r="A180" s="13">
        <v>824</v>
      </c>
      <c r="B180" s="14" t="s">
        <v>352</v>
      </c>
      <c r="C180" s="15" t="s">
        <v>353</v>
      </c>
      <c r="D180" s="16" t="s">
        <v>15</v>
      </c>
      <c r="E180" s="17">
        <v>8</v>
      </c>
      <c r="F180" s="45">
        <v>7.25</v>
      </c>
      <c r="G180" s="18">
        <v>6.6</v>
      </c>
      <c r="H180" s="19">
        <v>5.25</v>
      </c>
      <c r="I180" s="19">
        <v>6</v>
      </c>
      <c r="J180" s="19">
        <v>5</v>
      </c>
      <c r="K180" s="13"/>
      <c r="L180" s="13"/>
      <c r="M180" s="13"/>
      <c r="N180" s="9" t="str">
        <f>VLOOKUP(B180,'[1]DS_HS '!$C$657:$F$1300,4,0)</f>
        <v>12D1</v>
      </c>
      <c r="O180" s="9">
        <f t="shared" si="10"/>
        <v>5.42</v>
      </c>
      <c r="P180" s="9" t="str">
        <f t="shared" si="11"/>
        <v/>
      </c>
      <c r="Q180" s="9">
        <f t="shared" si="12"/>
        <v>6.82</v>
      </c>
      <c r="R180" s="9" t="str">
        <f>VLOOKUP(C180&amp;N180,'[2]12A1'!$C$8:$Z$655,18,0)</f>
        <v>8.9</v>
      </c>
      <c r="S180" s="9">
        <f t="shared" si="13"/>
        <v>7.44</v>
      </c>
      <c r="T180" s="9" t="str">
        <f t="shared" si="14"/>
        <v>12D1</v>
      </c>
    </row>
    <row r="181" spans="1:20" x14ac:dyDescent="0.3">
      <c r="A181" s="13">
        <v>825</v>
      </c>
      <c r="B181" s="14" t="s">
        <v>354</v>
      </c>
      <c r="C181" s="15" t="s">
        <v>355</v>
      </c>
      <c r="D181" s="16" t="s">
        <v>15</v>
      </c>
      <c r="E181" s="17">
        <v>6.8</v>
      </c>
      <c r="F181" s="45">
        <v>6.5</v>
      </c>
      <c r="G181" s="18">
        <v>5.4</v>
      </c>
      <c r="H181" s="19">
        <v>5</v>
      </c>
      <c r="I181" s="19">
        <v>5.5</v>
      </c>
      <c r="J181" s="19">
        <v>2.75</v>
      </c>
      <c r="K181" s="13"/>
      <c r="L181" s="13"/>
      <c r="M181" s="13"/>
      <c r="N181" s="9" t="str">
        <f>VLOOKUP(B181,'[1]DS_HS '!$C$657:$F$1300,4,0)</f>
        <v>12A2</v>
      </c>
      <c r="O181" s="9">
        <f t="shared" si="10"/>
        <v>4.42</v>
      </c>
      <c r="P181" s="9" t="str">
        <f t="shared" si="11"/>
        <v/>
      </c>
      <c r="Q181" s="9">
        <f t="shared" si="12"/>
        <v>5.78</v>
      </c>
      <c r="R181" s="9" t="str">
        <f>VLOOKUP(C181&amp;N181,'[2]12A1'!$C$8:$Z$655,18,0)</f>
        <v>8.1</v>
      </c>
      <c r="S181" s="9">
        <f t="shared" si="13"/>
        <v>6.48</v>
      </c>
      <c r="T181" s="9" t="str">
        <f t="shared" si="14"/>
        <v>12A2</v>
      </c>
    </row>
    <row r="182" spans="1:20" x14ac:dyDescent="0.3">
      <c r="A182" s="13">
        <v>826</v>
      </c>
      <c r="B182" s="14" t="s">
        <v>356</v>
      </c>
      <c r="C182" s="15" t="s">
        <v>357</v>
      </c>
      <c r="D182" s="16" t="s">
        <v>15</v>
      </c>
      <c r="E182" s="17">
        <v>7.6</v>
      </c>
      <c r="F182" s="45">
        <v>7</v>
      </c>
      <c r="G182" s="18">
        <v>6.6</v>
      </c>
      <c r="H182" s="19">
        <v>6.25</v>
      </c>
      <c r="I182" s="19">
        <v>4.5</v>
      </c>
      <c r="J182" s="19">
        <v>3.5</v>
      </c>
      <c r="K182" s="13"/>
      <c r="L182" s="13"/>
      <c r="M182" s="13"/>
      <c r="N182" s="9" t="str">
        <f>VLOOKUP(B182,'[1]DS_HS '!$C$657:$F$1300,4,0)</f>
        <v>12A3</v>
      </c>
      <c r="O182" s="9">
        <f t="shared" si="10"/>
        <v>4.75</v>
      </c>
      <c r="P182" s="9" t="str">
        <f t="shared" si="11"/>
        <v/>
      </c>
      <c r="Q182" s="9">
        <f t="shared" si="12"/>
        <v>6.49</v>
      </c>
      <c r="R182" s="9" t="str">
        <f>VLOOKUP(C182&amp;N182,'[2]12A1'!$C$8:$Z$655,18,0)</f>
        <v>7.6</v>
      </c>
      <c r="S182" s="9">
        <f t="shared" si="13"/>
        <v>6.82</v>
      </c>
      <c r="T182" s="9" t="str">
        <f t="shared" si="14"/>
        <v>12A3</v>
      </c>
    </row>
    <row r="183" spans="1:20" x14ac:dyDescent="0.3">
      <c r="A183" s="13">
        <v>827</v>
      </c>
      <c r="B183" s="14" t="s">
        <v>358</v>
      </c>
      <c r="C183" s="15" t="s">
        <v>359</v>
      </c>
      <c r="D183" s="16" t="s">
        <v>15</v>
      </c>
      <c r="E183" s="17">
        <v>5.8</v>
      </c>
      <c r="F183" s="45">
        <v>4.25</v>
      </c>
      <c r="G183" s="18">
        <v>4.2</v>
      </c>
      <c r="H183" s="19">
        <v>4.75</v>
      </c>
      <c r="I183" s="19">
        <v>6</v>
      </c>
      <c r="J183" s="19">
        <v>2.5</v>
      </c>
      <c r="K183" s="13"/>
      <c r="L183" s="13"/>
      <c r="M183" s="13"/>
      <c r="N183" s="9" t="str">
        <f>VLOOKUP(B183,'[1]DS_HS '!$C$657:$F$1300,4,0)</f>
        <v>12A3</v>
      </c>
      <c r="O183" s="9">
        <f t="shared" si="10"/>
        <v>4.42</v>
      </c>
      <c r="P183" s="9" t="str">
        <f t="shared" si="11"/>
        <v/>
      </c>
      <c r="Q183" s="9">
        <f t="shared" si="12"/>
        <v>4.67</v>
      </c>
      <c r="R183" s="9" t="str">
        <f>VLOOKUP(C183&amp;N183,'[2]12A1'!$C$8:$Z$655,18,0)</f>
        <v>8.4</v>
      </c>
      <c r="S183" s="9">
        <f t="shared" si="13"/>
        <v>5.79</v>
      </c>
      <c r="T183" s="9" t="str">
        <f t="shared" si="14"/>
        <v>12A3</v>
      </c>
    </row>
    <row r="184" spans="1:20" x14ac:dyDescent="0.3">
      <c r="A184" s="13">
        <v>828</v>
      </c>
      <c r="B184" s="14" t="s">
        <v>360</v>
      </c>
      <c r="C184" s="15" t="s">
        <v>361</v>
      </c>
      <c r="D184" s="16" t="s">
        <v>15</v>
      </c>
      <c r="E184" s="17">
        <v>7.4</v>
      </c>
      <c r="F184" s="45">
        <v>6.25</v>
      </c>
      <c r="G184" s="18">
        <v>5</v>
      </c>
      <c r="H184" s="19">
        <v>5.25</v>
      </c>
      <c r="I184" s="19">
        <v>5.75</v>
      </c>
      <c r="J184" s="19">
        <v>4.75</v>
      </c>
      <c r="K184" s="13"/>
      <c r="L184" s="13"/>
      <c r="M184" s="13"/>
      <c r="N184" s="9" t="str">
        <f>VLOOKUP(B184,'[1]DS_HS '!$C$657:$F$1300,4,0)</f>
        <v>12A2</v>
      </c>
      <c r="O184" s="9">
        <f t="shared" si="10"/>
        <v>5.25</v>
      </c>
      <c r="P184" s="9" t="str">
        <f t="shared" si="11"/>
        <v/>
      </c>
      <c r="Q184" s="9">
        <f t="shared" si="12"/>
        <v>5.98</v>
      </c>
      <c r="R184" s="9" t="str">
        <f>VLOOKUP(C184&amp;N184,'[2]12A1'!$C$8:$Z$655,18,0)</f>
        <v>8.2</v>
      </c>
      <c r="S184" s="9">
        <f t="shared" si="13"/>
        <v>6.65</v>
      </c>
      <c r="T184" s="9" t="str">
        <f t="shared" si="14"/>
        <v>12A2</v>
      </c>
    </row>
    <row r="185" spans="1:20" x14ac:dyDescent="0.3">
      <c r="A185" s="13">
        <v>829</v>
      </c>
      <c r="B185" s="14" t="s">
        <v>362</v>
      </c>
      <c r="C185" s="15" t="s">
        <v>363</v>
      </c>
      <c r="D185" s="16" t="s">
        <v>15</v>
      </c>
      <c r="E185" s="17">
        <v>8.6</v>
      </c>
      <c r="F185" s="45">
        <v>6.25</v>
      </c>
      <c r="G185" s="18">
        <v>6.8</v>
      </c>
      <c r="H185" s="19">
        <v>5</v>
      </c>
      <c r="I185" s="19">
        <v>7.75</v>
      </c>
      <c r="J185" s="19">
        <v>5.25</v>
      </c>
      <c r="K185" s="13"/>
      <c r="L185" s="13"/>
      <c r="M185" s="13"/>
      <c r="N185" s="9" t="str">
        <f>VLOOKUP(B185,'[1]DS_HS '!$C$657:$F$1300,4,0)</f>
        <v>12A1</v>
      </c>
      <c r="O185" s="9">
        <f t="shared" si="10"/>
        <v>6</v>
      </c>
      <c r="P185" s="9" t="str">
        <f t="shared" si="11"/>
        <v/>
      </c>
      <c r="Q185" s="9">
        <f t="shared" si="12"/>
        <v>6.91</v>
      </c>
      <c r="R185" s="9" t="str">
        <f>VLOOKUP(C185&amp;N185,'[2]12A1'!$C$8:$Z$655,18,0)</f>
        <v>8.7</v>
      </c>
      <c r="S185" s="9">
        <f t="shared" si="13"/>
        <v>7.45</v>
      </c>
      <c r="T185" s="9" t="str">
        <f t="shared" si="14"/>
        <v>12A1</v>
      </c>
    </row>
    <row r="186" spans="1:20" x14ac:dyDescent="0.3">
      <c r="A186" s="13">
        <v>830</v>
      </c>
      <c r="B186" s="14" t="s">
        <v>364</v>
      </c>
      <c r="C186" s="15" t="s">
        <v>365</v>
      </c>
      <c r="D186" s="16" t="s">
        <v>15</v>
      </c>
      <c r="E186" s="17">
        <v>8</v>
      </c>
      <c r="F186" s="45">
        <v>7</v>
      </c>
      <c r="G186" s="18">
        <v>4.8</v>
      </c>
      <c r="H186" s="19">
        <v>7.25</v>
      </c>
      <c r="I186" s="19">
        <v>7</v>
      </c>
      <c r="J186" s="19">
        <v>3.75</v>
      </c>
      <c r="K186" s="13"/>
      <c r="L186" s="13"/>
      <c r="M186" s="13"/>
      <c r="N186" s="9" t="str">
        <f>VLOOKUP(B186,'[1]DS_HS '!$C$657:$F$1300,4,0)</f>
        <v>12A4</v>
      </c>
      <c r="O186" s="9">
        <f t="shared" si="10"/>
        <v>6</v>
      </c>
      <c r="P186" s="9" t="str">
        <f t="shared" si="11"/>
        <v/>
      </c>
      <c r="Q186" s="9">
        <f t="shared" si="12"/>
        <v>6.45</v>
      </c>
      <c r="R186" s="9" t="str">
        <f>VLOOKUP(C186&amp;N186,'[2]12A1'!$C$8:$Z$655,18,0)</f>
        <v>8.8</v>
      </c>
      <c r="S186" s="9">
        <f t="shared" si="13"/>
        <v>7.16</v>
      </c>
      <c r="T186" s="9" t="str">
        <f t="shared" si="14"/>
        <v>12A4</v>
      </c>
    </row>
    <row r="187" spans="1:20" x14ac:dyDescent="0.3">
      <c r="A187" s="13">
        <v>831</v>
      </c>
      <c r="B187" s="14" t="s">
        <v>366</v>
      </c>
      <c r="C187" s="15" t="s">
        <v>367</v>
      </c>
      <c r="D187" s="16" t="s">
        <v>15</v>
      </c>
      <c r="E187" s="17">
        <v>6.4</v>
      </c>
      <c r="F187" s="45">
        <v>5.75</v>
      </c>
      <c r="G187" s="18">
        <v>3.2</v>
      </c>
      <c r="H187" s="19">
        <v>3.25</v>
      </c>
      <c r="I187" s="19">
        <v>4</v>
      </c>
      <c r="J187" s="19">
        <v>2.25</v>
      </c>
      <c r="K187" s="13"/>
      <c r="L187" s="13"/>
      <c r="M187" s="13"/>
      <c r="N187" s="9" t="str">
        <f>VLOOKUP(B187,'[1]DS_HS '!$C$657:$F$1300,4,0)</f>
        <v>12A4</v>
      </c>
      <c r="O187" s="9">
        <f t="shared" si="10"/>
        <v>3.17</v>
      </c>
      <c r="P187" s="9" t="str">
        <f t="shared" si="11"/>
        <v/>
      </c>
      <c r="Q187" s="9">
        <f t="shared" si="12"/>
        <v>4.63</v>
      </c>
      <c r="R187" s="9" t="str">
        <f>VLOOKUP(C187&amp;N187,'[2]12A1'!$C$8:$Z$655,18,0)</f>
        <v>7.7</v>
      </c>
      <c r="S187" s="9">
        <f t="shared" si="13"/>
        <v>5.55</v>
      </c>
      <c r="T187" s="9" t="str">
        <f t="shared" si="14"/>
        <v>12A4</v>
      </c>
    </row>
    <row r="188" spans="1:20" x14ac:dyDescent="0.3">
      <c r="A188" s="13">
        <v>832</v>
      </c>
      <c r="B188" s="14" t="s">
        <v>368</v>
      </c>
      <c r="C188" s="15" t="s">
        <v>369</v>
      </c>
      <c r="D188" s="16" t="s">
        <v>15</v>
      </c>
      <c r="E188" s="17">
        <v>8</v>
      </c>
      <c r="F188" s="45">
        <v>7.25</v>
      </c>
      <c r="G188" s="18">
        <v>3.8</v>
      </c>
      <c r="H188" s="19">
        <v>8</v>
      </c>
      <c r="I188" s="19">
        <v>7</v>
      </c>
      <c r="J188" s="19">
        <v>2.5</v>
      </c>
      <c r="K188" s="13"/>
      <c r="L188" s="13"/>
      <c r="M188" s="13"/>
      <c r="N188" s="9" t="str">
        <f>VLOOKUP(B188,'[1]DS_HS '!$C$657:$F$1300,4,0)</f>
        <v>12A4</v>
      </c>
      <c r="O188" s="9">
        <f t="shared" si="10"/>
        <v>5.83</v>
      </c>
      <c r="P188" s="9" t="str">
        <f t="shared" si="11"/>
        <v/>
      </c>
      <c r="Q188" s="9">
        <f t="shared" si="12"/>
        <v>6.22</v>
      </c>
      <c r="R188" s="9" t="str">
        <f>VLOOKUP(C188&amp;N188,'[2]12A1'!$C$8:$Z$655,18,0)</f>
        <v>8.6</v>
      </c>
      <c r="S188" s="9">
        <f t="shared" si="13"/>
        <v>6.93</v>
      </c>
      <c r="T188" s="9" t="str">
        <f t="shared" si="14"/>
        <v>12A4</v>
      </c>
    </row>
    <row r="189" spans="1:20" x14ac:dyDescent="0.3">
      <c r="A189" s="13">
        <v>833</v>
      </c>
      <c r="B189" s="14" t="s">
        <v>370</v>
      </c>
      <c r="C189" s="15" t="s">
        <v>371</v>
      </c>
      <c r="D189" s="16" t="s">
        <v>15</v>
      </c>
      <c r="E189" s="17">
        <v>8.1999999999999993</v>
      </c>
      <c r="F189" s="45">
        <v>6.75</v>
      </c>
      <c r="G189" s="18">
        <v>5.6</v>
      </c>
      <c r="H189" s="19">
        <v>6.5</v>
      </c>
      <c r="I189" s="19">
        <v>7.5</v>
      </c>
      <c r="J189" s="19">
        <v>3.5</v>
      </c>
      <c r="K189" s="13"/>
      <c r="L189" s="13"/>
      <c r="M189" s="13"/>
      <c r="N189" s="9" t="str">
        <f>VLOOKUP(B189,'[1]DS_HS '!$C$657:$F$1300,4,0)</f>
        <v>12A2</v>
      </c>
      <c r="O189" s="9">
        <f t="shared" si="10"/>
        <v>5.83</v>
      </c>
      <c r="P189" s="9" t="str">
        <f t="shared" si="11"/>
        <v/>
      </c>
      <c r="Q189" s="9">
        <f t="shared" si="12"/>
        <v>6.6</v>
      </c>
      <c r="R189" s="9" t="str">
        <f>VLOOKUP(C189&amp;N189,'[2]12A1'!$C$8:$Z$655,18,0)</f>
        <v>8.5</v>
      </c>
      <c r="S189" s="9">
        <f t="shared" si="13"/>
        <v>7.17</v>
      </c>
      <c r="T189" s="9" t="str">
        <f t="shared" si="14"/>
        <v>12A2</v>
      </c>
    </row>
    <row r="190" spans="1:20" x14ac:dyDescent="0.3">
      <c r="A190" s="13">
        <v>834</v>
      </c>
      <c r="B190" s="14" t="s">
        <v>372</v>
      </c>
      <c r="C190" s="15" t="s">
        <v>373</v>
      </c>
      <c r="D190" s="16" t="s">
        <v>15</v>
      </c>
      <c r="E190" s="17">
        <v>8</v>
      </c>
      <c r="F190" s="45">
        <v>6.5</v>
      </c>
      <c r="G190" s="18">
        <v>7.2</v>
      </c>
      <c r="H190" s="19">
        <v>5.25</v>
      </c>
      <c r="I190" s="19">
        <v>2.75</v>
      </c>
      <c r="J190" s="19">
        <v>3</v>
      </c>
      <c r="K190" s="13"/>
      <c r="L190" s="13"/>
      <c r="M190" s="13"/>
      <c r="N190" s="9" t="str">
        <f>VLOOKUP(B190,'[1]DS_HS '!$C$657:$F$1300,4,0)</f>
        <v>12A1</v>
      </c>
      <c r="O190" s="9">
        <f t="shared" si="10"/>
        <v>3.67</v>
      </c>
      <c r="P190" s="9" t="str">
        <f t="shared" si="11"/>
        <v/>
      </c>
      <c r="Q190" s="9">
        <f t="shared" si="12"/>
        <v>6.34</v>
      </c>
      <c r="R190" s="9" t="str">
        <f>VLOOKUP(C190&amp;N190,'[2]12A1'!$C$8:$Z$655,18,0)</f>
        <v>8.2</v>
      </c>
      <c r="S190" s="9">
        <f t="shared" si="13"/>
        <v>6.9</v>
      </c>
      <c r="T190" s="9" t="str">
        <f t="shared" si="14"/>
        <v>12A1</v>
      </c>
    </row>
    <row r="191" spans="1:20" x14ac:dyDescent="0.3">
      <c r="A191" s="13">
        <v>835</v>
      </c>
      <c r="B191" s="14" t="s">
        <v>374</v>
      </c>
      <c r="C191" s="15" t="s">
        <v>375</v>
      </c>
      <c r="D191" s="16" t="s">
        <v>15</v>
      </c>
      <c r="E191" s="17">
        <v>6.6</v>
      </c>
      <c r="F191" s="45">
        <v>4.5</v>
      </c>
      <c r="G191" s="18">
        <v>6.8</v>
      </c>
      <c r="H191" s="19">
        <v>6</v>
      </c>
      <c r="I191" s="19">
        <v>4.5</v>
      </c>
      <c r="J191" s="19">
        <v>2.5</v>
      </c>
      <c r="K191" s="13"/>
      <c r="L191" s="13"/>
      <c r="M191" s="13"/>
      <c r="N191" s="9" t="str">
        <f>VLOOKUP(B191,'[1]DS_HS '!$C$657:$F$1300,4,0)</f>
        <v>12A3</v>
      </c>
      <c r="O191" s="9">
        <f t="shared" si="10"/>
        <v>4.33</v>
      </c>
      <c r="P191" s="9" t="str">
        <f t="shared" si="11"/>
        <v/>
      </c>
      <c r="Q191" s="9">
        <f t="shared" si="12"/>
        <v>5.56</v>
      </c>
      <c r="R191" s="9" t="str">
        <f>VLOOKUP(C191&amp;N191,'[2]12A1'!$C$8:$Z$655,18,0)</f>
        <v>8.4</v>
      </c>
      <c r="S191" s="9">
        <f t="shared" si="13"/>
        <v>6.41</v>
      </c>
      <c r="T191" s="9" t="str">
        <f t="shared" si="14"/>
        <v>12A3</v>
      </c>
    </row>
    <row r="192" spans="1:20" x14ac:dyDescent="0.3">
      <c r="A192" s="13">
        <v>836</v>
      </c>
      <c r="B192" s="14" t="s">
        <v>376</v>
      </c>
      <c r="C192" s="15" t="s">
        <v>377</v>
      </c>
      <c r="D192" s="16" t="s">
        <v>15</v>
      </c>
      <c r="E192" s="17">
        <v>9</v>
      </c>
      <c r="F192" s="45">
        <v>6.5</v>
      </c>
      <c r="G192" s="18">
        <v>7.2</v>
      </c>
      <c r="H192" s="19">
        <v>6.25</v>
      </c>
      <c r="I192" s="19">
        <v>4.5</v>
      </c>
      <c r="J192" s="19">
        <v>4.75</v>
      </c>
      <c r="K192" s="13"/>
      <c r="L192" s="13"/>
      <c r="M192" s="13"/>
      <c r="N192" s="9" t="str">
        <f>VLOOKUP(B192,'[1]DS_HS '!$C$657:$F$1300,4,0)</f>
        <v>12D6</v>
      </c>
      <c r="O192" s="9">
        <f t="shared" si="10"/>
        <v>5.17</v>
      </c>
      <c r="P192" s="9" t="str">
        <f t="shared" si="11"/>
        <v/>
      </c>
      <c r="Q192" s="9">
        <f t="shared" si="12"/>
        <v>6.97</v>
      </c>
      <c r="R192" s="9" t="str">
        <f>VLOOKUP(C192&amp;N192,'[2]12A1'!$C$8:$Z$655,18,0)</f>
        <v>8.5</v>
      </c>
      <c r="S192" s="9">
        <f t="shared" si="13"/>
        <v>7.43</v>
      </c>
      <c r="T192" s="9" t="str">
        <f t="shared" si="14"/>
        <v>12D6</v>
      </c>
    </row>
    <row r="193" spans="1:20" x14ac:dyDescent="0.3">
      <c r="A193" s="13">
        <v>837</v>
      </c>
      <c r="B193" s="14" t="s">
        <v>378</v>
      </c>
      <c r="C193" s="15" t="s">
        <v>379</v>
      </c>
      <c r="D193" s="16" t="s">
        <v>15</v>
      </c>
      <c r="E193" s="17">
        <v>7.4</v>
      </c>
      <c r="F193" s="45">
        <v>5.75</v>
      </c>
      <c r="G193" s="18">
        <v>5.6</v>
      </c>
      <c r="H193" s="19">
        <v>5.25</v>
      </c>
      <c r="I193" s="19">
        <v>4</v>
      </c>
      <c r="J193" s="19">
        <v>2.75</v>
      </c>
      <c r="K193" s="13"/>
      <c r="L193" s="13"/>
      <c r="M193" s="13"/>
      <c r="N193" s="9" t="str">
        <f>VLOOKUP(B193,'[1]DS_HS '!$C$657:$F$1300,4,0)</f>
        <v>12A3</v>
      </c>
      <c r="O193" s="9">
        <f t="shared" si="10"/>
        <v>4</v>
      </c>
      <c r="P193" s="9" t="str">
        <f t="shared" si="11"/>
        <v/>
      </c>
      <c r="Q193" s="9">
        <f t="shared" si="12"/>
        <v>5.69</v>
      </c>
      <c r="R193" s="9" t="str">
        <f>VLOOKUP(C193&amp;N193,'[2]12A1'!$C$8:$Z$655,18,0)</f>
        <v>8.1</v>
      </c>
      <c r="S193" s="9">
        <f t="shared" si="13"/>
        <v>6.41</v>
      </c>
      <c r="T193" s="9" t="str">
        <f t="shared" si="14"/>
        <v>12A3</v>
      </c>
    </row>
    <row r="194" spans="1:20" x14ac:dyDescent="0.3">
      <c r="A194" s="13">
        <v>838</v>
      </c>
      <c r="B194" s="14" t="s">
        <v>380</v>
      </c>
      <c r="C194" s="15" t="s">
        <v>381</v>
      </c>
      <c r="D194" s="16" t="s">
        <v>15</v>
      </c>
      <c r="E194" s="17">
        <v>5.6</v>
      </c>
      <c r="F194" s="45">
        <v>5.75</v>
      </c>
      <c r="G194" s="18">
        <v>2</v>
      </c>
      <c r="H194" s="19">
        <v>3.75</v>
      </c>
      <c r="I194" s="19">
        <v>4</v>
      </c>
      <c r="J194" s="19">
        <v>4.25</v>
      </c>
      <c r="K194" s="13"/>
      <c r="L194" s="13"/>
      <c r="M194" s="13"/>
      <c r="N194" s="9" t="str">
        <f>VLOOKUP(B194,'[1]DS_HS '!$C$657:$F$1300,4,0)</f>
        <v>12A2</v>
      </c>
      <c r="O194" s="9">
        <f t="shared" si="10"/>
        <v>4</v>
      </c>
      <c r="P194" s="9" t="str">
        <f t="shared" si="11"/>
        <v/>
      </c>
      <c r="Q194" s="9">
        <f t="shared" si="12"/>
        <v>4.34</v>
      </c>
      <c r="R194" s="9" t="str">
        <f>VLOOKUP(C194&amp;N194,'[2]12A1'!$C$8:$Z$655,18,0)</f>
        <v>7.9</v>
      </c>
      <c r="S194" s="9">
        <f t="shared" si="13"/>
        <v>5.41</v>
      </c>
      <c r="T194" s="9" t="str">
        <f t="shared" si="14"/>
        <v>12A2</v>
      </c>
    </row>
    <row r="195" spans="1:20" x14ac:dyDescent="0.3">
      <c r="A195" s="13">
        <v>839</v>
      </c>
      <c r="B195" s="14" t="s">
        <v>382</v>
      </c>
      <c r="C195" s="15" t="s">
        <v>383</v>
      </c>
      <c r="D195" s="16" t="s">
        <v>15</v>
      </c>
      <c r="E195" s="17">
        <v>7.6</v>
      </c>
      <c r="F195" s="45">
        <v>7.75</v>
      </c>
      <c r="G195" s="18">
        <v>7.8</v>
      </c>
      <c r="H195" s="19">
        <v>6</v>
      </c>
      <c r="I195" s="19">
        <v>3.5</v>
      </c>
      <c r="J195" s="19">
        <v>3.25</v>
      </c>
      <c r="K195" s="13"/>
      <c r="L195" s="13"/>
      <c r="M195" s="13"/>
      <c r="N195" s="9" t="str">
        <f>VLOOKUP(B195,'[1]DS_HS '!$C$657:$F$1300,4,0)</f>
        <v>12D1</v>
      </c>
      <c r="O195" s="9">
        <f t="shared" si="10"/>
        <v>4.25</v>
      </c>
      <c r="P195" s="9" t="str">
        <f t="shared" si="11"/>
        <v/>
      </c>
      <c r="Q195" s="9">
        <f t="shared" si="12"/>
        <v>6.85</v>
      </c>
      <c r="R195" s="9" t="str">
        <f>VLOOKUP(C195&amp;N195,'[2]12A1'!$C$8:$Z$655,18,0)</f>
        <v>8.9</v>
      </c>
      <c r="S195" s="9">
        <f t="shared" si="13"/>
        <v>7.47</v>
      </c>
      <c r="T195" s="9" t="str">
        <f t="shared" si="14"/>
        <v>12D1</v>
      </c>
    </row>
    <row r="196" spans="1:20" x14ac:dyDescent="0.3">
      <c r="A196" s="13">
        <v>840</v>
      </c>
      <c r="B196" s="14" t="s">
        <v>384</v>
      </c>
      <c r="C196" s="15" t="s">
        <v>385</v>
      </c>
      <c r="D196" s="16" t="s">
        <v>15</v>
      </c>
      <c r="E196" s="17">
        <v>7.4</v>
      </c>
      <c r="F196" s="45">
        <v>6.5</v>
      </c>
      <c r="G196" s="18">
        <v>5.2</v>
      </c>
      <c r="H196" s="19">
        <v>4.75</v>
      </c>
      <c r="I196" s="19">
        <v>4.75</v>
      </c>
      <c r="J196" s="19">
        <v>4.5</v>
      </c>
      <c r="K196" s="13"/>
      <c r="L196" s="13"/>
      <c r="M196" s="13"/>
      <c r="N196" s="9" t="str">
        <f>VLOOKUP(B196,'[1]DS_HS '!$C$657:$F$1300,4,0)</f>
        <v>12D4</v>
      </c>
      <c r="O196" s="9">
        <f t="shared" si="10"/>
        <v>4.67</v>
      </c>
      <c r="P196" s="9" t="str">
        <f t="shared" si="11"/>
        <v/>
      </c>
      <c r="Q196" s="9">
        <f t="shared" si="12"/>
        <v>5.94</v>
      </c>
      <c r="R196" s="9" t="str">
        <f>VLOOKUP(C196&amp;N196,'[2]12A1'!$C$8:$Z$655,18,0)</f>
        <v>8.5</v>
      </c>
      <c r="S196" s="9">
        <f t="shared" si="13"/>
        <v>6.71</v>
      </c>
      <c r="T196" s="9" t="str">
        <f t="shared" si="14"/>
        <v>12D4</v>
      </c>
    </row>
    <row r="197" spans="1:20" x14ac:dyDescent="0.3">
      <c r="A197" s="13">
        <v>841</v>
      </c>
      <c r="B197" s="14" t="s">
        <v>386</v>
      </c>
      <c r="C197" s="15" t="s">
        <v>387</v>
      </c>
      <c r="D197" s="16" t="s">
        <v>15</v>
      </c>
      <c r="E197" s="17">
        <v>6.8</v>
      </c>
      <c r="F197" s="45">
        <v>6.75</v>
      </c>
      <c r="G197" s="18">
        <v>7.6</v>
      </c>
      <c r="H197" s="13"/>
      <c r="I197" s="13"/>
      <c r="J197" s="13"/>
      <c r="K197" s="20">
        <v>5</v>
      </c>
      <c r="L197" s="20">
        <v>6</v>
      </c>
      <c r="M197" s="20">
        <v>8.25</v>
      </c>
      <c r="N197" s="9" t="str">
        <f>VLOOKUP(B197,'[1]DS_HS '!$C$657:$F$1300,4,0)</f>
        <v>12D7</v>
      </c>
      <c r="O197" s="9" t="str">
        <f t="shared" si="10"/>
        <v/>
      </c>
      <c r="P197" s="9">
        <f t="shared" si="11"/>
        <v>6.42</v>
      </c>
      <c r="Q197" s="9">
        <f t="shared" si="12"/>
        <v>6.89</v>
      </c>
      <c r="R197" s="9" t="str">
        <f>VLOOKUP(C197&amp;N197,'[2]12A1'!$C$8:$Z$655,18,0)</f>
        <v>8.1</v>
      </c>
      <c r="S197" s="9">
        <f t="shared" si="13"/>
        <v>7.25</v>
      </c>
      <c r="T197" s="9" t="str">
        <f t="shared" si="14"/>
        <v>12D7</v>
      </c>
    </row>
    <row r="198" spans="1:20" x14ac:dyDescent="0.3">
      <c r="A198" s="13">
        <v>842</v>
      </c>
      <c r="B198" s="14" t="s">
        <v>388</v>
      </c>
      <c r="C198" s="15" t="s">
        <v>389</v>
      </c>
      <c r="D198" s="16" t="s">
        <v>15</v>
      </c>
      <c r="E198" s="17">
        <v>7.4</v>
      </c>
      <c r="F198" s="45">
        <v>7.5</v>
      </c>
      <c r="G198" s="18">
        <v>6.6</v>
      </c>
      <c r="H198" s="13"/>
      <c r="I198" s="13"/>
      <c r="J198" s="13"/>
      <c r="K198" s="20">
        <v>5.25</v>
      </c>
      <c r="L198" s="20">
        <v>7</v>
      </c>
      <c r="M198" s="20">
        <v>8</v>
      </c>
      <c r="N198" s="9" t="str">
        <f>VLOOKUP(B198,'[1]DS_HS '!$C$657:$F$1300,4,0)</f>
        <v>12D1</v>
      </c>
      <c r="O198" s="9" t="str">
        <f t="shared" si="10"/>
        <v/>
      </c>
      <c r="P198" s="9">
        <f t="shared" si="11"/>
        <v>6.75</v>
      </c>
      <c r="Q198" s="9">
        <f t="shared" si="12"/>
        <v>7.06</v>
      </c>
      <c r="R198" s="9" t="str">
        <f>VLOOKUP(C198&amp;N198,'[2]12A1'!$C$8:$Z$655,18,0)</f>
        <v>8.3</v>
      </c>
      <c r="S198" s="9">
        <f t="shared" si="13"/>
        <v>7.43</v>
      </c>
      <c r="T198" s="9" t="str">
        <f t="shared" si="14"/>
        <v>12D1</v>
      </c>
    </row>
    <row r="199" spans="1:20" x14ac:dyDescent="0.3">
      <c r="A199" s="13">
        <v>843</v>
      </c>
      <c r="B199" s="14" t="s">
        <v>390</v>
      </c>
      <c r="C199" s="15" t="s">
        <v>391</v>
      </c>
      <c r="D199" s="16" t="s">
        <v>15</v>
      </c>
      <c r="E199" s="17">
        <v>7.6</v>
      </c>
      <c r="F199" s="45">
        <v>9</v>
      </c>
      <c r="G199" s="18">
        <v>8.6</v>
      </c>
      <c r="H199" s="13"/>
      <c r="I199" s="13"/>
      <c r="J199" s="13"/>
      <c r="K199" s="20">
        <v>5.5</v>
      </c>
      <c r="L199" s="20">
        <v>9.25</v>
      </c>
      <c r="M199" s="20">
        <v>10</v>
      </c>
      <c r="N199" s="9" t="str">
        <f>VLOOKUP(B199,'[1]DS_HS '!$C$657:$F$1300,4,0)</f>
        <v>12D1</v>
      </c>
      <c r="O199" s="9" t="str">
        <f t="shared" si="10"/>
        <v/>
      </c>
      <c r="P199" s="9">
        <f t="shared" si="11"/>
        <v>8.25</v>
      </c>
      <c r="Q199" s="9">
        <f t="shared" si="12"/>
        <v>8.36</v>
      </c>
      <c r="R199" s="9" t="str">
        <f>VLOOKUP(C199&amp;N199,'[2]12A1'!$C$8:$Z$655,18,0)</f>
        <v>8.8</v>
      </c>
      <c r="S199" s="9">
        <f t="shared" si="13"/>
        <v>8.49</v>
      </c>
      <c r="T199" s="9" t="str">
        <f t="shared" si="14"/>
        <v>12D1</v>
      </c>
    </row>
    <row r="200" spans="1:20" x14ac:dyDescent="0.3">
      <c r="A200" s="13">
        <v>844</v>
      </c>
      <c r="B200" s="14" t="s">
        <v>392</v>
      </c>
      <c r="C200" s="15" t="s">
        <v>393</v>
      </c>
      <c r="D200" s="16" t="s">
        <v>15</v>
      </c>
      <c r="E200" s="17">
        <v>7.6</v>
      </c>
      <c r="F200" s="45">
        <v>8.25</v>
      </c>
      <c r="G200" s="18">
        <v>7.8</v>
      </c>
      <c r="H200" s="13"/>
      <c r="I200" s="13"/>
      <c r="J200" s="13"/>
      <c r="K200" s="20">
        <v>5.5</v>
      </c>
      <c r="L200" s="20">
        <v>7.25</v>
      </c>
      <c r="M200" s="20">
        <v>8.25</v>
      </c>
      <c r="N200" s="9" t="str">
        <f>VLOOKUP(B200,'[1]DS_HS '!$C$657:$F$1300,4,0)</f>
        <v>12D5</v>
      </c>
      <c r="O200" s="9" t="str">
        <f t="shared" si="10"/>
        <v/>
      </c>
      <c r="P200" s="9">
        <f t="shared" si="11"/>
        <v>7</v>
      </c>
      <c r="Q200" s="9">
        <f t="shared" si="12"/>
        <v>7.66</v>
      </c>
      <c r="R200" s="9" t="str">
        <f>VLOOKUP(C200&amp;N200,'[2]12A1'!$C$8:$Z$655,18,0)</f>
        <v>8.4</v>
      </c>
      <c r="S200" s="9">
        <f t="shared" si="13"/>
        <v>7.88</v>
      </c>
      <c r="T200" s="9" t="str">
        <f t="shared" si="14"/>
        <v>12D5</v>
      </c>
    </row>
    <row r="201" spans="1:20" x14ac:dyDescent="0.3">
      <c r="A201" s="13">
        <v>845</v>
      </c>
      <c r="B201" s="14" t="s">
        <v>394</v>
      </c>
      <c r="C201" s="15" t="s">
        <v>395</v>
      </c>
      <c r="D201" s="16" t="s">
        <v>15</v>
      </c>
      <c r="E201" s="17">
        <v>8</v>
      </c>
      <c r="F201" s="45">
        <v>8.5</v>
      </c>
      <c r="G201" s="18">
        <v>6</v>
      </c>
      <c r="H201" s="13"/>
      <c r="I201" s="13"/>
      <c r="J201" s="13"/>
      <c r="K201" s="20">
        <v>4.5</v>
      </c>
      <c r="L201" s="20">
        <v>6.75</v>
      </c>
      <c r="M201" s="20">
        <v>9.75</v>
      </c>
      <c r="N201" s="9" t="str">
        <f>VLOOKUP(B201,'[1]DS_HS '!$C$657:$F$1300,4,0)</f>
        <v>12D4</v>
      </c>
      <c r="O201" s="9" t="str">
        <f t="shared" ref="O201:O264" si="15">IF(AND(H201&lt;&gt;"",H201&lt;&gt;-1),ROUND(AVERAGEIFS(H201:J201,H201:J201,"&gt;=0"),2),"")</f>
        <v/>
      </c>
      <c r="P201" s="9">
        <f t="shared" ref="P201:P264" si="16">IF(AND(K201&lt;&gt;"",K201&lt;&gt;-1),ROUND(AVERAGE(K201:M201),2),"")</f>
        <v>7</v>
      </c>
      <c r="Q201" s="9">
        <f t="shared" ref="Q201:Q264" si="17">IF(AND(E201&lt;&gt;-1,F201&lt;&gt;-1,G201&lt;&gt;-1,O201&lt;&gt;""),ROUND(AVERAGE($E201,$F201,$G201,O201),2),IF(AND(E201&lt;&gt;-1,F201&lt;&gt;-1,G201&lt;&gt;-1,P201&lt;&gt;""),ROUND(AVERAGE($E201,$F201,$G201,P201),2),""))</f>
        <v>7.38</v>
      </c>
      <c r="R201" s="9" t="str">
        <f>VLOOKUP(C201&amp;N201,'[2]12A1'!$C$8:$Z$655,18,0)</f>
        <v>8.3</v>
      </c>
      <c r="S201" s="9">
        <f t="shared" ref="S201:S264" si="18">IF(Q201&lt;&gt;"",ROUND((Q201*7+R201*3)/10,2),"")</f>
        <v>7.66</v>
      </c>
      <c r="T201" s="9" t="str">
        <f t="shared" ref="T201:T264" si="19">N201</f>
        <v>12D4</v>
      </c>
    </row>
    <row r="202" spans="1:20" x14ac:dyDescent="0.3">
      <c r="A202" s="13">
        <v>846</v>
      </c>
      <c r="B202" s="14" t="s">
        <v>396</v>
      </c>
      <c r="C202" s="15" t="s">
        <v>397</v>
      </c>
      <c r="D202" s="16" t="s">
        <v>15</v>
      </c>
      <c r="E202" s="17">
        <v>5.4</v>
      </c>
      <c r="F202" s="45">
        <v>7</v>
      </c>
      <c r="G202" s="18">
        <v>5.6</v>
      </c>
      <c r="H202" s="13"/>
      <c r="I202" s="13"/>
      <c r="J202" s="13"/>
      <c r="K202" s="20">
        <v>8.25</v>
      </c>
      <c r="L202" s="20">
        <v>7.25</v>
      </c>
      <c r="M202" s="20">
        <v>8.5</v>
      </c>
      <c r="N202" s="9" t="str">
        <f>VLOOKUP(B202,'[1]DS_HS '!$C$657:$F$1300,4,0)</f>
        <v>12D3</v>
      </c>
      <c r="O202" s="9" t="str">
        <f t="shared" si="15"/>
        <v/>
      </c>
      <c r="P202" s="9">
        <f t="shared" si="16"/>
        <v>8</v>
      </c>
      <c r="Q202" s="9">
        <f t="shared" si="17"/>
        <v>6.5</v>
      </c>
      <c r="R202" s="9" t="str">
        <f>VLOOKUP(C202&amp;N202,'[2]12A1'!$C$8:$Z$655,18,0)</f>
        <v>7.6</v>
      </c>
      <c r="S202" s="9">
        <f t="shared" si="18"/>
        <v>6.83</v>
      </c>
      <c r="T202" s="9" t="str">
        <f t="shared" si="19"/>
        <v>12D3</v>
      </c>
    </row>
    <row r="203" spans="1:20" x14ac:dyDescent="0.3">
      <c r="A203" s="13">
        <v>847</v>
      </c>
      <c r="B203" s="14" t="s">
        <v>398</v>
      </c>
      <c r="C203" s="15" t="s">
        <v>399</v>
      </c>
      <c r="D203" s="16" t="s">
        <v>15</v>
      </c>
      <c r="E203" s="17">
        <v>7.8</v>
      </c>
      <c r="F203" s="45">
        <v>8</v>
      </c>
      <c r="G203" s="18">
        <v>5</v>
      </c>
      <c r="H203" s="13"/>
      <c r="I203" s="13"/>
      <c r="J203" s="13"/>
      <c r="K203" s="20">
        <v>5.75</v>
      </c>
      <c r="L203" s="20">
        <v>7</v>
      </c>
      <c r="M203" s="20">
        <v>9</v>
      </c>
      <c r="N203" s="9" t="str">
        <f>VLOOKUP(B203,'[1]DS_HS '!$C$657:$F$1300,4,0)</f>
        <v>12D6</v>
      </c>
      <c r="O203" s="9" t="str">
        <f t="shared" si="15"/>
        <v/>
      </c>
      <c r="P203" s="9">
        <f t="shared" si="16"/>
        <v>7.25</v>
      </c>
      <c r="Q203" s="9">
        <f t="shared" si="17"/>
        <v>7.01</v>
      </c>
      <c r="R203" s="9" t="str">
        <f>VLOOKUP(C203&amp;N203,'[2]12A1'!$C$8:$Z$655,18,0)</f>
        <v>8.1</v>
      </c>
      <c r="S203" s="9">
        <f t="shared" si="18"/>
        <v>7.34</v>
      </c>
      <c r="T203" s="9" t="str">
        <f t="shared" si="19"/>
        <v>12D6</v>
      </c>
    </row>
    <row r="204" spans="1:20" x14ac:dyDescent="0.3">
      <c r="A204" s="13">
        <v>848</v>
      </c>
      <c r="B204" s="14" t="s">
        <v>400</v>
      </c>
      <c r="C204" s="15" t="s">
        <v>401</v>
      </c>
      <c r="D204" s="16" t="s">
        <v>15</v>
      </c>
      <c r="E204" s="17">
        <v>6.2</v>
      </c>
      <c r="F204" s="45">
        <v>8.5</v>
      </c>
      <c r="G204" s="18">
        <v>7.4</v>
      </c>
      <c r="H204" s="13"/>
      <c r="I204" s="13"/>
      <c r="J204" s="13"/>
      <c r="K204" s="20">
        <v>4.75</v>
      </c>
      <c r="L204" s="20">
        <v>6.75</v>
      </c>
      <c r="M204" s="20">
        <v>7.75</v>
      </c>
      <c r="N204" s="9" t="str">
        <f>VLOOKUP(B204,'[1]DS_HS '!$C$657:$F$1300,4,0)</f>
        <v>12D7</v>
      </c>
      <c r="O204" s="9" t="str">
        <f t="shared" si="15"/>
        <v/>
      </c>
      <c r="P204" s="9">
        <f t="shared" si="16"/>
        <v>6.42</v>
      </c>
      <c r="Q204" s="9">
        <f t="shared" si="17"/>
        <v>7.13</v>
      </c>
      <c r="R204" s="9" t="str">
        <f>VLOOKUP(C204&amp;N204,'[2]12A1'!$C$8:$Z$655,18,0)</f>
        <v>8.2</v>
      </c>
      <c r="S204" s="9">
        <f t="shared" si="18"/>
        <v>7.45</v>
      </c>
      <c r="T204" s="9" t="str">
        <f t="shared" si="19"/>
        <v>12D7</v>
      </c>
    </row>
    <row r="205" spans="1:20" x14ac:dyDescent="0.3">
      <c r="A205" s="13">
        <v>849</v>
      </c>
      <c r="B205" s="14" t="s">
        <v>402</v>
      </c>
      <c r="C205" s="15" t="s">
        <v>403</v>
      </c>
      <c r="D205" s="16" t="s">
        <v>15</v>
      </c>
      <c r="E205" s="17">
        <v>6.6</v>
      </c>
      <c r="F205" s="45">
        <v>6</v>
      </c>
      <c r="G205" s="18">
        <v>6.2</v>
      </c>
      <c r="H205" s="13"/>
      <c r="I205" s="13"/>
      <c r="J205" s="13"/>
      <c r="K205" s="20">
        <v>6.5</v>
      </c>
      <c r="L205" s="20">
        <v>5</v>
      </c>
      <c r="M205" s="20">
        <v>8.25</v>
      </c>
      <c r="N205" s="9" t="str">
        <f>VLOOKUP(B205,'[1]DS_HS '!$C$657:$F$1300,4,0)</f>
        <v>12D7</v>
      </c>
      <c r="O205" s="9" t="str">
        <f t="shared" si="15"/>
        <v/>
      </c>
      <c r="P205" s="9">
        <f t="shared" si="16"/>
        <v>6.58</v>
      </c>
      <c r="Q205" s="9">
        <f t="shared" si="17"/>
        <v>6.35</v>
      </c>
      <c r="R205" s="9" t="str">
        <f>VLOOKUP(C205&amp;N205,'[2]12A1'!$C$8:$Z$655,18,0)</f>
        <v>7.5</v>
      </c>
      <c r="S205" s="9">
        <f t="shared" si="18"/>
        <v>6.7</v>
      </c>
      <c r="T205" s="9" t="str">
        <f t="shared" si="19"/>
        <v>12D7</v>
      </c>
    </row>
    <row r="206" spans="1:20" x14ac:dyDescent="0.3">
      <c r="A206" s="13">
        <v>850</v>
      </c>
      <c r="B206" s="14" t="s">
        <v>404</v>
      </c>
      <c r="C206" s="15" t="s">
        <v>405</v>
      </c>
      <c r="D206" s="16" t="s">
        <v>15</v>
      </c>
      <c r="E206" s="17">
        <v>7</v>
      </c>
      <c r="F206" s="45">
        <v>7</v>
      </c>
      <c r="G206" s="18">
        <v>8</v>
      </c>
      <c r="H206" s="13"/>
      <c r="I206" s="13"/>
      <c r="J206" s="13"/>
      <c r="K206" s="20">
        <v>7.5</v>
      </c>
      <c r="L206" s="20">
        <v>8.5</v>
      </c>
      <c r="M206" s="20">
        <v>9.75</v>
      </c>
      <c r="N206" s="9" t="str">
        <f>VLOOKUP(B206,'[1]DS_HS '!$C$657:$F$1300,4,0)</f>
        <v>12D3</v>
      </c>
      <c r="O206" s="9" t="str">
        <f t="shared" si="15"/>
        <v/>
      </c>
      <c r="P206" s="9">
        <f t="shared" si="16"/>
        <v>8.58</v>
      </c>
      <c r="Q206" s="9">
        <f t="shared" si="17"/>
        <v>7.65</v>
      </c>
      <c r="R206" s="9" t="str">
        <f>VLOOKUP(C206&amp;N206,'[2]12A1'!$C$8:$Z$655,18,0)</f>
        <v>8.3</v>
      </c>
      <c r="S206" s="9">
        <f t="shared" si="18"/>
        <v>7.85</v>
      </c>
      <c r="T206" s="9" t="str">
        <f t="shared" si="19"/>
        <v>12D3</v>
      </c>
    </row>
    <row r="207" spans="1:20" x14ac:dyDescent="0.3">
      <c r="A207" s="13">
        <v>851</v>
      </c>
      <c r="B207" s="14" t="s">
        <v>406</v>
      </c>
      <c r="C207" s="15" t="s">
        <v>407</v>
      </c>
      <c r="D207" s="16" t="s">
        <v>15</v>
      </c>
      <c r="E207" s="17">
        <v>6.4</v>
      </c>
      <c r="F207" s="45">
        <v>8.5</v>
      </c>
      <c r="G207" s="18">
        <v>7.8</v>
      </c>
      <c r="H207" s="13"/>
      <c r="I207" s="13"/>
      <c r="J207" s="13"/>
      <c r="K207" s="20">
        <v>4.5</v>
      </c>
      <c r="L207" s="20">
        <v>6.75</v>
      </c>
      <c r="M207" s="20">
        <v>7.75</v>
      </c>
      <c r="N207" s="9" t="str">
        <f>VLOOKUP(B207,'[1]DS_HS '!$C$657:$F$1300,4,0)</f>
        <v>12D6</v>
      </c>
      <c r="O207" s="9" t="str">
        <f t="shared" si="15"/>
        <v/>
      </c>
      <c r="P207" s="9">
        <f t="shared" si="16"/>
        <v>6.33</v>
      </c>
      <c r="Q207" s="9">
        <f t="shared" si="17"/>
        <v>7.26</v>
      </c>
      <c r="R207" s="9" t="str">
        <f>VLOOKUP(C207&amp;N207,'[2]12A1'!$C$8:$Z$655,18,0)</f>
        <v>8.2</v>
      </c>
      <c r="S207" s="9">
        <f t="shared" si="18"/>
        <v>7.54</v>
      </c>
      <c r="T207" s="9" t="str">
        <f t="shared" si="19"/>
        <v>12D6</v>
      </c>
    </row>
    <row r="208" spans="1:20" x14ac:dyDescent="0.3">
      <c r="A208" s="13">
        <v>852</v>
      </c>
      <c r="B208" s="14" t="s">
        <v>408</v>
      </c>
      <c r="C208" s="15" t="s">
        <v>409</v>
      </c>
      <c r="D208" s="16" t="s">
        <v>15</v>
      </c>
      <c r="E208" s="17">
        <v>6</v>
      </c>
      <c r="F208" s="45">
        <v>7.5</v>
      </c>
      <c r="G208" s="18">
        <v>6</v>
      </c>
      <c r="H208" s="13"/>
      <c r="I208" s="13"/>
      <c r="J208" s="13"/>
      <c r="K208" s="20">
        <v>3.25</v>
      </c>
      <c r="L208" s="20">
        <v>6.5</v>
      </c>
      <c r="M208" s="20">
        <v>8</v>
      </c>
      <c r="N208" s="9" t="str">
        <f>VLOOKUP(B208,'[1]DS_HS '!$C$657:$F$1300,4,0)</f>
        <v>12A3</v>
      </c>
      <c r="O208" s="9" t="str">
        <f t="shared" si="15"/>
        <v/>
      </c>
      <c r="P208" s="9">
        <f t="shared" si="16"/>
        <v>5.92</v>
      </c>
      <c r="Q208" s="9">
        <f t="shared" si="17"/>
        <v>6.36</v>
      </c>
      <c r="R208" s="9" t="str">
        <f>VLOOKUP(C208&amp;N208,'[2]12A1'!$C$8:$Z$655,18,0)</f>
        <v>8.2</v>
      </c>
      <c r="S208" s="9">
        <f t="shared" si="18"/>
        <v>6.91</v>
      </c>
      <c r="T208" s="9" t="str">
        <f t="shared" si="19"/>
        <v>12A3</v>
      </c>
    </row>
    <row r="209" spans="1:20" x14ac:dyDescent="0.3">
      <c r="A209" s="13">
        <v>853</v>
      </c>
      <c r="B209" s="14" t="s">
        <v>410</v>
      </c>
      <c r="C209" s="15" t="s">
        <v>411</v>
      </c>
      <c r="D209" s="16" t="s">
        <v>15</v>
      </c>
      <c r="E209" s="17">
        <v>6.6</v>
      </c>
      <c r="F209" s="45">
        <v>7.5</v>
      </c>
      <c r="G209" s="18">
        <v>5.6</v>
      </c>
      <c r="H209" s="13"/>
      <c r="I209" s="13"/>
      <c r="J209" s="13"/>
      <c r="K209" s="20">
        <v>3.75</v>
      </c>
      <c r="L209" s="20">
        <v>7</v>
      </c>
      <c r="M209" s="20">
        <v>7.75</v>
      </c>
      <c r="N209" s="9" t="str">
        <f>VLOOKUP(B209,'[1]DS_HS '!$C$657:$F$1300,4,0)</f>
        <v>12D11</v>
      </c>
      <c r="O209" s="9" t="str">
        <f t="shared" si="15"/>
        <v/>
      </c>
      <c r="P209" s="9">
        <f t="shared" si="16"/>
        <v>6.17</v>
      </c>
      <c r="Q209" s="9">
        <f t="shared" si="17"/>
        <v>6.47</v>
      </c>
      <c r="R209" s="9" t="str">
        <f>VLOOKUP(C209&amp;N209,'[2]12A1'!$C$8:$Z$655,18,0)</f>
        <v>7.5</v>
      </c>
      <c r="S209" s="9">
        <f t="shared" si="18"/>
        <v>6.78</v>
      </c>
      <c r="T209" s="9" t="str">
        <f t="shared" si="19"/>
        <v>12D11</v>
      </c>
    </row>
    <row r="210" spans="1:20" x14ac:dyDescent="0.3">
      <c r="A210" s="13">
        <v>854</v>
      </c>
      <c r="B210" s="14" t="s">
        <v>412</v>
      </c>
      <c r="C210" s="15" t="s">
        <v>413</v>
      </c>
      <c r="D210" s="16" t="s">
        <v>15</v>
      </c>
      <c r="E210" s="17">
        <v>7</v>
      </c>
      <c r="F210" s="45">
        <v>8</v>
      </c>
      <c r="G210" s="18">
        <v>3.8</v>
      </c>
      <c r="H210" s="13"/>
      <c r="I210" s="13"/>
      <c r="J210" s="13"/>
      <c r="K210" s="20">
        <v>3.25</v>
      </c>
      <c r="L210" s="20">
        <v>7.5</v>
      </c>
      <c r="M210" s="20">
        <v>8</v>
      </c>
      <c r="N210" s="9" t="str">
        <f>VLOOKUP(B210,'[1]DS_HS '!$C$657:$F$1300,4,0)</f>
        <v>12D9</v>
      </c>
      <c r="O210" s="9" t="str">
        <f t="shared" si="15"/>
        <v/>
      </c>
      <c r="P210" s="9">
        <f t="shared" si="16"/>
        <v>6.25</v>
      </c>
      <c r="Q210" s="9">
        <f t="shared" si="17"/>
        <v>6.26</v>
      </c>
      <c r="R210" s="9" t="str">
        <f>VLOOKUP(C210&amp;N210,'[2]12A1'!$C$8:$Z$655,18,0)</f>
        <v>7.6</v>
      </c>
      <c r="S210" s="9">
        <f t="shared" si="18"/>
        <v>6.66</v>
      </c>
      <c r="T210" s="9" t="str">
        <f t="shared" si="19"/>
        <v>12D9</v>
      </c>
    </row>
    <row r="211" spans="1:20" x14ac:dyDescent="0.3">
      <c r="A211" s="13">
        <v>855</v>
      </c>
      <c r="B211" s="14" t="s">
        <v>414</v>
      </c>
      <c r="C211" s="15" t="s">
        <v>415</v>
      </c>
      <c r="D211" s="16" t="s">
        <v>15</v>
      </c>
      <c r="E211" s="17">
        <v>4.8</v>
      </c>
      <c r="F211" s="45">
        <v>8</v>
      </c>
      <c r="G211" s="18">
        <v>3.4</v>
      </c>
      <c r="H211" s="13"/>
      <c r="I211" s="13"/>
      <c r="J211" s="13"/>
      <c r="K211" s="20">
        <v>5.75</v>
      </c>
      <c r="L211" s="20">
        <v>7</v>
      </c>
      <c r="M211" s="20">
        <v>8.75</v>
      </c>
      <c r="N211" s="9" t="str">
        <f>VLOOKUP(B211,'[1]DS_HS '!$C$657:$F$1300,4,0)</f>
        <v>12D10</v>
      </c>
      <c r="O211" s="9" t="str">
        <f t="shared" si="15"/>
        <v/>
      </c>
      <c r="P211" s="9">
        <f t="shared" si="16"/>
        <v>7.17</v>
      </c>
      <c r="Q211" s="9">
        <f t="shared" si="17"/>
        <v>5.84</v>
      </c>
      <c r="R211" s="9" t="str">
        <f>VLOOKUP(C211&amp;N211,'[2]12A1'!$C$8:$Z$655,18,0)</f>
        <v>7.0</v>
      </c>
      <c r="S211" s="9">
        <f t="shared" si="18"/>
        <v>6.19</v>
      </c>
      <c r="T211" s="9" t="str">
        <f t="shared" si="19"/>
        <v>12D10</v>
      </c>
    </row>
    <row r="212" spans="1:20" x14ac:dyDescent="0.3">
      <c r="A212" s="13">
        <v>856</v>
      </c>
      <c r="B212" s="14" t="s">
        <v>416</v>
      </c>
      <c r="C212" s="15" t="s">
        <v>417</v>
      </c>
      <c r="D212" s="16" t="s">
        <v>15</v>
      </c>
      <c r="E212" s="17">
        <v>6.2</v>
      </c>
      <c r="F212" s="45">
        <v>8</v>
      </c>
      <c r="G212" s="18">
        <v>6</v>
      </c>
      <c r="H212" s="13"/>
      <c r="I212" s="13"/>
      <c r="J212" s="13"/>
      <c r="K212" s="20">
        <v>3</v>
      </c>
      <c r="L212" s="20">
        <v>6.25</v>
      </c>
      <c r="M212" s="20">
        <v>8.25</v>
      </c>
      <c r="N212" s="9" t="str">
        <f>VLOOKUP(B212,'[1]DS_HS '!$C$657:$F$1300,4,0)</f>
        <v>12D6</v>
      </c>
      <c r="O212" s="9" t="str">
        <f t="shared" si="15"/>
        <v/>
      </c>
      <c r="P212" s="9">
        <f t="shared" si="16"/>
        <v>5.83</v>
      </c>
      <c r="Q212" s="9">
        <f t="shared" si="17"/>
        <v>6.51</v>
      </c>
      <c r="R212" s="9" t="str">
        <f>VLOOKUP(C212&amp;N212,'[2]12A1'!$C$8:$Z$655,18,0)</f>
        <v>8.1</v>
      </c>
      <c r="S212" s="9">
        <f t="shared" si="18"/>
        <v>6.99</v>
      </c>
      <c r="T212" s="9" t="str">
        <f t="shared" si="19"/>
        <v>12D6</v>
      </c>
    </row>
    <row r="213" spans="1:20" x14ac:dyDescent="0.3">
      <c r="A213" s="13">
        <v>857</v>
      </c>
      <c r="B213" s="14" t="s">
        <v>418</v>
      </c>
      <c r="C213" s="15" t="s">
        <v>417</v>
      </c>
      <c r="D213" s="16" t="s">
        <v>15</v>
      </c>
      <c r="E213" s="17">
        <v>7.4</v>
      </c>
      <c r="F213" s="45">
        <v>8</v>
      </c>
      <c r="G213" s="18">
        <v>4.5999999999999996</v>
      </c>
      <c r="H213" s="13"/>
      <c r="I213" s="13"/>
      <c r="J213" s="13"/>
      <c r="K213" s="20">
        <v>6.75</v>
      </c>
      <c r="L213" s="20">
        <v>9.5</v>
      </c>
      <c r="M213" s="20">
        <v>9.25</v>
      </c>
      <c r="N213" s="9" t="str">
        <f>VLOOKUP(B213,'[1]DS_HS '!$C$657:$F$1300,4,0)</f>
        <v>12D10</v>
      </c>
      <c r="O213" s="9" t="str">
        <f t="shared" si="15"/>
        <v/>
      </c>
      <c r="P213" s="9">
        <f t="shared" si="16"/>
        <v>8.5</v>
      </c>
      <c r="Q213" s="9">
        <f t="shared" si="17"/>
        <v>7.13</v>
      </c>
      <c r="R213" s="9" t="str">
        <f>VLOOKUP(C213&amp;N213,'[2]12A1'!$C$8:$Z$655,18,0)</f>
        <v>8.0</v>
      </c>
      <c r="S213" s="9">
        <f t="shared" si="18"/>
        <v>7.39</v>
      </c>
      <c r="T213" s="9" t="str">
        <f t="shared" si="19"/>
        <v>12D10</v>
      </c>
    </row>
    <row r="214" spans="1:20" x14ac:dyDescent="0.3">
      <c r="A214" s="13">
        <v>858</v>
      </c>
      <c r="B214" s="14" t="s">
        <v>419</v>
      </c>
      <c r="C214" s="15" t="s">
        <v>420</v>
      </c>
      <c r="D214" s="16" t="s">
        <v>15</v>
      </c>
      <c r="E214" s="17">
        <v>8.1999999999999993</v>
      </c>
      <c r="F214" s="45">
        <v>7.5</v>
      </c>
      <c r="G214" s="18">
        <v>7</v>
      </c>
      <c r="H214" s="13"/>
      <c r="I214" s="13"/>
      <c r="J214" s="13"/>
      <c r="K214" s="20">
        <v>6.75</v>
      </c>
      <c r="L214" s="20">
        <v>7</v>
      </c>
      <c r="M214" s="20">
        <v>8.5</v>
      </c>
      <c r="N214" s="9" t="str">
        <f>VLOOKUP(B214,'[1]DS_HS '!$C$657:$F$1300,4,0)</f>
        <v>12D6</v>
      </c>
      <c r="O214" s="9" t="str">
        <f t="shared" si="15"/>
        <v/>
      </c>
      <c r="P214" s="9">
        <f t="shared" si="16"/>
        <v>7.42</v>
      </c>
      <c r="Q214" s="9">
        <f t="shared" si="17"/>
        <v>7.53</v>
      </c>
      <c r="R214" s="9" t="str">
        <f>VLOOKUP(C214&amp;N214,'[2]12A1'!$C$8:$Z$655,18,0)</f>
        <v>8.6</v>
      </c>
      <c r="S214" s="9">
        <f t="shared" si="18"/>
        <v>7.85</v>
      </c>
      <c r="T214" s="9" t="str">
        <f t="shared" si="19"/>
        <v>12D6</v>
      </c>
    </row>
    <row r="215" spans="1:20" x14ac:dyDescent="0.3">
      <c r="A215" s="13">
        <v>859</v>
      </c>
      <c r="B215" s="14" t="s">
        <v>421</v>
      </c>
      <c r="C215" s="15" t="s">
        <v>422</v>
      </c>
      <c r="D215" s="16" t="s">
        <v>15</v>
      </c>
      <c r="E215" s="17">
        <v>5.8</v>
      </c>
      <c r="F215" s="45">
        <v>6</v>
      </c>
      <c r="G215" s="18">
        <v>7.6</v>
      </c>
      <c r="H215" s="13"/>
      <c r="I215" s="13"/>
      <c r="J215" s="13"/>
      <c r="K215" s="20">
        <v>3.75</v>
      </c>
      <c r="L215" s="20">
        <v>7</v>
      </c>
      <c r="M215" s="20">
        <v>6.75</v>
      </c>
      <c r="N215" s="9" t="str">
        <f>VLOOKUP(B215,'[1]DS_HS '!$C$657:$F$1300,4,0)</f>
        <v>12D8</v>
      </c>
      <c r="O215" s="9" t="str">
        <f t="shared" si="15"/>
        <v/>
      </c>
      <c r="P215" s="9">
        <f t="shared" si="16"/>
        <v>5.83</v>
      </c>
      <c r="Q215" s="9">
        <f t="shared" si="17"/>
        <v>6.31</v>
      </c>
      <c r="R215" s="9" t="str">
        <f>VLOOKUP(C215&amp;N215,'[2]12A1'!$C$8:$Z$655,18,0)</f>
        <v>7.4</v>
      </c>
      <c r="S215" s="9">
        <f t="shared" si="18"/>
        <v>6.64</v>
      </c>
      <c r="T215" s="9" t="str">
        <f t="shared" si="19"/>
        <v>12D8</v>
      </c>
    </row>
    <row r="216" spans="1:20" x14ac:dyDescent="0.3">
      <c r="A216" s="13">
        <v>860</v>
      </c>
      <c r="B216" s="14" t="s">
        <v>423</v>
      </c>
      <c r="C216" s="15" t="s">
        <v>424</v>
      </c>
      <c r="D216" s="16" t="s">
        <v>15</v>
      </c>
      <c r="E216" s="17">
        <v>7.2</v>
      </c>
      <c r="F216" s="45">
        <v>6.75</v>
      </c>
      <c r="G216" s="18">
        <v>7.6</v>
      </c>
      <c r="H216" s="13"/>
      <c r="I216" s="13"/>
      <c r="J216" s="13"/>
      <c r="K216" s="20">
        <v>3.25</v>
      </c>
      <c r="L216" s="20">
        <v>7.75</v>
      </c>
      <c r="M216" s="20">
        <v>8.25</v>
      </c>
      <c r="N216" s="9" t="str">
        <f>VLOOKUP(B216,'[1]DS_HS '!$C$657:$F$1300,4,0)</f>
        <v>12D10</v>
      </c>
      <c r="O216" s="9" t="str">
        <f t="shared" si="15"/>
        <v/>
      </c>
      <c r="P216" s="9">
        <f t="shared" si="16"/>
        <v>6.42</v>
      </c>
      <c r="Q216" s="9">
        <f t="shared" si="17"/>
        <v>6.99</v>
      </c>
      <c r="R216" s="9" t="str">
        <f>VLOOKUP(C216&amp;N216,'[2]12A1'!$C$8:$Z$655,18,0)</f>
        <v>7.8</v>
      </c>
      <c r="S216" s="9">
        <f t="shared" si="18"/>
        <v>7.23</v>
      </c>
      <c r="T216" s="9" t="str">
        <f t="shared" si="19"/>
        <v>12D10</v>
      </c>
    </row>
    <row r="217" spans="1:20" x14ac:dyDescent="0.3">
      <c r="A217" s="13">
        <v>861</v>
      </c>
      <c r="B217" s="14" t="s">
        <v>425</v>
      </c>
      <c r="C217" s="15" t="s">
        <v>426</v>
      </c>
      <c r="D217" s="16" t="s">
        <v>15</v>
      </c>
      <c r="E217" s="17">
        <v>8</v>
      </c>
      <c r="F217" s="45">
        <v>8.5</v>
      </c>
      <c r="G217" s="18">
        <v>8.1999999999999993</v>
      </c>
      <c r="H217" s="13"/>
      <c r="I217" s="13"/>
      <c r="J217" s="13"/>
      <c r="K217" s="20">
        <v>4.25</v>
      </c>
      <c r="L217" s="20">
        <v>5.5</v>
      </c>
      <c r="M217" s="20">
        <v>7.25</v>
      </c>
      <c r="N217" s="9" t="str">
        <f>VLOOKUP(B217,'[1]DS_HS '!$C$657:$F$1300,4,0)</f>
        <v>12D2</v>
      </c>
      <c r="O217" s="9" t="str">
        <f t="shared" si="15"/>
        <v/>
      </c>
      <c r="P217" s="9">
        <f t="shared" si="16"/>
        <v>5.67</v>
      </c>
      <c r="Q217" s="9">
        <f t="shared" si="17"/>
        <v>7.59</v>
      </c>
      <c r="R217" s="9" t="str">
        <f>VLOOKUP(C217&amp;N217,'[2]12A1'!$C$8:$Z$655,18,0)</f>
        <v>8.4</v>
      </c>
      <c r="S217" s="9">
        <f t="shared" si="18"/>
        <v>7.83</v>
      </c>
      <c r="T217" s="9" t="str">
        <f t="shared" si="19"/>
        <v>12D2</v>
      </c>
    </row>
    <row r="218" spans="1:20" x14ac:dyDescent="0.3">
      <c r="A218" s="13">
        <v>862</v>
      </c>
      <c r="B218" s="14" t="s">
        <v>427</v>
      </c>
      <c r="C218" s="15" t="s">
        <v>428</v>
      </c>
      <c r="D218" s="16" t="s">
        <v>15</v>
      </c>
      <c r="E218" s="17">
        <v>6.6</v>
      </c>
      <c r="F218" s="45">
        <v>8.5</v>
      </c>
      <c r="G218" s="18">
        <v>6.8</v>
      </c>
      <c r="H218" s="13"/>
      <c r="I218" s="13"/>
      <c r="J218" s="13"/>
      <c r="K218" s="20">
        <v>5.5</v>
      </c>
      <c r="L218" s="20">
        <v>7.5</v>
      </c>
      <c r="M218" s="20">
        <v>8.25</v>
      </c>
      <c r="N218" s="9" t="str">
        <f>VLOOKUP(B218,'[1]DS_HS '!$C$657:$F$1300,4,0)</f>
        <v>12D1</v>
      </c>
      <c r="O218" s="9" t="str">
        <f t="shared" si="15"/>
        <v/>
      </c>
      <c r="P218" s="9">
        <f t="shared" si="16"/>
        <v>7.08</v>
      </c>
      <c r="Q218" s="9">
        <f t="shared" si="17"/>
        <v>7.25</v>
      </c>
      <c r="R218" s="9" t="str">
        <f>VLOOKUP(C218&amp;N218,'[2]12A1'!$C$8:$Z$655,18,0)</f>
        <v>8.4</v>
      </c>
      <c r="S218" s="9">
        <f t="shared" si="18"/>
        <v>7.6</v>
      </c>
      <c r="T218" s="9" t="str">
        <f t="shared" si="19"/>
        <v>12D1</v>
      </c>
    </row>
    <row r="219" spans="1:20" x14ac:dyDescent="0.3">
      <c r="A219" s="13">
        <v>863</v>
      </c>
      <c r="B219" s="14" t="s">
        <v>429</v>
      </c>
      <c r="C219" s="15" t="s">
        <v>430</v>
      </c>
      <c r="D219" s="16" t="s">
        <v>15</v>
      </c>
      <c r="E219" s="17">
        <v>8.6</v>
      </c>
      <c r="F219" s="45">
        <v>7</v>
      </c>
      <c r="G219" s="18">
        <v>4.5999999999999996</v>
      </c>
      <c r="H219" s="13"/>
      <c r="I219" s="13"/>
      <c r="J219" s="13"/>
      <c r="K219" s="20">
        <v>4.25</v>
      </c>
      <c r="L219" s="20">
        <v>7</v>
      </c>
      <c r="M219" s="20">
        <v>7.75</v>
      </c>
      <c r="N219" s="9" t="str">
        <f>VLOOKUP(B219,'[1]DS_HS '!$C$657:$F$1300,4,0)</f>
        <v>12D6</v>
      </c>
      <c r="O219" s="9" t="str">
        <f t="shared" si="15"/>
        <v/>
      </c>
      <c r="P219" s="9">
        <f t="shared" si="16"/>
        <v>6.33</v>
      </c>
      <c r="Q219" s="9">
        <f t="shared" si="17"/>
        <v>6.63</v>
      </c>
      <c r="R219" s="9" t="str">
        <f>VLOOKUP(C219&amp;N219,'[2]12A1'!$C$8:$Z$655,18,0)</f>
        <v>8.6</v>
      </c>
      <c r="S219" s="9">
        <f t="shared" si="18"/>
        <v>7.22</v>
      </c>
      <c r="T219" s="9" t="str">
        <f t="shared" si="19"/>
        <v>12D6</v>
      </c>
    </row>
    <row r="220" spans="1:20" x14ac:dyDescent="0.3">
      <c r="A220" s="13">
        <v>864</v>
      </c>
      <c r="B220" s="14" t="s">
        <v>431</v>
      </c>
      <c r="C220" s="15" t="s">
        <v>430</v>
      </c>
      <c r="D220" s="16" t="s">
        <v>15</v>
      </c>
      <c r="E220" s="17">
        <v>7.6</v>
      </c>
      <c r="F220" s="45">
        <v>8.5</v>
      </c>
      <c r="G220" s="18">
        <v>7</v>
      </c>
      <c r="H220" s="13"/>
      <c r="I220" s="13"/>
      <c r="J220" s="13"/>
      <c r="K220" s="20">
        <v>4.25</v>
      </c>
      <c r="L220" s="20">
        <v>7</v>
      </c>
      <c r="M220" s="20">
        <v>8.25</v>
      </c>
      <c r="N220" s="9" t="str">
        <f>VLOOKUP(B220,'[1]DS_HS '!$C$657:$F$1300,4,0)</f>
        <v>12D9</v>
      </c>
      <c r="O220" s="9" t="str">
        <f t="shared" si="15"/>
        <v/>
      </c>
      <c r="P220" s="9">
        <f t="shared" si="16"/>
        <v>6.5</v>
      </c>
      <c r="Q220" s="9">
        <f t="shared" si="17"/>
        <v>7.4</v>
      </c>
      <c r="R220" s="9" t="str">
        <f>VLOOKUP(C220&amp;N220,'[2]12A1'!$C$8:$Z$655,18,0)</f>
        <v>8.1</v>
      </c>
      <c r="S220" s="9">
        <f t="shared" si="18"/>
        <v>7.61</v>
      </c>
      <c r="T220" s="9" t="str">
        <f t="shared" si="19"/>
        <v>12D9</v>
      </c>
    </row>
    <row r="221" spans="1:20" x14ac:dyDescent="0.3">
      <c r="A221" s="13">
        <v>865</v>
      </c>
      <c r="B221" s="14" t="s">
        <v>432</v>
      </c>
      <c r="C221" s="15" t="s">
        <v>433</v>
      </c>
      <c r="D221" s="16" t="s">
        <v>15</v>
      </c>
      <c r="E221" s="17">
        <v>7.8</v>
      </c>
      <c r="F221" s="45">
        <v>8.5</v>
      </c>
      <c r="G221" s="18">
        <v>4.2</v>
      </c>
      <c r="H221" s="13"/>
      <c r="I221" s="13"/>
      <c r="J221" s="13"/>
      <c r="K221" s="20">
        <v>4</v>
      </c>
      <c r="L221" s="20">
        <v>7.75</v>
      </c>
      <c r="M221" s="20">
        <v>8</v>
      </c>
      <c r="N221" s="9" t="str">
        <f>VLOOKUP(B221,'[1]DS_HS '!$C$657:$F$1300,4,0)</f>
        <v>12D8</v>
      </c>
      <c r="O221" s="9" t="str">
        <f t="shared" si="15"/>
        <v/>
      </c>
      <c r="P221" s="9">
        <f t="shared" si="16"/>
        <v>6.58</v>
      </c>
      <c r="Q221" s="9">
        <f t="shared" si="17"/>
        <v>6.77</v>
      </c>
      <c r="R221" s="9" t="str">
        <f>VLOOKUP(C221&amp;N221,'[2]12A1'!$C$8:$Z$655,18,0)</f>
        <v>8.0</v>
      </c>
      <c r="S221" s="9">
        <f t="shared" si="18"/>
        <v>7.14</v>
      </c>
      <c r="T221" s="9" t="str">
        <f t="shared" si="19"/>
        <v>12D8</v>
      </c>
    </row>
    <row r="222" spans="1:20" x14ac:dyDescent="0.3">
      <c r="A222" s="13">
        <v>866</v>
      </c>
      <c r="B222" s="14" t="s">
        <v>434</v>
      </c>
      <c r="C222" s="15" t="s">
        <v>435</v>
      </c>
      <c r="D222" s="16" t="s">
        <v>15</v>
      </c>
      <c r="E222" s="17">
        <v>7.2</v>
      </c>
      <c r="F222" s="45">
        <v>7</v>
      </c>
      <c r="G222" s="18">
        <v>5</v>
      </c>
      <c r="H222" s="13"/>
      <c r="I222" s="13"/>
      <c r="J222" s="13"/>
      <c r="K222" s="20">
        <v>5</v>
      </c>
      <c r="L222" s="20">
        <v>7</v>
      </c>
      <c r="M222" s="20">
        <v>8.5</v>
      </c>
      <c r="N222" s="9" t="str">
        <f>VLOOKUP(B222,'[1]DS_HS '!$C$657:$F$1300,4,0)</f>
        <v>12D4</v>
      </c>
      <c r="O222" s="9" t="str">
        <f t="shared" si="15"/>
        <v/>
      </c>
      <c r="P222" s="9">
        <f t="shared" si="16"/>
        <v>6.83</v>
      </c>
      <c r="Q222" s="9">
        <f t="shared" si="17"/>
        <v>6.51</v>
      </c>
      <c r="R222" s="9" t="str">
        <f>VLOOKUP(C222&amp;N222,'[2]12A1'!$C$8:$Z$655,18,0)</f>
        <v>8.0</v>
      </c>
      <c r="S222" s="9">
        <f t="shared" si="18"/>
        <v>6.96</v>
      </c>
      <c r="T222" s="9" t="str">
        <f t="shared" si="19"/>
        <v>12D4</v>
      </c>
    </row>
    <row r="223" spans="1:20" x14ac:dyDescent="0.3">
      <c r="A223" s="13">
        <v>867</v>
      </c>
      <c r="B223" s="14" t="s">
        <v>436</v>
      </c>
      <c r="C223" s="15" t="s">
        <v>437</v>
      </c>
      <c r="D223" s="16" t="s">
        <v>15</v>
      </c>
      <c r="E223" s="17">
        <v>4.4000000000000004</v>
      </c>
      <c r="F223" s="45">
        <v>8</v>
      </c>
      <c r="G223" s="18">
        <v>5.6</v>
      </c>
      <c r="H223" s="13"/>
      <c r="I223" s="13"/>
      <c r="J223" s="13"/>
      <c r="K223" s="20">
        <v>8.5</v>
      </c>
      <c r="L223" s="20">
        <v>8.25</v>
      </c>
      <c r="M223" s="20">
        <v>8.75</v>
      </c>
      <c r="N223" s="9" t="str">
        <f>VLOOKUP(B223,'[1]DS_HS '!$C$657:$F$1300,4,0)</f>
        <v>12D7</v>
      </c>
      <c r="O223" s="9" t="str">
        <f t="shared" si="15"/>
        <v/>
      </c>
      <c r="P223" s="9">
        <f t="shared" si="16"/>
        <v>8.5</v>
      </c>
      <c r="Q223" s="9">
        <f t="shared" si="17"/>
        <v>6.63</v>
      </c>
      <c r="R223" s="9" t="str">
        <f>VLOOKUP(C223&amp;N223,'[2]12A1'!$C$8:$Z$655,18,0)</f>
        <v>7.9</v>
      </c>
      <c r="S223" s="9">
        <f t="shared" si="18"/>
        <v>7.01</v>
      </c>
      <c r="T223" s="9" t="str">
        <f t="shared" si="19"/>
        <v>12D7</v>
      </c>
    </row>
    <row r="224" spans="1:20" x14ac:dyDescent="0.3">
      <c r="A224" s="13">
        <v>868</v>
      </c>
      <c r="B224" s="14" t="s">
        <v>438</v>
      </c>
      <c r="C224" s="15" t="s">
        <v>439</v>
      </c>
      <c r="D224" s="16" t="s">
        <v>15</v>
      </c>
      <c r="E224" s="17">
        <v>7.6</v>
      </c>
      <c r="F224" s="45">
        <v>8.25</v>
      </c>
      <c r="G224" s="18">
        <v>6</v>
      </c>
      <c r="H224" s="13"/>
      <c r="I224" s="13"/>
      <c r="J224" s="13"/>
      <c r="K224" s="20">
        <v>2.5</v>
      </c>
      <c r="L224" s="20">
        <v>6.75</v>
      </c>
      <c r="M224" s="20">
        <v>7.5</v>
      </c>
      <c r="N224" s="9" t="str">
        <f>VLOOKUP(B224,'[1]DS_HS '!$C$657:$F$1300,4,0)</f>
        <v>12D7</v>
      </c>
      <c r="O224" s="9" t="str">
        <f t="shared" si="15"/>
        <v/>
      </c>
      <c r="P224" s="9">
        <f t="shared" si="16"/>
        <v>5.58</v>
      </c>
      <c r="Q224" s="9">
        <f t="shared" si="17"/>
        <v>6.86</v>
      </c>
      <c r="R224" s="9" t="str">
        <f>VLOOKUP(C224&amp;N224,'[2]12A1'!$C$8:$Z$655,18,0)</f>
        <v>8.0</v>
      </c>
      <c r="S224" s="9">
        <f t="shared" si="18"/>
        <v>7.2</v>
      </c>
      <c r="T224" s="9" t="str">
        <f t="shared" si="19"/>
        <v>12D7</v>
      </c>
    </row>
    <row r="225" spans="1:20" x14ac:dyDescent="0.3">
      <c r="A225" s="13">
        <v>869</v>
      </c>
      <c r="B225" s="14" t="s">
        <v>440</v>
      </c>
      <c r="C225" s="15" t="s">
        <v>441</v>
      </c>
      <c r="D225" s="16" t="s">
        <v>15</v>
      </c>
      <c r="E225" s="17">
        <v>7</v>
      </c>
      <c r="F225" s="45">
        <v>7</v>
      </c>
      <c r="G225" s="18">
        <v>4.2</v>
      </c>
      <c r="H225" s="13"/>
      <c r="I225" s="13"/>
      <c r="J225" s="13"/>
      <c r="K225" s="20">
        <v>7.25</v>
      </c>
      <c r="L225" s="20">
        <v>6.25</v>
      </c>
      <c r="M225" s="20">
        <v>6.25</v>
      </c>
      <c r="N225" s="9" t="str">
        <f>VLOOKUP(B225,'[1]DS_HS '!$C$657:$F$1300,4,0)</f>
        <v>12D7</v>
      </c>
      <c r="O225" s="9" t="str">
        <f t="shared" si="15"/>
        <v/>
      </c>
      <c r="P225" s="9">
        <f t="shared" si="16"/>
        <v>6.58</v>
      </c>
      <c r="Q225" s="9">
        <f t="shared" si="17"/>
        <v>6.2</v>
      </c>
      <c r="R225" s="9" t="str">
        <f>VLOOKUP(C225&amp;N225,'[2]12A1'!$C$8:$Z$655,18,0)</f>
        <v>7.7</v>
      </c>
      <c r="S225" s="9">
        <f t="shared" si="18"/>
        <v>6.65</v>
      </c>
      <c r="T225" s="9" t="str">
        <f t="shared" si="19"/>
        <v>12D7</v>
      </c>
    </row>
    <row r="226" spans="1:20" x14ac:dyDescent="0.3">
      <c r="A226" s="13">
        <v>870</v>
      </c>
      <c r="B226" s="14" t="s">
        <v>442</v>
      </c>
      <c r="C226" s="15" t="s">
        <v>443</v>
      </c>
      <c r="D226" s="16" t="s">
        <v>15</v>
      </c>
      <c r="E226" s="17">
        <v>7.6</v>
      </c>
      <c r="F226" s="45">
        <v>8.25</v>
      </c>
      <c r="G226" s="18">
        <v>4.5999999999999996</v>
      </c>
      <c r="H226" s="13"/>
      <c r="I226" s="13"/>
      <c r="J226" s="13"/>
      <c r="K226" s="20">
        <v>3.5</v>
      </c>
      <c r="L226" s="20">
        <v>6.25</v>
      </c>
      <c r="M226" s="20">
        <v>6.75</v>
      </c>
      <c r="N226" s="9" t="str">
        <f>VLOOKUP(B226,'[1]DS_HS '!$C$657:$F$1300,4,0)</f>
        <v>12D5</v>
      </c>
      <c r="O226" s="9" t="str">
        <f t="shared" si="15"/>
        <v/>
      </c>
      <c r="P226" s="9">
        <f t="shared" si="16"/>
        <v>5.5</v>
      </c>
      <c r="Q226" s="9">
        <f t="shared" si="17"/>
        <v>6.49</v>
      </c>
      <c r="R226" s="9" t="str">
        <f>VLOOKUP(C226&amp;N226,'[2]12A1'!$C$8:$Z$655,18,0)</f>
        <v>8.7</v>
      </c>
      <c r="S226" s="9">
        <f t="shared" si="18"/>
        <v>7.15</v>
      </c>
      <c r="T226" s="9" t="str">
        <f t="shared" si="19"/>
        <v>12D5</v>
      </c>
    </row>
    <row r="227" spans="1:20" x14ac:dyDescent="0.3">
      <c r="A227" s="13">
        <v>871</v>
      </c>
      <c r="B227" s="14" t="s">
        <v>444</v>
      </c>
      <c r="C227" s="15" t="s">
        <v>445</v>
      </c>
      <c r="D227" s="16" t="s">
        <v>15</v>
      </c>
      <c r="E227" s="17">
        <v>6.2</v>
      </c>
      <c r="F227" s="45">
        <v>7.5</v>
      </c>
      <c r="G227" s="18">
        <v>6.4</v>
      </c>
      <c r="H227" s="13"/>
      <c r="I227" s="13"/>
      <c r="J227" s="13"/>
      <c r="K227" s="20">
        <v>3.75</v>
      </c>
      <c r="L227" s="20">
        <v>6.5</v>
      </c>
      <c r="M227" s="20">
        <v>8.75</v>
      </c>
      <c r="N227" s="9" t="str">
        <f>VLOOKUP(B227,'[1]DS_HS '!$C$657:$F$1300,4,0)</f>
        <v>12D5</v>
      </c>
      <c r="O227" s="9" t="str">
        <f t="shared" si="15"/>
        <v/>
      </c>
      <c r="P227" s="9">
        <f t="shared" si="16"/>
        <v>6.33</v>
      </c>
      <c r="Q227" s="9">
        <f t="shared" si="17"/>
        <v>6.61</v>
      </c>
      <c r="R227" s="9" t="str">
        <f>VLOOKUP(C227&amp;N227,'[2]12A1'!$C$8:$Z$655,18,0)</f>
        <v>8.5</v>
      </c>
      <c r="S227" s="9">
        <f t="shared" si="18"/>
        <v>7.18</v>
      </c>
      <c r="T227" s="9" t="str">
        <f t="shared" si="19"/>
        <v>12D5</v>
      </c>
    </row>
    <row r="228" spans="1:20" x14ac:dyDescent="0.3">
      <c r="A228" s="13">
        <v>872</v>
      </c>
      <c r="B228" s="14" t="s">
        <v>446</v>
      </c>
      <c r="C228" s="15" t="s">
        <v>447</v>
      </c>
      <c r="D228" s="16" t="s">
        <v>15</v>
      </c>
      <c r="E228" s="17">
        <v>6.4</v>
      </c>
      <c r="F228" s="45">
        <v>8</v>
      </c>
      <c r="G228" s="18">
        <v>4.8</v>
      </c>
      <c r="H228" s="13"/>
      <c r="I228" s="13"/>
      <c r="J228" s="13"/>
      <c r="K228" s="20">
        <v>7</v>
      </c>
      <c r="L228" s="20">
        <v>7</v>
      </c>
      <c r="M228" s="20">
        <v>9.25</v>
      </c>
      <c r="N228" s="9" t="str">
        <f>VLOOKUP(B228,'[1]DS_HS '!$C$657:$F$1300,4,0)</f>
        <v>12D10</v>
      </c>
      <c r="O228" s="9" t="str">
        <f t="shared" si="15"/>
        <v/>
      </c>
      <c r="P228" s="9">
        <f t="shared" si="16"/>
        <v>7.75</v>
      </c>
      <c r="Q228" s="9">
        <f t="shared" si="17"/>
        <v>6.74</v>
      </c>
      <c r="R228" s="9" t="str">
        <f>VLOOKUP(C228&amp;N228,'[2]12A1'!$C$8:$Z$655,18,0)</f>
        <v>8.1</v>
      </c>
      <c r="S228" s="9">
        <f t="shared" si="18"/>
        <v>7.15</v>
      </c>
      <c r="T228" s="9" t="str">
        <f t="shared" si="19"/>
        <v>12D10</v>
      </c>
    </row>
    <row r="229" spans="1:20" x14ac:dyDescent="0.3">
      <c r="A229" s="13">
        <v>873</v>
      </c>
      <c r="B229" s="14" t="s">
        <v>448</v>
      </c>
      <c r="C229" s="15" t="s">
        <v>23</v>
      </c>
      <c r="D229" s="16" t="s">
        <v>15</v>
      </c>
      <c r="E229" s="17">
        <v>5.8</v>
      </c>
      <c r="F229" s="45">
        <v>7.5</v>
      </c>
      <c r="G229" s="18">
        <v>6.8</v>
      </c>
      <c r="H229" s="13"/>
      <c r="I229" s="13"/>
      <c r="J229" s="13"/>
      <c r="K229" s="20">
        <v>3.25</v>
      </c>
      <c r="L229" s="20">
        <v>5.75</v>
      </c>
      <c r="M229" s="20">
        <v>9</v>
      </c>
      <c r="N229" s="9" t="str">
        <f>VLOOKUP(B229,'[1]DS_HS '!$C$657:$F$1300,4,0)</f>
        <v>12D10</v>
      </c>
      <c r="O229" s="9" t="str">
        <f t="shared" si="15"/>
        <v/>
      </c>
      <c r="P229" s="9">
        <f t="shared" si="16"/>
        <v>6</v>
      </c>
      <c r="Q229" s="9">
        <f t="shared" si="17"/>
        <v>6.53</v>
      </c>
      <c r="R229" s="9" t="str">
        <f>VLOOKUP(C229&amp;N229,'[2]12A1'!$C$8:$Z$655,18,0)</f>
        <v>7.7</v>
      </c>
      <c r="S229" s="9">
        <f t="shared" si="18"/>
        <v>6.88</v>
      </c>
      <c r="T229" s="9" t="str">
        <f t="shared" si="19"/>
        <v>12D10</v>
      </c>
    </row>
    <row r="230" spans="1:20" x14ac:dyDescent="0.3">
      <c r="A230" s="13">
        <v>874</v>
      </c>
      <c r="B230" s="14" t="s">
        <v>449</v>
      </c>
      <c r="C230" s="15" t="s">
        <v>450</v>
      </c>
      <c r="D230" s="16" t="s">
        <v>15</v>
      </c>
      <c r="E230" s="17">
        <v>7.4</v>
      </c>
      <c r="F230" s="45">
        <v>7.5</v>
      </c>
      <c r="G230" s="18">
        <v>4.2</v>
      </c>
      <c r="H230" s="13"/>
      <c r="I230" s="13"/>
      <c r="J230" s="13"/>
      <c r="K230" s="20">
        <v>3.75</v>
      </c>
      <c r="L230" s="20">
        <v>7.75</v>
      </c>
      <c r="M230" s="20">
        <v>6.75</v>
      </c>
      <c r="N230" s="9" t="str">
        <f>VLOOKUP(B230,'[1]DS_HS '!$C$657:$F$1300,4,0)</f>
        <v>12D3</v>
      </c>
      <c r="O230" s="9" t="str">
        <f t="shared" si="15"/>
        <v/>
      </c>
      <c r="P230" s="9">
        <f t="shared" si="16"/>
        <v>6.08</v>
      </c>
      <c r="Q230" s="9">
        <f t="shared" si="17"/>
        <v>6.3</v>
      </c>
      <c r="R230" s="9" t="str">
        <f>VLOOKUP(C230&amp;N230,'[2]12A1'!$C$8:$Z$655,18,0)</f>
        <v>8.0</v>
      </c>
      <c r="S230" s="9">
        <f t="shared" si="18"/>
        <v>6.81</v>
      </c>
      <c r="T230" s="9" t="str">
        <f t="shared" si="19"/>
        <v>12D3</v>
      </c>
    </row>
    <row r="231" spans="1:20" x14ac:dyDescent="0.3">
      <c r="A231" s="13">
        <v>875</v>
      </c>
      <c r="B231" s="14" t="s">
        <v>451</v>
      </c>
      <c r="C231" s="15" t="s">
        <v>452</v>
      </c>
      <c r="D231" s="16" t="s">
        <v>15</v>
      </c>
      <c r="E231" s="17">
        <v>5</v>
      </c>
      <c r="F231" s="45">
        <v>7.5</v>
      </c>
      <c r="G231" s="18">
        <v>7.6</v>
      </c>
      <c r="H231" s="13"/>
      <c r="I231" s="13"/>
      <c r="J231" s="13"/>
      <c r="K231" s="20">
        <v>4.25</v>
      </c>
      <c r="L231" s="20">
        <v>6.75</v>
      </c>
      <c r="M231" s="20">
        <v>8.25</v>
      </c>
      <c r="N231" s="9" t="str">
        <f>VLOOKUP(B231,'[1]DS_HS '!$C$657:$F$1300,4,0)</f>
        <v>12D4</v>
      </c>
      <c r="O231" s="9" t="str">
        <f t="shared" si="15"/>
        <v/>
      </c>
      <c r="P231" s="9">
        <f t="shared" si="16"/>
        <v>6.42</v>
      </c>
      <c r="Q231" s="9">
        <f t="shared" si="17"/>
        <v>6.63</v>
      </c>
      <c r="R231" s="9" t="str">
        <f>VLOOKUP(C231&amp;N231,'[2]12A1'!$C$8:$Z$655,18,0)</f>
        <v>8.1</v>
      </c>
      <c r="S231" s="9">
        <f t="shared" si="18"/>
        <v>7.07</v>
      </c>
      <c r="T231" s="9" t="str">
        <f t="shared" si="19"/>
        <v>12D4</v>
      </c>
    </row>
    <row r="232" spans="1:20" x14ac:dyDescent="0.3">
      <c r="A232" s="13">
        <v>876</v>
      </c>
      <c r="B232" s="14" t="s">
        <v>453</v>
      </c>
      <c r="C232" s="15" t="s">
        <v>454</v>
      </c>
      <c r="D232" s="16" t="s">
        <v>15</v>
      </c>
      <c r="E232" s="17">
        <v>7.8</v>
      </c>
      <c r="F232" s="45">
        <v>7</v>
      </c>
      <c r="G232" s="18">
        <v>8.1999999999999993</v>
      </c>
      <c r="H232" s="13"/>
      <c r="I232" s="13"/>
      <c r="J232" s="13"/>
      <c r="K232" s="20">
        <v>5.5</v>
      </c>
      <c r="L232" s="20">
        <v>7.75</v>
      </c>
      <c r="M232" s="20">
        <v>8.25</v>
      </c>
      <c r="N232" s="9" t="str">
        <f>VLOOKUP(B232,'[1]DS_HS '!$C$657:$F$1300,4,0)</f>
        <v>12D9</v>
      </c>
      <c r="O232" s="9" t="str">
        <f t="shared" si="15"/>
        <v/>
      </c>
      <c r="P232" s="9">
        <f t="shared" si="16"/>
        <v>7.17</v>
      </c>
      <c r="Q232" s="9">
        <f t="shared" si="17"/>
        <v>7.54</v>
      </c>
      <c r="R232" s="9" t="str">
        <f>VLOOKUP(C232&amp;N232,'[2]12A1'!$C$8:$Z$655,18,0)</f>
        <v>8.1</v>
      </c>
      <c r="S232" s="9">
        <f t="shared" si="18"/>
        <v>7.71</v>
      </c>
      <c r="T232" s="9" t="str">
        <f t="shared" si="19"/>
        <v>12D9</v>
      </c>
    </row>
    <row r="233" spans="1:20" x14ac:dyDescent="0.3">
      <c r="A233" s="13">
        <v>877</v>
      </c>
      <c r="B233" s="14" t="s">
        <v>455</v>
      </c>
      <c r="C233" s="15" t="s">
        <v>456</v>
      </c>
      <c r="D233" s="16" t="s">
        <v>15</v>
      </c>
      <c r="E233" s="17">
        <v>8.4</v>
      </c>
      <c r="F233" s="45">
        <v>8.25</v>
      </c>
      <c r="G233" s="18">
        <v>5.6</v>
      </c>
      <c r="H233" s="13"/>
      <c r="I233" s="13"/>
      <c r="J233" s="13"/>
      <c r="K233" s="20">
        <v>4</v>
      </c>
      <c r="L233" s="20">
        <v>6.5</v>
      </c>
      <c r="M233" s="20">
        <v>8.5</v>
      </c>
      <c r="N233" s="9" t="str">
        <f>VLOOKUP(B233,'[1]DS_HS '!$C$657:$F$1300,4,0)</f>
        <v>12D7</v>
      </c>
      <c r="O233" s="9" t="str">
        <f t="shared" si="15"/>
        <v/>
      </c>
      <c r="P233" s="9">
        <f t="shared" si="16"/>
        <v>6.33</v>
      </c>
      <c r="Q233" s="9">
        <f t="shared" si="17"/>
        <v>7.15</v>
      </c>
      <c r="R233" s="9" t="str">
        <f>VLOOKUP(C233&amp;N233,'[2]12A1'!$C$8:$Z$655,18,0)</f>
        <v>8.8</v>
      </c>
      <c r="S233" s="9">
        <f t="shared" si="18"/>
        <v>7.65</v>
      </c>
      <c r="T233" s="9" t="str">
        <f t="shared" si="19"/>
        <v>12D7</v>
      </c>
    </row>
    <row r="234" spans="1:20" x14ac:dyDescent="0.3">
      <c r="A234" s="13">
        <v>878</v>
      </c>
      <c r="B234" s="14" t="s">
        <v>457</v>
      </c>
      <c r="C234" s="15" t="s">
        <v>458</v>
      </c>
      <c r="D234" s="16" t="s">
        <v>15</v>
      </c>
      <c r="E234" s="17">
        <v>7.4</v>
      </c>
      <c r="F234" s="45">
        <v>7.25</v>
      </c>
      <c r="G234" s="18">
        <v>7.8</v>
      </c>
      <c r="H234" s="13"/>
      <c r="I234" s="13"/>
      <c r="J234" s="13"/>
      <c r="K234" s="20">
        <v>4.5</v>
      </c>
      <c r="L234" s="20">
        <v>7.75</v>
      </c>
      <c r="M234" s="20">
        <v>9.75</v>
      </c>
      <c r="N234" s="9" t="str">
        <f>VLOOKUP(B234,'[1]DS_HS '!$C$657:$F$1300,4,0)</f>
        <v>12D8</v>
      </c>
      <c r="O234" s="9" t="str">
        <f t="shared" si="15"/>
        <v/>
      </c>
      <c r="P234" s="9">
        <f t="shared" si="16"/>
        <v>7.33</v>
      </c>
      <c r="Q234" s="9">
        <f t="shared" si="17"/>
        <v>7.45</v>
      </c>
      <c r="R234" s="9" t="str">
        <f>VLOOKUP(C234&amp;N234,'[2]12A1'!$C$8:$Z$655,18,0)</f>
        <v>8.4</v>
      </c>
      <c r="S234" s="9">
        <f t="shared" si="18"/>
        <v>7.74</v>
      </c>
      <c r="T234" s="9" t="str">
        <f t="shared" si="19"/>
        <v>12D8</v>
      </c>
    </row>
    <row r="235" spans="1:20" x14ac:dyDescent="0.3">
      <c r="A235" s="13">
        <v>879</v>
      </c>
      <c r="B235" s="14" t="s">
        <v>459</v>
      </c>
      <c r="C235" s="15" t="s">
        <v>460</v>
      </c>
      <c r="D235" s="16" t="s">
        <v>15</v>
      </c>
      <c r="E235" s="17">
        <v>6.4</v>
      </c>
      <c r="F235" s="45">
        <v>7.25</v>
      </c>
      <c r="G235" s="18">
        <v>6.8</v>
      </c>
      <c r="H235" s="13"/>
      <c r="I235" s="13"/>
      <c r="J235" s="13"/>
      <c r="K235" s="20">
        <v>4.25</v>
      </c>
      <c r="L235" s="20">
        <v>8.75</v>
      </c>
      <c r="M235" s="20">
        <v>9.5</v>
      </c>
      <c r="N235" s="9" t="str">
        <f>VLOOKUP(B235,'[1]DS_HS '!$C$657:$F$1300,4,0)</f>
        <v>12D4</v>
      </c>
      <c r="O235" s="9" t="str">
        <f t="shared" si="15"/>
        <v/>
      </c>
      <c r="P235" s="9">
        <f t="shared" si="16"/>
        <v>7.5</v>
      </c>
      <c r="Q235" s="9">
        <f t="shared" si="17"/>
        <v>6.99</v>
      </c>
      <c r="R235" s="9" t="str">
        <f>VLOOKUP(C235&amp;N235,'[2]12A1'!$C$8:$Z$655,18,0)</f>
        <v>8.2</v>
      </c>
      <c r="S235" s="9">
        <f t="shared" si="18"/>
        <v>7.35</v>
      </c>
      <c r="T235" s="9" t="str">
        <f t="shared" si="19"/>
        <v>12D4</v>
      </c>
    </row>
    <row r="236" spans="1:20" x14ac:dyDescent="0.3">
      <c r="A236" s="13">
        <v>880</v>
      </c>
      <c r="B236" s="14" t="s">
        <v>461</v>
      </c>
      <c r="C236" s="15" t="s">
        <v>460</v>
      </c>
      <c r="D236" s="16" t="s">
        <v>15</v>
      </c>
      <c r="E236" s="17">
        <v>7.6</v>
      </c>
      <c r="F236" s="45">
        <v>6.5</v>
      </c>
      <c r="G236" s="18">
        <v>5.8</v>
      </c>
      <c r="H236" s="13"/>
      <c r="I236" s="13"/>
      <c r="J236" s="13"/>
      <c r="K236" s="20">
        <v>5.25</v>
      </c>
      <c r="L236" s="20">
        <v>7.25</v>
      </c>
      <c r="M236" s="20">
        <v>7.75</v>
      </c>
      <c r="N236" s="9" t="str">
        <f>VLOOKUP(B236,'[1]DS_HS '!$C$657:$F$1300,4,0)</f>
        <v>12D2</v>
      </c>
      <c r="O236" s="9" t="str">
        <f t="shared" si="15"/>
        <v/>
      </c>
      <c r="P236" s="9">
        <f t="shared" si="16"/>
        <v>6.75</v>
      </c>
      <c r="Q236" s="9">
        <f t="shared" si="17"/>
        <v>6.66</v>
      </c>
      <c r="R236" s="9" t="str">
        <f>VLOOKUP(C236&amp;N236,'[2]12A1'!$C$8:$Z$655,18,0)</f>
        <v>8.4</v>
      </c>
      <c r="S236" s="9">
        <f t="shared" si="18"/>
        <v>7.18</v>
      </c>
      <c r="T236" s="9" t="str">
        <f t="shared" si="19"/>
        <v>12D2</v>
      </c>
    </row>
    <row r="237" spans="1:20" x14ac:dyDescent="0.3">
      <c r="A237" s="13">
        <v>881</v>
      </c>
      <c r="B237" s="14" t="s">
        <v>462</v>
      </c>
      <c r="C237" s="15" t="s">
        <v>463</v>
      </c>
      <c r="D237" s="16" t="s">
        <v>15</v>
      </c>
      <c r="E237" s="17">
        <v>7.6</v>
      </c>
      <c r="F237" s="45">
        <v>7.5</v>
      </c>
      <c r="G237" s="18">
        <v>7.6</v>
      </c>
      <c r="H237" s="13"/>
      <c r="I237" s="13"/>
      <c r="J237" s="13"/>
      <c r="K237" s="20">
        <v>4.5</v>
      </c>
      <c r="L237" s="20">
        <v>7.75</v>
      </c>
      <c r="M237" s="20">
        <v>7.5</v>
      </c>
      <c r="N237" s="9" t="str">
        <f>VLOOKUP(B237,'[1]DS_HS '!$C$657:$F$1300,4,0)</f>
        <v>12D11</v>
      </c>
      <c r="O237" s="9" t="str">
        <f t="shared" si="15"/>
        <v/>
      </c>
      <c r="P237" s="9">
        <f t="shared" si="16"/>
        <v>6.58</v>
      </c>
      <c r="Q237" s="9">
        <f t="shared" si="17"/>
        <v>7.32</v>
      </c>
      <c r="R237" s="9" t="str">
        <f>VLOOKUP(C237&amp;N237,'[2]12A1'!$C$8:$Z$655,18,0)</f>
        <v>7.9</v>
      </c>
      <c r="S237" s="9">
        <f t="shared" si="18"/>
        <v>7.49</v>
      </c>
      <c r="T237" s="9" t="str">
        <f t="shared" si="19"/>
        <v>12D11</v>
      </c>
    </row>
    <row r="238" spans="1:20" x14ac:dyDescent="0.3">
      <c r="A238" s="13">
        <v>882</v>
      </c>
      <c r="B238" s="14" t="s">
        <v>464</v>
      </c>
      <c r="C238" s="15" t="s">
        <v>463</v>
      </c>
      <c r="D238" s="16" t="s">
        <v>15</v>
      </c>
      <c r="E238" s="17">
        <v>7.2</v>
      </c>
      <c r="F238" s="45">
        <v>8.75</v>
      </c>
      <c r="G238" s="18">
        <v>6.8</v>
      </c>
      <c r="H238" s="13"/>
      <c r="I238" s="13"/>
      <c r="J238" s="13"/>
      <c r="K238" s="20">
        <v>5.5</v>
      </c>
      <c r="L238" s="20">
        <v>7.25</v>
      </c>
      <c r="M238" s="20">
        <v>8.5</v>
      </c>
      <c r="N238" s="9" t="str">
        <f>VLOOKUP(B238,'[1]DS_HS '!$C$657:$F$1300,4,0)</f>
        <v>12D7</v>
      </c>
      <c r="O238" s="9" t="str">
        <f t="shared" si="15"/>
        <v/>
      </c>
      <c r="P238" s="9">
        <f t="shared" si="16"/>
        <v>7.08</v>
      </c>
      <c r="Q238" s="9">
        <f t="shared" si="17"/>
        <v>7.46</v>
      </c>
      <c r="R238" s="9" t="str">
        <f>VLOOKUP(C238&amp;N238,'[2]12A1'!$C$8:$Z$655,18,0)</f>
        <v>8.2</v>
      </c>
      <c r="S238" s="9">
        <f t="shared" si="18"/>
        <v>7.68</v>
      </c>
      <c r="T238" s="9" t="str">
        <f t="shared" si="19"/>
        <v>12D7</v>
      </c>
    </row>
    <row r="239" spans="1:20" x14ac:dyDescent="0.3">
      <c r="A239" s="13">
        <v>883</v>
      </c>
      <c r="B239" s="14" t="s">
        <v>465</v>
      </c>
      <c r="C239" s="15" t="s">
        <v>466</v>
      </c>
      <c r="D239" s="16" t="s">
        <v>15</v>
      </c>
      <c r="E239" s="17">
        <v>7.6</v>
      </c>
      <c r="F239" s="45">
        <v>8.25</v>
      </c>
      <c r="G239" s="18">
        <v>4.8</v>
      </c>
      <c r="H239" s="13"/>
      <c r="I239" s="13"/>
      <c r="J239" s="13"/>
      <c r="K239" s="20">
        <v>3.25</v>
      </c>
      <c r="L239" s="20">
        <v>7.75</v>
      </c>
      <c r="M239" s="20">
        <v>8.5</v>
      </c>
      <c r="N239" s="9" t="str">
        <f>VLOOKUP(B239,'[1]DS_HS '!$C$657:$F$1300,4,0)</f>
        <v>12D8</v>
      </c>
      <c r="O239" s="9" t="str">
        <f t="shared" si="15"/>
        <v/>
      </c>
      <c r="P239" s="9">
        <f t="shared" si="16"/>
        <v>6.5</v>
      </c>
      <c r="Q239" s="9">
        <f t="shared" si="17"/>
        <v>6.79</v>
      </c>
      <c r="R239" s="9" t="str">
        <f>VLOOKUP(C239&amp;N239,'[2]12A1'!$C$8:$Z$655,18,0)</f>
        <v>8.2</v>
      </c>
      <c r="S239" s="9">
        <f t="shared" si="18"/>
        <v>7.21</v>
      </c>
      <c r="T239" s="9" t="str">
        <f t="shared" si="19"/>
        <v>12D8</v>
      </c>
    </row>
    <row r="240" spans="1:20" x14ac:dyDescent="0.3">
      <c r="A240" s="13">
        <v>884</v>
      </c>
      <c r="B240" s="14" t="s">
        <v>467</v>
      </c>
      <c r="C240" s="15" t="s">
        <v>468</v>
      </c>
      <c r="D240" s="16" t="s">
        <v>15</v>
      </c>
      <c r="E240" s="17">
        <v>6.6</v>
      </c>
      <c r="F240" s="45">
        <v>8</v>
      </c>
      <c r="G240" s="18">
        <v>6.8</v>
      </c>
      <c r="H240" s="13"/>
      <c r="I240" s="13"/>
      <c r="J240" s="13"/>
      <c r="K240" s="20">
        <v>5.25</v>
      </c>
      <c r="L240" s="20">
        <v>7.25</v>
      </c>
      <c r="M240" s="20">
        <v>8.25</v>
      </c>
      <c r="N240" s="9" t="str">
        <f>VLOOKUP(B240,'[1]DS_HS '!$C$657:$F$1300,4,0)</f>
        <v>12D2</v>
      </c>
      <c r="O240" s="9" t="str">
        <f t="shared" si="15"/>
        <v/>
      </c>
      <c r="P240" s="9">
        <f t="shared" si="16"/>
        <v>6.92</v>
      </c>
      <c r="Q240" s="9">
        <f t="shared" si="17"/>
        <v>7.08</v>
      </c>
      <c r="R240" s="9" t="str">
        <f>VLOOKUP(C240&amp;N240,'[2]12A1'!$C$8:$Z$655,18,0)</f>
        <v>8.4</v>
      </c>
      <c r="S240" s="9">
        <f t="shared" si="18"/>
        <v>7.48</v>
      </c>
      <c r="T240" s="9" t="str">
        <f t="shared" si="19"/>
        <v>12D2</v>
      </c>
    </row>
    <row r="241" spans="1:20" x14ac:dyDescent="0.3">
      <c r="A241" s="13">
        <v>885</v>
      </c>
      <c r="B241" s="14" t="s">
        <v>469</v>
      </c>
      <c r="C241" s="15" t="s">
        <v>468</v>
      </c>
      <c r="D241" s="16" t="s">
        <v>15</v>
      </c>
      <c r="E241" s="17">
        <v>7.2</v>
      </c>
      <c r="F241" s="45">
        <v>8.5</v>
      </c>
      <c r="G241" s="18">
        <v>6.2</v>
      </c>
      <c r="H241" s="13"/>
      <c r="I241" s="13"/>
      <c r="J241" s="13"/>
      <c r="K241" s="20">
        <v>4</v>
      </c>
      <c r="L241" s="20">
        <v>6.25</v>
      </c>
      <c r="M241" s="20">
        <v>8.75</v>
      </c>
      <c r="N241" s="9" t="str">
        <f>VLOOKUP(B241,'[1]DS_HS '!$C$657:$F$1300,4,0)</f>
        <v>12D8</v>
      </c>
      <c r="O241" s="9" t="str">
        <f t="shared" si="15"/>
        <v/>
      </c>
      <c r="P241" s="9">
        <f t="shared" si="16"/>
        <v>6.33</v>
      </c>
      <c r="Q241" s="9">
        <f t="shared" si="17"/>
        <v>7.06</v>
      </c>
      <c r="R241" s="9" t="str">
        <f>VLOOKUP(C241&amp;N241,'[2]12A1'!$C$8:$Z$655,18,0)</f>
        <v>8.2</v>
      </c>
      <c r="S241" s="9">
        <f t="shared" si="18"/>
        <v>7.4</v>
      </c>
      <c r="T241" s="9" t="str">
        <f t="shared" si="19"/>
        <v>12D8</v>
      </c>
    </row>
    <row r="242" spans="1:20" x14ac:dyDescent="0.3">
      <c r="A242" s="13">
        <v>886</v>
      </c>
      <c r="B242" s="14" t="s">
        <v>470</v>
      </c>
      <c r="C242" s="15" t="s">
        <v>471</v>
      </c>
      <c r="D242" s="16" t="s">
        <v>15</v>
      </c>
      <c r="E242" s="17">
        <v>5.2</v>
      </c>
      <c r="F242" s="45">
        <v>5.5</v>
      </c>
      <c r="G242" s="18">
        <v>6.4</v>
      </c>
      <c r="H242" s="13"/>
      <c r="I242" s="13"/>
      <c r="J242" s="13"/>
      <c r="K242" s="20">
        <v>4.25</v>
      </c>
      <c r="L242" s="20">
        <v>8</v>
      </c>
      <c r="M242" s="20">
        <v>8.75</v>
      </c>
      <c r="N242" s="9" t="str">
        <f>VLOOKUP(B242,'[1]DS_HS '!$C$657:$F$1300,4,0)</f>
        <v>12D3</v>
      </c>
      <c r="O242" s="9" t="str">
        <f t="shared" si="15"/>
        <v/>
      </c>
      <c r="P242" s="9">
        <f t="shared" si="16"/>
        <v>7</v>
      </c>
      <c r="Q242" s="9">
        <f t="shared" si="17"/>
        <v>6.03</v>
      </c>
      <c r="R242" s="9" t="str">
        <f>VLOOKUP(C242&amp;N242,'[2]12A1'!$C$8:$Z$655,18,0)</f>
        <v>7.6</v>
      </c>
      <c r="S242" s="9">
        <f t="shared" si="18"/>
        <v>6.5</v>
      </c>
      <c r="T242" s="9" t="str">
        <f t="shared" si="19"/>
        <v>12D3</v>
      </c>
    </row>
    <row r="243" spans="1:20" x14ac:dyDescent="0.3">
      <c r="A243" s="13">
        <v>887</v>
      </c>
      <c r="B243" s="14" t="s">
        <v>472</v>
      </c>
      <c r="C243" s="15" t="s">
        <v>29</v>
      </c>
      <c r="D243" s="16" t="s">
        <v>15</v>
      </c>
      <c r="E243" s="17">
        <v>5</v>
      </c>
      <c r="F243" s="45">
        <v>7</v>
      </c>
      <c r="G243" s="18">
        <v>3.6</v>
      </c>
      <c r="H243" s="13"/>
      <c r="I243" s="13"/>
      <c r="J243" s="13"/>
      <c r="K243" s="20">
        <v>3.75</v>
      </c>
      <c r="L243" s="20">
        <v>6.75</v>
      </c>
      <c r="M243" s="20">
        <v>8.5</v>
      </c>
      <c r="N243" s="9" t="str">
        <f>VLOOKUP(B243,'[1]DS_HS '!$C$657:$F$1300,4,0)</f>
        <v>12D3</v>
      </c>
      <c r="O243" s="9" t="str">
        <f t="shared" si="15"/>
        <v/>
      </c>
      <c r="P243" s="9">
        <f t="shared" si="16"/>
        <v>6.33</v>
      </c>
      <c r="Q243" s="9">
        <f t="shared" si="17"/>
        <v>5.48</v>
      </c>
      <c r="R243" s="9" t="str">
        <f>VLOOKUP(C243&amp;N243,'[2]12A1'!$C$8:$Z$655,18,0)</f>
        <v>8.3</v>
      </c>
      <c r="S243" s="9">
        <f t="shared" si="18"/>
        <v>6.33</v>
      </c>
      <c r="T243" s="9" t="str">
        <f t="shared" si="19"/>
        <v>12D3</v>
      </c>
    </row>
    <row r="244" spans="1:20" x14ac:dyDescent="0.3">
      <c r="A244" s="13">
        <v>888</v>
      </c>
      <c r="B244" s="14" t="s">
        <v>473</v>
      </c>
      <c r="C244" s="15" t="s">
        <v>29</v>
      </c>
      <c r="D244" s="16" t="s">
        <v>15</v>
      </c>
      <c r="E244" s="17">
        <v>8</v>
      </c>
      <c r="F244" s="45">
        <v>6.75</v>
      </c>
      <c r="G244" s="18">
        <v>6.8</v>
      </c>
      <c r="H244" s="13"/>
      <c r="I244" s="13"/>
      <c r="J244" s="13"/>
      <c r="K244" s="20">
        <v>3.75</v>
      </c>
      <c r="L244" s="20">
        <v>7.75</v>
      </c>
      <c r="M244" s="20">
        <v>9</v>
      </c>
      <c r="N244" s="9" t="str">
        <f>VLOOKUP(B244,'[1]DS_HS '!$C$657:$F$1300,4,0)</f>
        <v>12D8</v>
      </c>
      <c r="O244" s="9" t="str">
        <f t="shared" si="15"/>
        <v/>
      </c>
      <c r="P244" s="9">
        <f t="shared" si="16"/>
        <v>6.83</v>
      </c>
      <c r="Q244" s="9">
        <f t="shared" si="17"/>
        <v>7.1</v>
      </c>
      <c r="R244" s="9" t="str">
        <f>VLOOKUP(C244&amp;N244,'[2]12A1'!$C$8:$Z$655,18,0)</f>
        <v>8.0</v>
      </c>
      <c r="S244" s="9">
        <f t="shared" si="18"/>
        <v>7.37</v>
      </c>
      <c r="T244" s="9" t="str">
        <f t="shared" si="19"/>
        <v>12D8</v>
      </c>
    </row>
    <row r="245" spans="1:20" x14ac:dyDescent="0.3">
      <c r="A245" s="13">
        <v>889</v>
      </c>
      <c r="B245" s="14" t="s">
        <v>474</v>
      </c>
      <c r="C245" s="15" t="s">
        <v>29</v>
      </c>
      <c r="D245" s="16" t="s">
        <v>15</v>
      </c>
      <c r="E245" s="17">
        <v>7.4</v>
      </c>
      <c r="F245" s="45">
        <v>8.5</v>
      </c>
      <c r="G245" s="18">
        <v>6</v>
      </c>
      <c r="H245" s="13"/>
      <c r="I245" s="13"/>
      <c r="J245" s="13"/>
      <c r="K245" s="20">
        <v>5.25</v>
      </c>
      <c r="L245" s="20">
        <v>6.75</v>
      </c>
      <c r="M245" s="20">
        <v>8.75</v>
      </c>
      <c r="N245" s="9" t="str">
        <f>VLOOKUP(B245,'[1]DS_HS '!$C$657:$F$1300,4,0)</f>
        <v>12D9</v>
      </c>
      <c r="O245" s="9" t="str">
        <f t="shared" si="15"/>
        <v/>
      </c>
      <c r="P245" s="9">
        <f t="shared" si="16"/>
        <v>6.92</v>
      </c>
      <c r="Q245" s="9">
        <f t="shared" si="17"/>
        <v>7.21</v>
      </c>
      <c r="R245" s="9" t="str">
        <f>VLOOKUP(C245&amp;N245,'[2]12A1'!$C$8:$Z$655,18,0)</f>
        <v>8.1</v>
      </c>
      <c r="S245" s="9">
        <f t="shared" si="18"/>
        <v>7.48</v>
      </c>
      <c r="T245" s="9" t="str">
        <f t="shared" si="19"/>
        <v>12D9</v>
      </c>
    </row>
    <row r="246" spans="1:20" x14ac:dyDescent="0.3">
      <c r="A246" s="13">
        <v>890</v>
      </c>
      <c r="B246" s="14" t="s">
        <v>475</v>
      </c>
      <c r="C246" s="15" t="s">
        <v>476</v>
      </c>
      <c r="D246" s="16" t="s">
        <v>15</v>
      </c>
      <c r="E246" s="17">
        <v>7.8</v>
      </c>
      <c r="F246" s="45">
        <v>8</v>
      </c>
      <c r="G246" s="18">
        <v>6.6</v>
      </c>
      <c r="H246" s="13"/>
      <c r="I246" s="13"/>
      <c r="J246" s="13"/>
      <c r="K246" s="20">
        <v>3</v>
      </c>
      <c r="L246" s="20">
        <v>6</v>
      </c>
      <c r="M246" s="20">
        <v>7.5</v>
      </c>
      <c r="N246" s="9" t="str">
        <f>VLOOKUP(B246,'[1]DS_HS '!$C$657:$F$1300,4,0)</f>
        <v>12D9</v>
      </c>
      <c r="O246" s="9" t="str">
        <f t="shared" si="15"/>
        <v/>
      </c>
      <c r="P246" s="9">
        <f t="shared" si="16"/>
        <v>5.5</v>
      </c>
      <c r="Q246" s="9">
        <f t="shared" si="17"/>
        <v>6.98</v>
      </c>
      <c r="R246" s="9" t="str">
        <f>VLOOKUP(C246&amp;N246,'[2]12A1'!$C$8:$Z$655,18,0)</f>
        <v>8.0</v>
      </c>
      <c r="S246" s="9">
        <f t="shared" si="18"/>
        <v>7.29</v>
      </c>
      <c r="T246" s="9" t="str">
        <f t="shared" si="19"/>
        <v>12D9</v>
      </c>
    </row>
    <row r="247" spans="1:20" x14ac:dyDescent="0.3">
      <c r="A247" s="13">
        <v>891</v>
      </c>
      <c r="B247" s="14" t="s">
        <v>477</v>
      </c>
      <c r="C247" s="15" t="s">
        <v>478</v>
      </c>
      <c r="D247" s="16" t="s">
        <v>15</v>
      </c>
      <c r="E247" s="17">
        <v>6.2</v>
      </c>
      <c r="F247" s="45">
        <v>7.75</v>
      </c>
      <c r="G247" s="18">
        <v>4.5999999999999996</v>
      </c>
      <c r="H247" s="13"/>
      <c r="I247" s="13"/>
      <c r="J247" s="13"/>
      <c r="K247" s="20">
        <v>5.75</v>
      </c>
      <c r="L247" s="20">
        <v>8</v>
      </c>
      <c r="M247" s="20">
        <v>9</v>
      </c>
      <c r="N247" s="9" t="str">
        <f>VLOOKUP(B247,'[1]DS_HS '!$C$657:$F$1300,4,0)</f>
        <v>12D5</v>
      </c>
      <c r="O247" s="9" t="str">
        <f t="shared" si="15"/>
        <v/>
      </c>
      <c r="P247" s="9">
        <f t="shared" si="16"/>
        <v>7.58</v>
      </c>
      <c r="Q247" s="9">
        <f t="shared" si="17"/>
        <v>6.53</v>
      </c>
      <c r="R247" s="9" t="str">
        <f>VLOOKUP(C247&amp;N247,'[2]12A1'!$C$8:$Z$655,18,0)</f>
        <v>7.8</v>
      </c>
      <c r="S247" s="9">
        <f t="shared" si="18"/>
        <v>6.91</v>
      </c>
      <c r="T247" s="9" t="str">
        <f t="shared" si="19"/>
        <v>12D5</v>
      </c>
    </row>
    <row r="248" spans="1:20" x14ac:dyDescent="0.3">
      <c r="A248" s="13">
        <v>892</v>
      </c>
      <c r="B248" s="14" t="s">
        <v>479</v>
      </c>
      <c r="C248" s="15" t="s">
        <v>480</v>
      </c>
      <c r="D248" s="16" t="s">
        <v>15</v>
      </c>
      <c r="E248" s="17">
        <v>5.8</v>
      </c>
      <c r="F248" s="45">
        <v>8</v>
      </c>
      <c r="G248" s="18">
        <v>5.2</v>
      </c>
      <c r="H248" s="13"/>
      <c r="I248" s="13"/>
      <c r="J248" s="13"/>
      <c r="K248" s="20">
        <v>2.25</v>
      </c>
      <c r="L248" s="20">
        <v>5</v>
      </c>
      <c r="M248" s="20">
        <v>8.25</v>
      </c>
      <c r="N248" s="9" t="str">
        <f>VLOOKUP(B248,'[1]DS_HS '!$C$657:$F$1300,4,0)</f>
        <v>12D3</v>
      </c>
      <c r="O248" s="9" t="str">
        <f t="shared" si="15"/>
        <v/>
      </c>
      <c r="P248" s="9">
        <f t="shared" si="16"/>
        <v>5.17</v>
      </c>
      <c r="Q248" s="9">
        <f t="shared" si="17"/>
        <v>6.04</v>
      </c>
      <c r="R248" s="9" t="str">
        <f>VLOOKUP(C248&amp;N248,'[2]12A1'!$C$8:$Z$655,18,0)</f>
        <v>8.0</v>
      </c>
      <c r="S248" s="9">
        <f t="shared" si="18"/>
        <v>6.63</v>
      </c>
      <c r="T248" s="9" t="str">
        <f t="shared" si="19"/>
        <v>12D3</v>
      </c>
    </row>
    <row r="249" spans="1:20" x14ac:dyDescent="0.3">
      <c r="A249" s="13">
        <v>893</v>
      </c>
      <c r="B249" s="14" t="s">
        <v>481</v>
      </c>
      <c r="C249" s="15" t="s">
        <v>482</v>
      </c>
      <c r="D249" s="16" t="s">
        <v>15</v>
      </c>
      <c r="E249" s="17">
        <v>7.2</v>
      </c>
      <c r="F249" s="45">
        <v>7</v>
      </c>
      <c r="G249" s="18">
        <v>6.2</v>
      </c>
      <c r="H249" s="13"/>
      <c r="I249" s="13"/>
      <c r="J249" s="13"/>
      <c r="K249" s="20">
        <v>4.5</v>
      </c>
      <c r="L249" s="20">
        <v>7.25</v>
      </c>
      <c r="M249" s="20">
        <v>7.75</v>
      </c>
      <c r="N249" s="9" t="str">
        <f>VLOOKUP(B249,'[1]DS_HS '!$C$657:$F$1300,4,0)</f>
        <v>12D10</v>
      </c>
      <c r="O249" s="9" t="str">
        <f t="shared" si="15"/>
        <v/>
      </c>
      <c r="P249" s="9">
        <f t="shared" si="16"/>
        <v>6.5</v>
      </c>
      <c r="Q249" s="9">
        <f t="shared" si="17"/>
        <v>6.73</v>
      </c>
      <c r="R249" s="9" t="str">
        <f>VLOOKUP(C249&amp;N249,'[2]12A1'!$C$8:$Z$655,18,0)</f>
        <v>7.9</v>
      </c>
      <c r="S249" s="9">
        <f t="shared" si="18"/>
        <v>7.08</v>
      </c>
      <c r="T249" s="9" t="str">
        <f t="shared" si="19"/>
        <v>12D10</v>
      </c>
    </row>
    <row r="250" spans="1:20" x14ac:dyDescent="0.3">
      <c r="A250" s="13">
        <v>894</v>
      </c>
      <c r="B250" s="14" t="s">
        <v>483</v>
      </c>
      <c r="C250" s="15" t="s">
        <v>484</v>
      </c>
      <c r="D250" s="16" t="s">
        <v>15</v>
      </c>
      <c r="E250" s="17">
        <v>5.6</v>
      </c>
      <c r="F250" s="45">
        <v>8.25</v>
      </c>
      <c r="G250" s="18">
        <v>4</v>
      </c>
      <c r="H250" s="13"/>
      <c r="I250" s="13"/>
      <c r="J250" s="13"/>
      <c r="K250" s="20">
        <v>3.5</v>
      </c>
      <c r="L250" s="20">
        <v>3.75</v>
      </c>
      <c r="M250" s="20">
        <v>7.25</v>
      </c>
      <c r="N250" s="9" t="str">
        <f>VLOOKUP(B250,'[1]DS_HS '!$C$657:$F$1300,4,0)</f>
        <v>12D5</v>
      </c>
      <c r="O250" s="9" t="str">
        <f t="shared" si="15"/>
        <v/>
      </c>
      <c r="P250" s="9">
        <f t="shared" si="16"/>
        <v>4.83</v>
      </c>
      <c r="Q250" s="9">
        <f t="shared" si="17"/>
        <v>5.67</v>
      </c>
      <c r="R250" s="9" t="str">
        <f>VLOOKUP(C250&amp;N250,'[2]12A1'!$C$8:$Z$655,18,0)</f>
        <v>8.3</v>
      </c>
      <c r="S250" s="9">
        <f t="shared" si="18"/>
        <v>6.46</v>
      </c>
      <c r="T250" s="9" t="str">
        <f t="shared" si="19"/>
        <v>12D5</v>
      </c>
    </row>
    <row r="251" spans="1:20" x14ac:dyDescent="0.3">
      <c r="A251" s="13">
        <v>895</v>
      </c>
      <c r="B251" s="14" t="s">
        <v>485</v>
      </c>
      <c r="C251" s="15" t="s">
        <v>486</v>
      </c>
      <c r="D251" s="16" t="s">
        <v>15</v>
      </c>
      <c r="E251" s="17">
        <v>7.4</v>
      </c>
      <c r="F251" s="45">
        <v>7.25</v>
      </c>
      <c r="G251" s="18">
        <v>8.4</v>
      </c>
      <c r="H251" s="13"/>
      <c r="I251" s="13"/>
      <c r="J251" s="13"/>
      <c r="K251" s="20">
        <v>4.25</v>
      </c>
      <c r="L251" s="20">
        <v>7</v>
      </c>
      <c r="M251" s="20">
        <v>9.5</v>
      </c>
      <c r="N251" s="9" t="str">
        <f>VLOOKUP(B251,'[1]DS_HS '!$C$657:$F$1300,4,0)</f>
        <v>12A3</v>
      </c>
      <c r="O251" s="9" t="str">
        <f t="shared" si="15"/>
        <v/>
      </c>
      <c r="P251" s="9">
        <f t="shared" si="16"/>
        <v>6.92</v>
      </c>
      <c r="Q251" s="9">
        <f t="shared" si="17"/>
        <v>7.49</v>
      </c>
      <c r="R251" s="9" t="str">
        <f>VLOOKUP(C251&amp;N251,'[2]12A1'!$C$8:$Z$655,18,0)</f>
        <v>8.3</v>
      </c>
      <c r="S251" s="9">
        <f t="shared" si="18"/>
        <v>7.73</v>
      </c>
      <c r="T251" s="9" t="str">
        <f t="shared" si="19"/>
        <v>12A3</v>
      </c>
    </row>
    <row r="252" spans="1:20" x14ac:dyDescent="0.3">
      <c r="A252" s="13">
        <v>896</v>
      </c>
      <c r="B252" s="14" t="s">
        <v>487</v>
      </c>
      <c r="C252" s="15" t="s">
        <v>488</v>
      </c>
      <c r="D252" s="16" t="s">
        <v>15</v>
      </c>
      <c r="E252" s="17">
        <v>5.8</v>
      </c>
      <c r="F252" s="45">
        <v>7.25</v>
      </c>
      <c r="G252" s="18">
        <v>7.6</v>
      </c>
      <c r="H252" s="13"/>
      <c r="I252" s="13"/>
      <c r="J252" s="13"/>
      <c r="K252" s="20">
        <v>3.25</v>
      </c>
      <c r="L252" s="20">
        <v>6</v>
      </c>
      <c r="M252" s="20">
        <v>8.25</v>
      </c>
      <c r="N252" s="9" t="str">
        <f>VLOOKUP(B252,'[1]DS_HS '!$C$657:$F$1300,4,0)</f>
        <v>12D5</v>
      </c>
      <c r="O252" s="9" t="str">
        <f t="shared" si="15"/>
        <v/>
      </c>
      <c r="P252" s="9">
        <f t="shared" si="16"/>
        <v>5.83</v>
      </c>
      <c r="Q252" s="9">
        <f t="shared" si="17"/>
        <v>6.62</v>
      </c>
      <c r="R252" s="9" t="str">
        <f>VLOOKUP(C252&amp;N252,'[2]12A1'!$C$8:$Z$655,18,0)</f>
        <v>7.8</v>
      </c>
      <c r="S252" s="9">
        <f t="shared" si="18"/>
        <v>6.97</v>
      </c>
      <c r="T252" s="9" t="str">
        <f t="shared" si="19"/>
        <v>12D5</v>
      </c>
    </row>
    <row r="253" spans="1:20" x14ac:dyDescent="0.3">
      <c r="A253" s="13">
        <v>897</v>
      </c>
      <c r="B253" s="14" t="s">
        <v>489</v>
      </c>
      <c r="C253" s="15" t="s">
        <v>490</v>
      </c>
      <c r="D253" s="16" t="s">
        <v>15</v>
      </c>
      <c r="E253" s="17">
        <v>7</v>
      </c>
      <c r="F253" s="45">
        <v>8.25</v>
      </c>
      <c r="G253" s="18">
        <v>7.4</v>
      </c>
      <c r="H253" s="13"/>
      <c r="I253" s="13"/>
      <c r="J253" s="13"/>
      <c r="K253" s="20">
        <v>5.75</v>
      </c>
      <c r="L253" s="20">
        <v>7</v>
      </c>
      <c r="M253" s="20">
        <v>8.5</v>
      </c>
      <c r="N253" s="9" t="str">
        <f>VLOOKUP(B253,'[1]DS_HS '!$C$657:$F$1300,4,0)</f>
        <v>12D2</v>
      </c>
      <c r="O253" s="9" t="str">
        <f t="shared" si="15"/>
        <v/>
      </c>
      <c r="P253" s="9">
        <f t="shared" si="16"/>
        <v>7.08</v>
      </c>
      <c r="Q253" s="9">
        <f t="shared" si="17"/>
        <v>7.43</v>
      </c>
      <c r="R253" s="9" t="str">
        <f>VLOOKUP(C253&amp;N253,'[2]12A1'!$C$8:$Z$655,18,0)</f>
        <v>8.7</v>
      </c>
      <c r="S253" s="9">
        <f t="shared" si="18"/>
        <v>7.81</v>
      </c>
      <c r="T253" s="9" t="str">
        <f t="shared" si="19"/>
        <v>12D2</v>
      </c>
    </row>
    <row r="254" spans="1:20" x14ac:dyDescent="0.3">
      <c r="A254" s="13">
        <v>898</v>
      </c>
      <c r="B254" s="14" t="s">
        <v>491</v>
      </c>
      <c r="C254" s="15" t="s">
        <v>492</v>
      </c>
      <c r="D254" s="16" t="s">
        <v>15</v>
      </c>
      <c r="E254" s="17">
        <v>6.2</v>
      </c>
      <c r="F254" s="45">
        <v>7.5</v>
      </c>
      <c r="G254" s="18">
        <v>4.5999999999999996</v>
      </c>
      <c r="H254" s="13"/>
      <c r="I254" s="13"/>
      <c r="J254" s="13"/>
      <c r="K254" s="20">
        <v>4.25</v>
      </c>
      <c r="L254" s="20">
        <v>6.5</v>
      </c>
      <c r="M254" s="20">
        <v>7.75</v>
      </c>
      <c r="N254" s="9" t="str">
        <f>VLOOKUP(B254,'[1]DS_HS '!$C$657:$F$1300,4,0)</f>
        <v>12D3</v>
      </c>
      <c r="O254" s="9" t="str">
        <f t="shared" si="15"/>
        <v/>
      </c>
      <c r="P254" s="9">
        <f t="shared" si="16"/>
        <v>6.17</v>
      </c>
      <c r="Q254" s="9">
        <f t="shared" si="17"/>
        <v>6.12</v>
      </c>
      <c r="R254" s="9" t="str">
        <f>VLOOKUP(C254&amp;N254,'[2]12A1'!$C$8:$Z$655,18,0)</f>
        <v>8.4</v>
      </c>
      <c r="S254" s="9">
        <f t="shared" si="18"/>
        <v>6.8</v>
      </c>
      <c r="T254" s="9" t="str">
        <f t="shared" si="19"/>
        <v>12D3</v>
      </c>
    </row>
    <row r="255" spans="1:20" x14ac:dyDescent="0.3">
      <c r="A255" s="13">
        <v>899</v>
      </c>
      <c r="B255" s="14" t="s">
        <v>493</v>
      </c>
      <c r="C255" s="15" t="s">
        <v>494</v>
      </c>
      <c r="D255" s="16" t="s">
        <v>15</v>
      </c>
      <c r="E255" s="17">
        <v>6.6</v>
      </c>
      <c r="F255" s="45">
        <v>8.25</v>
      </c>
      <c r="G255" s="18">
        <v>5</v>
      </c>
      <c r="H255" s="13"/>
      <c r="I255" s="13"/>
      <c r="J255" s="13"/>
      <c r="K255" s="20">
        <v>4.5</v>
      </c>
      <c r="L255" s="20">
        <v>6.5</v>
      </c>
      <c r="M255" s="20">
        <v>7.75</v>
      </c>
      <c r="N255" s="9" t="str">
        <f>VLOOKUP(B255,'[1]DS_HS '!$C$657:$F$1300,4,0)</f>
        <v>12A3</v>
      </c>
      <c r="O255" s="9" t="str">
        <f t="shared" si="15"/>
        <v/>
      </c>
      <c r="P255" s="9">
        <f t="shared" si="16"/>
        <v>6.25</v>
      </c>
      <c r="Q255" s="9">
        <f t="shared" si="17"/>
        <v>6.53</v>
      </c>
      <c r="R255" s="9" t="str">
        <f>VLOOKUP(C255&amp;N255,'[2]12A1'!$C$8:$Z$655,18,0)</f>
        <v>8.7</v>
      </c>
      <c r="S255" s="9">
        <f t="shared" si="18"/>
        <v>7.18</v>
      </c>
      <c r="T255" s="9" t="str">
        <f t="shared" si="19"/>
        <v>12A3</v>
      </c>
    </row>
    <row r="256" spans="1:20" x14ac:dyDescent="0.3">
      <c r="A256" s="13">
        <v>900</v>
      </c>
      <c r="B256" s="14" t="s">
        <v>495</v>
      </c>
      <c r="C256" s="15" t="s">
        <v>496</v>
      </c>
      <c r="D256" s="16" t="s">
        <v>15</v>
      </c>
      <c r="E256" s="17">
        <v>5.6</v>
      </c>
      <c r="F256" s="45">
        <v>4.5</v>
      </c>
      <c r="G256" s="18">
        <v>4.8</v>
      </c>
      <c r="H256" s="13"/>
      <c r="I256" s="13"/>
      <c r="J256" s="13"/>
      <c r="K256" s="20">
        <v>3.75</v>
      </c>
      <c r="L256" s="20">
        <v>5.75</v>
      </c>
      <c r="M256" s="20">
        <v>7.25</v>
      </c>
      <c r="N256" s="9" t="str">
        <f>VLOOKUP(B256,'[1]DS_HS '!$C$657:$F$1300,4,0)</f>
        <v>12D11</v>
      </c>
      <c r="O256" s="9" t="str">
        <f t="shared" si="15"/>
        <v/>
      </c>
      <c r="P256" s="9">
        <f t="shared" si="16"/>
        <v>5.58</v>
      </c>
      <c r="Q256" s="9">
        <f t="shared" si="17"/>
        <v>5.12</v>
      </c>
      <c r="R256" s="9" t="str">
        <f>VLOOKUP(C256&amp;N256,'[2]12A1'!$C$8:$Z$655,18,0)</f>
        <v>7.4</v>
      </c>
      <c r="S256" s="9">
        <f t="shared" si="18"/>
        <v>5.8</v>
      </c>
      <c r="T256" s="9" t="str">
        <f t="shared" si="19"/>
        <v>12D11</v>
      </c>
    </row>
    <row r="257" spans="1:20" x14ac:dyDescent="0.3">
      <c r="A257" s="13">
        <v>901</v>
      </c>
      <c r="B257" s="14" t="s">
        <v>497</v>
      </c>
      <c r="C257" s="15" t="s">
        <v>498</v>
      </c>
      <c r="D257" s="16" t="s">
        <v>15</v>
      </c>
      <c r="E257" s="17">
        <v>6.6</v>
      </c>
      <c r="F257" s="45">
        <v>8</v>
      </c>
      <c r="G257" s="18">
        <v>5.2</v>
      </c>
      <c r="H257" s="13"/>
      <c r="I257" s="13"/>
      <c r="J257" s="13"/>
      <c r="K257" s="20">
        <v>6</v>
      </c>
      <c r="L257" s="20">
        <v>7.5</v>
      </c>
      <c r="M257" s="20">
        <v>8.5</v>
      </c>
      <c r="N257" s="9" t="str">
        <f>VLOOKUP(B257,'[1]DS_HS '!$C$657:$F$1300,4,0)</f>
        <v>12D10</v>
      </c>
      <c r="O257" s="9" t="str">
        <f t="shared" si="15"/>
        <v/>
      </c>
      <c r="P257" s="9">
        <f t="shared" si="16"/>
        <v>7.33</v>
      </c>
      <c r="Q257" s="9">
        <f t="shared" si="17"/>
        <v>6.78</v>
      </c>
      <c r="R257" s="9" t="str">
        <f>VLOOKUP(C257&amp;N257,'[2]12A1'!$C$8:$Z$655,18,0)</f>
        <v>8.0</v>
      </c>
      <c r="S257" s="9">
        <f t="shared" si="18"/>
        <v>7.15</v>
      </c>
      <c r="T257" s="9" t="str">
        <f t="shared" si="19"/>
        <v>12D10</v>
      </c>
    </row>
    <row r="258" spans="1:20" x14ac:dyDescent="0.3">
      <c r="A258" s="13">
        <v>902</v>
      </c>
      <c r="B258" s="14" t="s">
        <v>499</v>
      </c>
      <c r="C258" s="15" t="s">
        <v>500</v>
      </c>
      <c r="D258" s="16" t="s">
        <v>15</v>
      </c>
      <c r="E258" s="17">
        <v>6.6</v>
      </c>
      <c r="F258" s="45">
        <v>8</v>
      </c>
      <c r="G258" s="18">
        <v>6.6</v>
      </c>
      <c r="H258" s="13"/>
      <c r="I258" s="13"/>
      <c r="J258" s="13"/>
      <c r="K258" s="20">
        <v>4.25</v>
      </c>
      <c r="L258" s="20">
        <v>8</v>
      </c>
      <c r="M258" s="20">
        <v>8.75</v>
      </c>
      <c r="N258" s="9" t="str">
        <f>VLOOKUP(B258,'[1]DS_HS '!$C$657:$F$1300,4,0)</f>
        <v>12D6</v>
      </c>
      <c r="O258" s="9" t="str">
        <f t="shared" si="15"/>
        <v/>
      </c>
      <c r="P258" s="9">
        <f t="shared" si="16"/>
        <v>7</v>
      </c>
      <c r="Q258" s="9">
        <f t="shared" si="17"/>
        <v>7.05</v>
      </c>
      <c r="R258" s="9" t="str">
        <f>VLOOKUP(C258&amp;N258,'[2]12A1'!$C$8:$Z$655,18,0)</f>
        <v>8.4</v>
      </c>
      <c r="S258" s="9">
        <f t="shared" si="18"/>
        <v>7.46</v>
      </c>
      <c r="T258" s="9" t="str">
        <f t="shared" si="19"/>
        <v>12D6</v>
      </c>
    </row>
    <row r="259" spans="1:20" x14ac:dyDescent="0.3">
      <c r="A259" s="13">
        <v>903</v>
      </c>
      <c r="B259" s="14" t="s">
        <v>501</v>
      </c>
      <c r="C259" s="15" t="s">
        <v>502</v>
      </c>
      <c r="D259" s="16" t="s">
        <v>15</v>
      </c>
      <c r="E259" s="17">
        <v>8</v>
      </c>
      <c r="F259" s="45">
        <v>7.75</v>
      </c>
      <c r="G259" s="18">
        <v>5.4</v>
      </c>
      <c r="H259" s="13"/>
      <c r="I259" s="13"/>
      <c r="J259" s="13"/>
      <c r="K259" s="20">
        <v>2.5</v>
      </c>
      <c r="L259" s="20">
        <v>5.5</v>
      </c>
      <c r="M259" s="20">
        <v>8.5</v>
      </c>
      <c r="N259" s="9" t="str">
        <f>VLOOKUP(B259,'[1]DS_HS '!$C$657:$F$1300,4,0)</f>
        <v>12D6</v>
      </c>
      <c r="O259" s="9" t="str">
        <f t="shared" si="15"/>
        <v/>
      </c>
      <c r="P259" s="9">
        <f t="shared" si="16"/>
        <v>5.5</v>
      </c>
      <c r="Q259" s="9">
        <f t="shared" si="17"/>
        <v>6.66</v>
      </c>
      <c r="R259" s="9" t="str">
        <f>VLOOKUP(C259&amp;N259,'[2]12A1'!$C$8:$Z$655,18,0)</f>
        <v>8.4</v>
      </c>
      <c r="S259" s="9">
        <f t="shared" si="18"/>
        <v>7.18</v>
      </c>
      <c r="T259" s="9" t="str">
        <f t="shared" si="19"/>
        <v>12D6</v>
      </c>
    </row>
    <row r="260" spans="1:20" x14ac:dyDescent="0.3">
      <c r="A260" s="13">
        <v>904</v>
      </c>
      <c r="B260" s="14" t="s">
        <v>503</v>
      </c>
      <c r="C260" s="15" t="s">
        <v>504</v>
      </c>
      <c r="D260" s="16" t="s">
        <v>15</v>
      </c>
      <c r="E260" s="17">
        <v>7.8</v>
      </c>
      <c r="F260" s="45">
        <v>8.25</v>
      </c>
      <c r="G260" s="18">
        <v>7.2</v>
      </c>
      <c r="H260" s="13"/>
      <c r="I260" s="13"/>
      <c r="J260" s="13"/>
      <c r="K260" s="20">
        <v>5</v>
      </c>
      <c r="L260" s="20">
        <v>8</v>
      </c>
      <c r="M260" s="20">
        <v>9.5</v>
      </c>
      <c r="N260" s="9" t="str">
        <f>VLOOKUP(B260,'[1]DS_HS '!$C$657:$F$1300,4,0)</f>
        <v>12D5</v>
      </c>
      <c r="O260" s="9" t="str">
        <f t="shared" si="15"/>
        <v/>
      </c>
      <c r="P260" s="9">
        <f t="shared" si="16"/>
        <v>7.5</v>
      </c>
      <c r="Q260" s="9">
        <f t="shared" si="17"/>
        <v>7.69</v>
      </c>
      <c r="R260" s="9" t="str">
        <f>VLOOKUP(C260&amp;N260,'[2]12A1'!$C$8:$Z$655,18,0)</f>
        <v>8.2</v>
      </c>
      <c r="S260" s="9">
        <f t="shared" si="18"/>
        <v>7.84</v>
      </c>
      <c r="T260" s="9" t="str">
        <f t="shared" si="19"/>
        <v>12D5</v>
      </c>
    </row>
    <row r="261" spans="1:20" x14ac:dyDescent="0.3">
      <c r="A261" s="13">
        <v>905</v>
      </c>
      <c r="B261" s="14" t="s">
        <v>505</v>
      </c>
      <c r="C261" s="15" t="s">
        <v>506</v>
      </c>
      <c r="D261" s="16" t="s">
        <v>15</v>
      </c>
      <c r="E261" s="17">
        <v>7</v>
      </c>
      <c r="F261" s="45">
        <v>5.25</v>
      </c>
      <c r="G261" s="18">
        <v>4.2</v>
      </c>
      <c r="H261" s="13"/>
      <c r="I261" s="13"/>
      <c r="J261" s="13"/>
      <c r="K261" s="20">
        <v>3</v>
      </c>
      <c r="L261" s="20">
        <v>6</v>
      </c>
      <c r="M261" s="20">
        <v>7.75</v>
      </c>
      <c r="N261" s="9" t="str">
        <f>VLOOKUP(B261,'[1]DS_HS '!$C$657:$F$1300,4,0)</f>
        <v>12D3</v>
      </c>
      <c r="O261" s="9" t="str">
        <f t="shared" si="15"/>
        <v/>
      </c>
      <c r="P261" s="9">
        <f t="shared" si="16"/>
        <v>5.58</v>
      </c>
      <c r="Q261" s="9">
        <f t="shared" si="17"/>
        <v>5.51</v>
      </c>
      <c r="R261" s="9" t="str">
        <f>VLOOKUP(C261&amp;N261,'[2]12A1'!$C$8:$Z$655,18,0)</f>
        <v>7.4</v>
      </c>
      <c r="S261" s="9">
        <f t="shared" si="18"/>
        <v>6.08</v>
      </c>
      <c r="T261" s="9" t="str">
        <f t="shared" si="19"/>
        <v>12D3</v>
      </c>
    </row>
    <row r="262" spans="1:20" x14ac:dyDescent="0.3">
      <c r="A262" s="13">
        <v>906</v>
      </c>
      <c r="B262" s="14" t="s">
        <v>507</v>
      </c>
      <c r="C262" s="15" t="s">
        <v>508</v>
      </c>
      <c r="D262" s="16" t="s">
        <v>15</v>
      </c>
      <c r="E262" s="17">
        <v>7.6</v>
      </c>
      <c r="F262" s="45">
        <v>8.5</v>
      </c>
      <c r="G262" s="18">
        <v>5.8</v>
      </c>
      <c r="H262" s="13"/>
      <c r="I262" s="13"/>
      <c r="J262" s="13"/>
      <c r="K262" s="20">
        <v>5</v>
      </c>
      <c r="L262" s="20">
        <v>7.5</v>
      </c>
      <c r="M262" s="20">
        <v>8.25</v>
      </c>
      <c r="N262" s="9" t="str">
        <f>VLOOKUP(B262,'[1]DS_HS '!$C$657:$F$1300,4,0)</f>
        <v>12D4</v>
      </c>
      <c r="O262" s="9" t="str">
        <f t="shared" si="15"/>
        <v/>
      </c>
      <c r="P262" s="9">
        <f t="shared" si="16"/>
        <v>6.92</v>
      </c>
      <c r="Q262" s="9">
        <f t="shared" si="17"/>
        <v>7.21</v>
      </c>
      <c r="R262" s="9" t="str">
        <f>VLOOKUP(C262&amp;N262,'[2]12A1'!$C$8:$Z$655,18,0)</f>
        <v>8.6</v>
      </c>
      <c r="S262" s="9">
        <f t="shared" si="18"/>
        <v>7.63</v>
      </c>
      <c r="T262" s="9" t="str">
        <f t="shared" si="19"/>
        <v>12D4</v>
      </c>
    </row>
    <row r="263" spans="1:20" x14ac:dyDescent="0.3">
      <c r="A263" s="13">
        <v>907</v>
      </c>
      <c r="B263" s="14" t="s">
        <v>509</v>
      </c>
      <c r="C263" s="15" t="s">
        <v>510</v>
      </c>
      <c r="D263" s="16" t="s">
        <v>15</v>
      </c>
      <c r="E263" s="17">
        <v>5</v>
      </c>
      <c r="F263" s="45">
        <v>8.5</v>
      </c>
      <c r="G263" s="18">
        <v>7</v>
      </c>
      <c r="H263" s="13"/>
      <c r="I263" s="13"/>
      <c r="J263" s="13"/>
      <c r="K263" s="20">
        <v>5</v>
      </c>
      <c r="L263" s="20">
        <v>5.5</v>
      </c>
      <c r="M263" s="20">
        <v>8.25</v>
      </c>
      <c r="N263" s="9" t="str">
        <f>VLOOKUP(B263,'[1]DS_HS '!$C$657:$F$1300,4,0)</f>
        <v>12D1</v>
      </c>
      <c r="O263" s="9" t="str">
        <f t="shared" si="15"/>
        <v/>
      </c>
      <c r="P263" s="9">
        <f t="shared" si="16"/>
        <v>6.25</v>
      </c>
      <c r="Q263" s="9">
        <f t="shared" si="17"/>
        <v>6.69</v>
      </c>
      <c r="R263" s="9" t="str">
        <f>VLOOKUP(C263&amp;N263,'[2]12A1'!$C$8:$Z$655,18,0)</f>
        <v>8.2</v>
      </c>
      <c r="S263" s="9">
        <f t="shared" si="18"/>
        <v>7.14</v>
      </c>
      <c r="T263" s="9" t="str">
        <f t="shared" si="19"/>
        <v>12D1</v>
      </c>
    </row>
    <row r="264" spans="1:20" x14ac:dyDescent="0.3">
      <c r="A264" s="13">
        <v>908</v>
      </c>
      <c r="B264" s="14" t="s">
        <v>511</v>
      </c>
      <c r="C264" s="15" t="s">
        <v>512</v>
      </c>
      <c r="D264" s="16" t="s">
        <v>15</v>
      </c>
      <c r="E264" s="17">
        <v>6</v>
      </c>
      <c r="F264" s="45">
        <v>7.5</v>
      </c>
      <c r="G264" s="18">
        <v>6.2</v>
      </c>
      <c r="H264" s="13"/>
      <c r="I264" s="13"/>
      <c r="J264" s="13"/>
      <c r="K264" s="20">
        <v>5.75</v>
      </c>
      <c r="L264" s="20">
        <v>7.75</v>
      </c>
      <c r="M264" s="20">
        <v>8</v>
      </c>
      <c r="N264" s="9" t="str">
        <f>VLOOKUP(B264,'[1]DS_HS '!$C$657:$F$1300,4,0)</f>
        <v>12D2</v>
      </c>
      <c r="O264" s="9" t="str">
        <f t="shared" si="15"/>
        <v/>
      </c>
      <c r="P264" s="9">
        <f t="shared" si="16"/>
        <v>7.17</v>
      </c>
      <c r="Q264" s="9">
        <f t="shared" si="17"/>
        <v>6.72</v>
      </c>
      <c r="R264" s="9" t="str">
        <f>VLOOKUP(C264&amp;N264,'[2]12A1'!$C$8:$Z$655,18,0)</f>
        <v>8.2</v>
      </c>
      <c r="S264" s="9">
        <f t="shared" si="18"/>
        <v>7.16</v>
      </c>
      <c r="T264" s="9" t="str">
        <f t="shared" si="19"/>
        <v>12D2</v>
      </c>
    </row>
    <row r="265" spans="1:20" x14ac:dyDescent="0.3">
      <c r="A265" s="13">
        <v>909</v>
      </c>
      <c r="B265" s="14" t="s">
        <v>513</v>
      </c>
      <c r="C265" s="15" t="s">
        <v>514</v>
      </c>
      <c r="D265" s="16" t="s">
        <v>15</v>
      </c>
      <c r="E265" s="17">
        <v>6.4</v>
      </c>
      <c r="F265" s="45">
        <v>8.75</v>
      </c>
      <c r="G265" s="18">
        <v>4</v>
      </c>
      <c r="H265" s="13"/>
      <c r="I265" s="13"/>
      <c r="J265" s="13"/>
      <c r="K265" s="20">
        <v>5.5</v>
      </c>
      <c r="L265" s="20">
        <v>7.25</v>
      </c>
      <c r="M265" s="20">
        <v>9.5</v>
      </c>
      <c r="N265" s="9" t="str">
        <f>VLOOKUP(B265,'[1]DS_HS '!$C$657:$F$1300,4,0)</f>
        <v>12D11</v>
      </c>
      <c r="O265" s="9" t="str">
        <f t="shared" ref="O265:O328" si="20">IF(AND(H265&lt;&gt;"",H265&lt;&gt;-1),ROUND(AVERAGEIFS(H265:J265,H265:J265,"&gt;=0"),2),"")</f>
        <v/>
      </c>
      <c r="P265" s="9">
        <f t="shared" ref="P265:P328" si="21">IF(AND(K265&lt;&gt;"",K265&lt;&gt;-1),ROUND(AVERAGE(K265:M265),2),"")</f>
        <v>7.42</v>
      </c>
      <c r="Q265" s="9">
        <f t="shared" ref="Q265:Q328" si="22">IF(AND(E265&lt;&gt;-1,F265&lt;&gt;-1,G265&lt;&gt;-1,O265&lt;&gt;""),ROUND(AVERAGE($E265,$F265,$G265,O265),2),IF(AND(E265&lt;&gt;-1,F265&lt;&gt;-1,G265&lt;&gt;-1,P265&lt;&gt;""),ROUND(AVERAGE($E265,$F265,$G265,P265),2),""))</f>
        <v>6.64</v>
      </c>
      <c r="R265" s="9" t="str">
        <f>VLOOKUP(C265&amp;N265,'[2]12A1'!$C$8:$Z$655,18,0)</f>
        <v>8.6</v>
      </c>
      <c r="S265" s="9">
        <f t="shared" ref="S265:S328" si="23">IF(Q265&lt;&gt;"",ROUND((Q265*7+R265*3)/10,2),"")</f>
        <v>7.23</v>
      </c>
      <c r="T265" s="9" t="str">
        <f t="shared" ref="T265:T328" si="24">N265</f>
        <v>12D11</v>
      </c>
    </row>
    <row r="266" spans="1:20" x14ac:dyDescent="0.3">
      <c r="A266" s="13">
        <v>910</v>
      </c>
      <c r="B266" s="14" t="s">
        <v>515</v>
      </c>
      <c r="C266" s="15" t="s">
        <v>516</v>
      </c>
      <c r="D266" s="16" t="s">
        <v>15</v>
      </c>
      <c r="E266" s="17">
        <v>5</v>
      </c>
      <c r="F266" s="45">
        <v>7</v>
      </c>
      <c r="G266" s="18">
        <v>7.6</v>
      </c>
      <c r="H266" s="13"/>
      <c r="I266" s="13"/>
      <c r="J266" s="13"/>
      <c r="K266" s="20">
        <v>4</v>
      </c>
      <c r="L266" s="20">
        <v>5.5</v>
      </c>
      <c r="M266" s="20">
        <v>7.75</v>
      </c>
      <c r="N266" s="9" t="str">
        <f>VLOOKUP(B266,'[1]DS_HS '!$C$657:$F$1300,4,0)</f>
        <v>12D2</v>
      </c>
      <c r="O266" s="9" t="str">
        <f t="shared" si="20"/>
        <v/>
      </c>
      <c r="P266" s="9">
        <f t="shared" si="21"/>
        <v>5.75</v>
      </c>
      <c r="Q266" s="9">
        <f t="shared" si="22"/>
        <v>6.34</v>
      </c>
      <c r="R266" s="9" t="str">
        <f>VLOOKUP(C266&amp;N266,'[2]12A1'!$C$8:$Z$655,18,0)</f>
        <v>7.9</v>
      </c>
      <c r="S266" s="9">
        <f t="shared" si="23"/>
        <v>6.81</v>
      </c>
      <c r="T266" s="9" t="str">
        <f t="shared" si="24"/>
        <v>12D2</v>
      </c>
    </row>
    <row r="267" spans="1:20" x14ac:dyDescent="0.3">
      <c r="A267" s="13">
        <v>911</v>
      </c>
      <c r="B267" s="14" t="s">
        <v>517</v>
      </c>
      <c r="C267" s="15" t="s">
        <v>518</v>
      </c>
      <c r="D267" s="16" t="s">
        <v>15</v>
      </c>
      <c r="E267" s="17">
        <v>7.6</v>
      </c>
      <c r="F267" s="45">
        <v>7.5</v>
      </c>
      <c r="G267" s="18">
        <v>5.8</v>
      </c>
      <c r="H267" s="13"/>
      <c r="I267" s="13"/>
      <c r="J267" s="13"/>
      <c r="K267" s="20">
        <v>5.75</v>
      </c>
      <c r="L267" s="20">
        <v>6.25</v>
      </c>
      <c r="M267" s="20">
        <v>8</v>
      </c>
      <c r="N267" s="9" t="str">
        <f>VLOOKUP(B267,'[1]DS_HS '!$C$657:$F$1300,4,0)</f>
        <v>12D9</v>
      </c>
      <c r="O267" s="9" t="str">
        <f t="shared" si="20"/>
        <v/>
      </c>
      <c r="P267" s="9">
        <f t="shared" si="21"/>
        <v>6.67</v>
      </c>
      <c r="Q267" s="9">
        <f t="shared" si="22"/>
        <v>6.89</v>
      </c>
      <c r="R267" s="9" t="str">
        <f>VLOOKUP(C267&amp;N267,'[2]12A1'!$C$8:$Z$655,18,0)</f>
        <v>7.8</v>
      </c>
      <c r="S267" s="9">
        <f t="shared" si="23"/>
        <v>7.16</v>
      </c>
      <c r="T267" s="9" t="str">
        <f t="shared" si="24"/>
        <v>12D9</v>
      </c>
    </row>
    <row r="268" spans="1:20" x14ac:dyDescent="0.3">
      <c r="A268" s="13">
        <v>912</v>
      </c>
      <c r="B268" s="14" t="s">
        <v>519</v>
      </c>
      <c r="C268" s="15" t="s">
        <v>520</v>
      </c>
      <c r="D268" s="16" t="s">
        <v>15</v>
      </c>
      <c r="E268" s="17">
        <v>7.4</v>
      </c>
      <c r="F268" s="45">
        <v>8.25</v>
      </c>
      <c r="G268" s="18">
        <v>7.8</v>
      </c>
      <c r="H268" s="13"/>
      <c r="I268" s="13"/>
      <c r="J268" s="13"/>
      <c r="K268" s="20">
        <v>5.25</v>
      </c>
      <c r="L268" s="20">
        <v>8.5</v>
      </c>
      <c r="M268" s="20">
        <v>9.25</v>
      </c>
      <c r="N268" s="9" t="str">
        <f>VLOOKUP(B268,'[1]DS_HS '!$C$657:$F$1300,4,0)</f>
        <v>12D10</v>
      </c>
      <c r="O268" s="9" t="str">
        <f t="shared" si="20"/>
        <v/>
      </c>
      <c r="P268" s="9">
        <f t="shared" si="21"/>
        <v>7.67</v>
      </c>
      <c r="Q268" s="9">
        <f t="shared" si="22"/>
        <v>7.78</v>
      </c>
      <c r="R268" s="9" t="str">
        <f>VLOOKUP(C268&amp;N268,'[2]12A1'!$C$8:$Z$655,18,0)</f>
        <v>8.3</v>
      </c>
      <c r="S268" s="9">
        <f t="shared" si="23"/>
        <v>7.94</v>
      </c>
      <c r="T268" s="9" t="str">
        <f t="shared" si="24"/>
        <v>12D10</v>
      </c>
    </row>
    <row r="269" spans="1:20" x14ac:dyDescent="0.3">
      <c r="A269" s="13">
        <v>913</v>
      </c>
      <c r="B269" s="14" t="s">
        <v>521</v>
      </c>
      <c r="C269" s="15" t="s">
        <v>522</v>
      </c>
      <c r="D269" s="16" t="s">
        <v>15</v>
      </c>
      <c r="E269" s="17">
        <v>7</v>
      </c>
      <c r="F269" s="45">
        <v>8</v>
      </c>
      <c r="G269" s="18">
        <v>4</v>
      </c>
      <c r="H269" s="13"/>
      <c r="I269" s="13"/>
      <c r="J269" s="13"/>
      <c r="K269" s="20">
        <v>3.5</v>
      </c>
      <c r="L269" s="20">
        <v>7.5</v>
      </c>
      <c r="M269" s="20">
        <v>7.25</v>
      </c>
      <c r="N269" s="9" t="str">
        <f>VLOOKUP(B269,'[1]DS_HS '!$C$657:$F$1300,4,0)</f>
        <v>12D11</v>
      </c>
      <c r="O269" s="9" t="str">
        <f t="shared" si="20"/>
        <v/>
      </c>
      <c r="P269" s="9">
        <f t="shared" si="21"/>
        <v>6.08</v>
      </c>
      <c r="Q269" s="9">
        <f t="shared" si="22"/>
        <v>6.27</v>
      </c>
      <c r="R269" s="9" t="str">
        <f>VLOOKUP(C269&amp;N269,'[2]12A1'!$C$8:$Z$655,18,0)</f>
        <v>8.5</v>
      </c>
      <c r="S269" s="9">
        <f t="shared" si="23"/>
        <v>6.94</v>
      </c>
      <c r="T269" s="9" t="str">
        <f t="shared" si="24"/>
        <v>12D11</v>
      </c>
    </row>
    <row r="270" spans="1:20" x14ac:dyDescent="0.3">
      <c r="A270" s="13">
        <v>914</v>
      </c>
      <c r="B270" s="14" t="s">
        <v>523</v>
      </c>
      <c r="C270" s="15" t="s">
        <v>524</v>
      </c>
      <c r="D270" s="16" t="s">
        <v>15</v>
      </c>
      <c r="E270" s="17">
        <v>6.6</v>
      </c>
      <c r="F270" s="45">
        <v>7.75</v>
      </c>
      <c r="G270" s="18">
        <v>5.6</v>
      </c>
      <c r="H270" s="13"/>
      <c r="I270" s="13"/>
      <c r="J270" s="13"/>
      <c r="K270" s="20">
        <v>4.75</v>
      </c>
      <c r="L270" s="20">
        <v>6.25</v>
      </c>
      <c r="M270" s="20">
        <v>8.5</v>
      </c>
      <c r="N270" s="9" t="str">
        <f>VLOOKUP(B270,'[1]DS_HS '!$C$657:$F$1300,4,0)</f>
        <v>12D2</v>
      </c>
      <c r="O270" s="9" t="str">
        <f t="shared" si="20"/>
        <v/>
      </c>
      <c r="P270" s="9">
        <f t="shared" si="21"/>
        <v>6.5</v>
      </c>
      <c r="Q270" s="9">
        <f t="shared" si="22"/>
        <v>6.61</v>
      </c>
      <c r="R270" s="9" t="str">
        <f>VLOOKUP(C270&amp;N270,'[2]12A1'!$C$8:$Z$655,18,0)</f>
        <v>8.4</v>
      </c>
      <c r="S270" s="9">
        <f t="shared" si="23"/>
        <v>7.15</v>
      </c>
      <c r="T270" s="9" t="str">
        <f t="shared" si="24"/>
        <v>12D2</v>
      </c>
    </row>
    <row r="271" spans="1:20" x14ac:dyDescent="0.3">
      <c r="A271" s="13">
        <v>915</v>
      </c>
      <c r="B271" s="14" t="s">
        <v>525</v>
      </c>
      <c r="C271" s="15" t="s">
        <v>526</v>
      </c>
      <c r="D271" s="16" t="s">
        <v>15</v>
      </c>
      <c r="E271" s="17">
        <v>7</v>
      </c>
      <c r="F271" s="45">
        <v>8.25</v>
      </c>
      <c r="G271" s="18">
        <v>5.4</v>
      </c>
      <c r="H271" s="13"/>
      <c r="I271" s="13"/>
      <c r="J271" s="13"/>
      <c r="K271" s="20">
        <v>3.5</v>
      </c>
      <c r="L271" s="20">
        <v>6</v>
      </c>
      <c r="M271" s="20">
        <v>9.25</v>
      </c>
      <c r="N271" s="9" t="str">
        <f>VLOOKUP(B271,'[1]DS_HS '!$C$657:$F$1300,4,0)</f>
        <v>12D2</v>
      </c>
      <c r="O271" s="9" t="str">
        <f t="shared" si="20"/>
        <v/>
      </c>
      <c r="P271" s="9">
        <f t="shared" si="21"/>
        <v>6.25</v>
      </c>
      <c r="Q271" s="9">
        <f t="shared" si="22"/>
        <v>6.73</v>
      </c>
      <c r="R271" s="9" t="str">
        <f>VLOOKUP(C271&amp;N271,'[2]12A1'!$C$8:$Z$655,18,0)</f>
        <v>8.7</v>
      </c>
      <c r="S271" s="9">
        <f t="shared" si="23"/>
        <v>7.32</v>
      </c>
      <c r="T271" s="9" t="str">
        <f t="shared" si="24"/>
        <v>12D2</v>
      </c>
    </row>
    <row r="272" spans="1:20" x14ac:dyDescent="0.3">
      <c r="A272" s="13">
        <v>916</v>
      </c>
      <c r="B272" s="14" t="s">
        <v>527</v>
      </c>
      <c r="C272" s="15" t="s">
        <v>528</v>
      </c>
      <c r="D272" s="16" t="s">
        <v>15</v>
      </c>
      <c r="E272" s="17">
        <v>5</v>
      </c>
      <c r="F272" s="45">
        <v>8.25</v>
      </c>
      <c r="G272" s="18">
        <v>3.4</v>
      </c>
      <c r="H272" s="13"/>
      <c r="I272" s="13"/>
      <c r="J272" s="13"/>
      <c r="K272" s="20">
        <v>4</v>
      </c>
      <c r="L272" s="20">
        <v>6.25</v>
      </c>
      <c r="M272" s="20">
        <v>7.5</v>
      </c>
      <c r="N272" s="9" t="str">
        <f>VLOOKUP(B272,'[1]DS_HS '!$C$657:$F$1300,4,0)</f>
        <v>12D9</v>
      </c>
      <c r="O272" s="9" t="str">
        <f t="shared" si="20"/>
        <v/>
      </c>
      <c r="P272" s="9">
        <f t="shared" si="21"/>
        <v>5.92</v>
      </c>
      <c r="Q272" s="9">
        <f t="shared" si="22"/>
        <v>5.64</v>
      </c>
      <c r="R272" s="9" t="str">
        <f>VLOOKUP(C272&amp;N272,'[2]12A1'!$C$8:$Z$655,18,0)</f>
        <v>7.3</v>
      </c>
      <c r="S272" s="9">
        <f t="shared" si="23"/>
        <v>6.14</v>
      </c>
      <c r="T272" s="9" t="str">
        <f t="shared" si="24"/>
        <v>12D9</v>
      </c>
    </row>
    <row r="273" spans="1:20" x14ac:dyDescent="0.3">
      <c r="A273" s="13">
        <v>917</v>
      </c>
      <c r="B273" s="14" t="s">
        <v>529</v>
      </c>
      <c r="C273" s="15" t="s">
        <v>530</v>
      </c>
      <c r="D273" s="16" t="s">
        <v>15</v>
      </c>
      <c r="E273" s="17">
        <v>7</v>
      </c>
      <c r="F273" s="45">
        <v>8.75</v>
      </c>
      <c r="G273" s="18">
        <v>6.6</v>
      </c>
      <c r="H273" s="13"/>
      <c r="I273" s="13"/>
      <c r="J273" s="13"/>
      <c r="K273" s="20">
        <v>4</v>
      </c>
      <c r="L273" s="20">
        <v>7</v>
      </c>
      <c r="M273" s="20">
        <v>8</v>
      </c>
      <c r="N273" s="9" t="str">
        <f>VLOOKUP(B273,'[1]DS_HS '!$C$657:$F$1300,4,0)</f>
        <v>12D1</v>
      </c>
      <c r="O273" s="9" t="str">
        <f t="shared" si="20"/>
        <v/>
      </c>
      <c r="P273" s="9">
        <f t="shared" si="21"/>
        <v>6.33</v>
      </c>
      <c r="Q273" s="9">
        <f t="shared" si="22"/>
        <v>7.17</v>
      </c>
      <c r="R273" s="9" t="str">
        <f>VLOOKUP(C273&amp;N273,'[2]12A1'!$C$8:$Z$655,18,0)</f>
        <v>8.3</v>
      </c>
      <c r="S273" s="9">
        <f t="shared" si="23"/>
        <v>7.51</v>
      </c>
      <c r="T273" s="9" t="str">
        <f t="shared" si="24"/>
        <v>12D1</v>
      </c>
    </row>
    <row r="274" spans="1:20" x14ac:dyDescent="0.3">
      <c r="A274" s="13">
        <v>918</v>
      </c>
      <c r="B274" s="14" t="s">
        <v>531</v>
      </c>
      <c r="C274" s="15" t="s">
        <v>532</v>
      </c>
      <c r="D274" s="16" t="s">
        <v>15</v>
      </c>
      <c r="E274" s="17">
        <v>7.2</v>
      </c>
      <c r="F274" s="45">
        <v>8.25</v>
      </c>
      <c r="G274" s="18">
        <v>3.4</v>
      </c>
      <c r="H274" s="13"/>
      <c r="I274" s="13"/>
      <c r="J274" s="13"/>
      <c r="K274" s="20">
        <v>4</v>
      </c>
      <c r="L274" s="20">
        <v>7.25</v>
      </c>
      <c r="M274" s="20">
        <v>8.75</v>
      </c>
      <c r="N274" s="9" t="str">
        <f>VLOOKUP(B274,'[1]DS_HS '!$C$657:$F$1300,4,0)</f>
        <v>12D11</v>
      </c>
      <c r="O274" s="9" t="str">
        <f t="shared" si="20"/>
        <v/>
      </c>
      <c r="P274" s="9">
        <f t="shared" si="21"/>
        <v>6.67</v>
      </c>
      <c r="Q274" s="9">
        <f t="shared" si="22"/>
        <v>6.38</v>
      </c>
      <c r="R274" s="9" t="str">
        <f>VLOOKUP(C274&amp;N274,'[2]12A1'!$C$8:$Z$655,18,0)</f>
        <v>8.7</v>
      </c>
      <c r="S274" s="9">
        <f t="shared" si="23"/>
        <v>7.08</v>
      </c>
      <c r="T274" s="9" t="str">
        <f t="shared" si="24"/>
        <v>12D11</v>
      </c>
    </row>
    <row r="275" spans="1:20" x14ac:dyDescent="0.3">
      <c r="A275" s="13">
        <v>919</v>
      </c>
      <c r="B275" s="14" t="s">
        <v>533</v>
      </c>
      <c r="C275" s="15" t="s">
        <v>534</v>
      </c>
      <c r="D275" s="16" t="s">
        <v>15</v>
      </c>
      <c r="E275" s="17">
        <v>5.8</v>
      </c>
      <c r="F275" s="45">
        <v>6.5</v>
      </c>
      <c r="G275" s="18">
        <v>6.6</v>
      </c>
      <c r="H275" s="13"/>
      <c r="I275" s="13"/>
      <c r="J275" s="13"/>
      <c r="K275" s="20">
        <v>2.25</v>
      </c>
      <c r="L275" s="20">
        <v>5.25</v>
      </c>
      <c r="M275" s="20">
        <v>8.5</v>
      </c>
      <c r="N275" s="9" t="str">
        <f>VLOOKUP(B275,'[1]DS_HS '!$C$657:$F$1300,4,0)</f>
        <v>12D4</v>
      </c>
      <c r="O275" s="9" t="str">
        <f t="shared" si="20"/>
        <v/>
      </c>
      <c r="P275" s="9">
        <f t="shared" si="21"/>
        <v>5.33</v>
      </c>
      <c r="Q275" s="9">
        <f t="shared" si="22"/>
        <v>6.06</v>
      </c>
      <c r="R275" s="9" t="str">
        <f>VLOOKUP(C275&amp;N275,'[2]12A1'!$C$8:$Z$655,18,0)</f>
        <v>7.8</v>
      </c>
      <c r="S275" s="9">
        <f t="shared" si="23"/>
        <v>6.58</v>
      </c>
      <c r="T275" s="9" t="str">
        <f t="shared" si="24"/>
        <v>12D4</v>
      </c>
    </row>
    <row r="276" spans="1:20" x14ac:dyDescent="0.3">
      <c r="A276" s="13">
        <v>920</v>
      </c>
      <c r="B276" s="14" t="s">
        <v>535</v>
      </c>
      <c r="C276" s="15" t="s">
        <v>536</v>
      </c>
      <c r="D276" s="16" t="s">
        <v>15</v>
      </c>
      <c r="E276" s="17">
        <v>7.6</v>
      </c>
      <c r="F276" s="45">
        <v>7.5</v>
      </c>
      <c r="G276" s="18">
        <v>7</v>
      </c>
      <c r="H276" s="13"/>
      <c r="I276" s="13"/>
      <c r="J276" s="13"/>
      <c r="K276" s="20">
        <v>4.75</v>
      </c>
      <c r="L276" s="20">
        <v>6.75</v>
      </c>
      <c r="M276" s="20">
        <v>8.75</v>
      </c>
      <c r="N276" s="9" t="str">
        <f>VLOOKUP(B276,'[1]DS_HS '!$C$657:$F$1300,4,0)</f>
        <v>12D8</v>
      </c>
      <c r="O276" s="9" t="str">
        <f t="shared" si="20"/>
        <v/>
      </c>
      <c r="P276" s="9">
        <f t="shared" si="21"/>
        <v>6.75</v>
      </c>
      <c r="Q276" s="9">
        <f t="shared" si="22"/>
        <v>7.21</v>
      </c>
      <c r="R276" s="9" t="str">
        <f>VLOOKUP(C276&amp;N276,'[2]12A1'!$C$8:$Z$655,18,0)</f>
        <v>7.5</v>
      </c>
      <c r="S276" s="9">
        <f t="shared" si="23"/>
        <v>7.3</v>
      </c>
      <c r="T276" s="9" t="str">
        <f t="shared" si="24"/>
        <v>12D8</v>
      </c>
    </row>
    <row r="277" spans="1:20" x14ac:dyDescent="0.3">
      <c r="A277" s="13">
        <v>921</v>
      </c>
      <c r="B277" s="14" t="s">
        <v>537</v>
      </c>
      <c r="C277" s="15" t="s">
        <v>538</v>
      </c>
      <c r="D277" s="16" t="s">
        <v>15</v>
      </c>
      <c r="E277" s="17">
        <v>6.4</v>
      </c>
      <c r="F277" s="45">
        <v>7.5</v>
      </c>
      <c r="G277" s="18">
        <v>4</v>
      </c>
      <c r="H277" s="13"/>
      <c r="I277" s="13"/>
      <c r="J277" s="13"/>
      <c r="K277" s="20">
        <v>4.25</v>
      </c>
      <c r="L277" s="20">
        <v>5</v>
      </c>
      <c r="M277" s="20">
        <v>8</v>
      </c>
      <c r="N277" s="9" t="str">
        <f>VLOOKUP(B277,'[1]DS_HS '!$C$657:$F$1300,4,0)</f>
        <v>12D10</v>
      </c>
      <c r="O277" s="9" t="str">
        <f t="shared" si="20"/>
        <v/>
      </c>
      <c r="P277" s="9">
        <f t="shared" si="21"/>
        <v>5.75</v>
      </c>
      <c r="Q277" s="9">
        <f t="shared" si="22"/>
        <v>5.91</v>
      </c>
      <c r="R277" s="9" t="str">
        <f>VLOOKUP(C277&amp;N277,'[2]12A1'!$C$8:$Z$655,18,0)</f>
        <v>6.3</v>
      </c>
      <c r="S277" s="9">
        <f t="shared" si="23"/>
        <v>6.03</v>
      </c>
      <c r="T277" s="9" t="str">
        <f t="shared" si="24"/>
        <v>12D10</v>
      </c>
    </row>
    <row r="278" spans="1:20" x14ac:dyDescent="0.3">
      <c r="A278" s="13">
        <v>922</v>
      </c>
      <c r="B278" s="14" t="s">
        <v>539</v>
      </c>
      <c r="C278" s="15" t="s">
        <v>540</v>
      </c>
      <c r="D278" s="16" t="s">
        <v>15</v>
      </c>
      <c r="E278" s="17">
        <v>7.2</v>
      </c>
      <c r="F278" s="45">
        <v>8.75</v>
      </c>
      <c r="G278" s="18">
        <v>8.6</v>
      </c>
      <c r="H278" s="13"/>
      <c r="I278" s="13"/>
      <c r="J278" s="13"/>
      <c r="K278" s="20">
        <v>5.25</v>
      </c>
      <c r="L278" s="20">
        <v>7.25</v>
      </c>
      <c r="M278" s="20">
        <v>9.25</v>
      </c>
      <c r="N278" s="9" t="str">
        <f>VLOOKUP(B278,'[1]DS_HS '!$C$657:$F$1300,4,0)</f>
        <v>12D1</v>
      </c>
      <c r="O278" s="9" t="str">
        <f t="shared" si="20"/>
        <v/>
      </c>
      <c r="P278" s="9">
        <f t="shared" si="21"/>
        <v>7.25</v>
      </c>
      <c r="Q278" s="9">
        <f t="shared" si="22"/>
        <v>7.95</v>
      </c>
      <c r="R278" s="9" t="str">
        <f>VLOOKUP(C278&amp;N278,'[2]12A1'!$C$8:$Z$655,18,0)</f>
        <v>8.8</v>
      </c>
      <c r="S278" s="9">
        <f t="shared" si="23"/>
        <v>8.2100000000000009</v>
      </c>
      <c r="T278" s="9" t="str">
        <f t="shared" si="24"/>
        <v>12D1</v>
      </c>
    </row>
    <row r="279" spans="1:20" x14ac:dyDescent="0.3">
      <c r="A279" s="13">
        <v>923</v>
      </c>
      <c r="B279" s="14" t="s">
        <v>541</v>
      </c>
      <c r="C279" s="15" t="s">
        <v>542</v>
      </c>
      <c r="D279" s="16" t="s">
        <v>15</v>
      </c>
      <c r="E279" s="17">
        <v>8.4</v>
      </c>
      <c r="F279" s="45">
        <v>9</v>
      </c>
      <c r="G279" s="18">
        <v>8.8000000000000007</v>
      </c>
      <c r="H279" s="13"/>
      <c r="I279" s="13"/>
      <c r="J279" s="13"/>
      <c r="K279" s="20">
        <v>9.25</v>
      </c>
      <c r="L279" s="20">
        <v>7.5</v>
      </c>
      <c r="M279" s="20">
        <v>10</v>
      </c>
      <c r="N279" s="9" t="str">
        <f>VLOOKUP(B279,'[1]DS_HS '!$C$657:$F$1300,4,0)</f>
        <v>12D7</v>
      </c>
      <c r="O279" s="9" t="str">
        <f t="shared" si="20"/>
        <v/>
      </c>
      <c r="P279" s="9">
        <f t="shared" si="21"/>
        <v>8.92</v>
      </c>
      <c r="Q279" s="9">
        <f t="shared" si="22"/>
        <v>8.7799999999999994</v>
      </c>
      <c r="R279" s="9" t="str">
        <f>VLOOKUP(C279&amp;N279,'[2]12A1'!$C$8:$Z$655,18,0)</f>
        <v>9.2</v>
      </c>
      <c r="S279" s="9">
        <f t="shared" si="23"/>
        <v>8.91</v>
      </c>
      <c r="T279" s="9" t="str">
        <f t="shared" si="24"/>
        <v>12D7</v>
      </c>
    </row>
    <row r="280" spans="1:20" x14ac:dyDescent="0.3">
      <c r="A280" s="13">
        <v>924</v>
      </c>
      <c r="B280" s="14" t="s">
        <v>543</v>
      </c>
      <c r="C280" s="15" t="s">
        <v>544</v>
      </c>
      <c r="D280" s="16" t="s">
        <v>15</v>
      </c>
      <c r="E280" s="17">
        <v>5.6</v>
      </c>
      <c r="F280" s="45">
        <v>6.5</v>
      </c>
      <c r="G280" s="18">
        <v>5.2</v>
      </c>
      <c r="H280" s="13"/>
      <c r="I280" s="13"/>
      <c r="J280" s="13"/>
      <c r="K280" s="20">
        <v>5</v>
      </c>
      <c r="L280" s="20">
        <v>7.75</v>
      </c>
      <c r="M280" s="20">
        <v>8.75</v>
      </c>
      <c r="N280" s="9" t="str">
        <f>VLOOKUP(B280,'[1]DS_HS '!$C$657:$F$1300,4,0)</f>
        <v>12D3</v>
      </c>
      <c r="O280" s="9" t="str">
        <f t="shared" si="20"/>
        <v/>
      </c>
      <c r="P280" s="9">
        <f t="shared" si="21"/>
        <v>7.17</v>
      </c>
      <c r="Q280" s="9">
        <f t="shared" si="22"/>
        <v>6.12</v>
      </c>
      <c r="R280" s="9" t="str">
        <f>VLOOKUP(C280&amp;N280,'[2]12A1'!$C$8:$Z$655,18,0)</f>
        <v>7.6</v>
      </c>
      <c r="S280" s="9">
        <f t="shared" si="23"/>
        <v>6.56</v>
      </c>
      <c r="T280" s="9" t="str">
        <f t="shared" si="24"/>
        <v>12D3</v>
      </c>
    </row>
    <row r="281" spans="1:20" x14ac:dyDescent="0.3">
      <c r="A281" s="13">
        <v>925</v>
      </c>
      <c r="B281" s="14" t="s">
        <v>545</v>
      </c>
      <c r="C281" s="15" t="s">
        <v>546</v>
      </c>
      <c r="D281" s="16" t="s">
        <v>15</v>
      </c>
      <c r="E281" s="17">
        <v>5.6</v>
      </c>
      <c r="F281" s="45">
        <v>8.25</v>
      </c>
      <c r="G281" s="18">
        <v>3.4</v>
      </c>
      <c r="H281" s="13"/>
      <c r="I281" s="13"/>
      <c r="J281" s="13"/>
      <c r="K281" s="20">
        <v>3.5</v>
      </c>
      <c r="L281" s="20">
        <v>6.75</v>
      </c>
      <c r="M281" s="20">
        <v>8</v>
      </c>
      <c r="N281" s="9" t="str">
        <f>VLOOKUP(B281,'[1]DS_HS '!$C$657:$F$1300,4,0)</f>
        <v>12A4</v>
      </c>
      <c r="O281" s="9" t="str">
        <f t="shared" si="20"/>
        <v/>
      </c>
      <c r="P281" s="9">
        <f t="shared" si="21"/>
        <v>6.08</v>
      </c>
      <c r="Q281" s="9">
        <f t="shared" si="22"/>
        <v>5.83</v>
      </c>
      <c r="R281" s="9" t="str">
        <f>VLOOKUP(C281&amp;N281,'[2]12A1'!$C$8:$Z$655,18,0)</f>
        <v>8.1</v>
      </c>
      <c r="S281" s="9">
        <f t="shared" si="23"/>
        <v>6.51</v>
      </c>
      <c r="T281" s="9" t="str">
        <f t="shared" si="24"/>
        <v>12A4</v>
      </c>
    </row>
    <row r="282" spans="1:20" x14ac:dyDescent="0.3">
      <c r="A282" s="13">
        <v>926</v>
      </c>
      <c r="B282" s="14" t="s">
        <v>547</v>
      </c>
      <c r="C282" s="15" t="s">
        <v>548</v>
      </c>
      <c r="D282" s="16" t="s">
        <v>15</v>
      </c>
      <c r="E282" s="17">
        <v>4.8</v>
      </c>
      <c r="F282" s="45">
        <v>8.75</v>
      </c>
      <c r="G282" s="18">
        <v>7.2</v>
      </c>
      <c r="H282" s="13"/>
      <c r="I282" s="13"/>
      <c r="J282" s="13"/>
      <c r="K282" s="20">
        <v>3.25</v>
      </c>
      <c r="L282" s="20">
        <v>5.5</v>
      </c>
      <c r="M282" s="20">
        <v>7.5</v>
      </c>
      <c r="N282" s="9" t="str">
        <f>VLOOKUP(B282,'[1]DS_HS '!$C$657:$F$1300,4,0)</f>
        <v>12D2</v>
      </c>
      <c r="O282" s="9" t="str">
        <f t="shared" si="20"/>
        <v/>
      </c>
      <c r="P282" s="9">
        <f t="shared" si="21"/>
        <v>5.42</v>
      </c>
      <c r="Q282" s="9">
        <f t="shared" si="22"/>
        <v>6.54</v>
      </c>
      <c r="R282" s="9" t="str">
        <f>VLOOKUP(C282&amp;N282,'[2]12A1'!$C$8:$Z$655,18,0)</f>
        <v>8.2</v>
      </c>
      <c r="S282" s="9">
        <f t="shared" si="23"/>
        <v>7.04</v>
      </c>
      <c r="T282" s="9" t="str">
        <f t="shared" si="24"/>
        <v>12D2</v>
      </c>
    </row>
    <row r="283" spans="1:20" x14ac:dyDescent="0.3">
      <c r="A283" s="13">
        <v>927</v>
      </c>
      <c r="B283" s="14" t="s">
        <v>549</v>
      </c>
      <c r="C283" s="15" t="s">
        <v>550</v>
      </c>
      <c r="D283" s="16" t="s">
        <v>15</v>
      </c>
      <c r="E283" s="17">
        <v>6.6</v>
      </c>
      <c r="F283" s="45">
        <v>7.75</v>
      </c>
      <c r="G283" s="18">
        <v>2.6</v>
      </c>
      <c r="H283" s="13"/>
      <c r="I283" s="13"/>
      <c r="J283" s="13"/>
      <c r="K283" s="20">
        <v>4.25</v>
      </c>
      <c r="L283" s="20">
        <v>6.5</v>
      </c>
      <c r="M283" s="20">
        <v>8.75</v>
      </c>
      <c r="N283" s="9" t="str">
        <f>VLOOKUP(B283,'[1]DS_HS '!$C$657:$F$1300,4,0)</f>
        <v>12D4</v>
      </c>
      <c r="O283" s="9" t="str">
        <f t="shared" si="20"/>
        <v/>
      </c>
      <c r="P283" s="9">
        <f t="shared" si="21"/>
        <v>6.5</v>
      </c>
      <c r="Q283" s="9">
        <f t="shared" si="22"/>
        <v>5.86</v>
      </c>
      <c r="R283" s="9" t="str">
        <f>VLOOKUP(C283&amp;N283,'[2]12A1'!$C$8:$Z$655,18,0)</f>
        <v>7.9</v>
      </c>
      <c r="S283" s="9">
        <f t="shared" si="23"/>
        <v>6.47</v>
      </c>
      <c r="T283" s="9" t="str">
        <f t="shared" si="24"/>
        <v>12D4</v>
      </c>
    </row>
    <row r="284" spans="1:20" x14ac:dyDescent="0.3">
      <c r="A284" s="13">
        <v>928</v>
      </c>
      <c r="B284" s="14" t="s">
        <v>551</v>
      </c>
      <c r="C284" s="15" t="s">
        <v>552</v>
      </c>
      <c r="D284" s="16" t="s">
        <v>15</v>
      </c>
      <c r="E284" s="17">
        <v>7.4</v>
      </c>
      <c r="F284" s="45">
        <v>8.25</v>
      </c>
      <c r="G284" s="18">
        <v>8.1999999999999993</v>
      </c>
      <c r="H284" s="13"/>
      <c r="I284" s="13"/>
      <c r="J284" s="13"/>
      <c r="K284" s="20">
        <v>3.75</v>
      </c>
      <c r="L284" s="20">
        <v>6.5</v>
      </c>
      <c r="M284" s="20">
        <v>9.5</v>
      </c>
      <c r="N284" s="9" t="str">
        <f>VLOOKUP(B284,'[1]DS_HS '!$C$657:$F$1300,4,0)</f>
        <v>12D8</v>
      </c>
      <c r="O284" s="9" t="str">
        <f t="shared" si="20"/>
        <v/>
      </c>
      <c r="P284" s="9">
        <f t="shared" si="21"/>
        <v>6.58</v>
      </c>
      <c r="Q284" s="9">
        <f t="shared" si="22"/>
        <v>7.61</v>
      </c>
      <c r="R284" s="9" t="str">
        <f>VLOOKUP(C284&amp;N284,'[2]12A1'!$C$8:$Z$655,18,0)</f>
        <v>8.5</v>
      </c>
      <c r="S284" s="9">
        <f t="shared" si="23"/>
        <v>7.88</v>
      </c>
      <c r="T284" s="9" t="str">
        <f t="shared" si="24"/>
        <v>12D8</v>
      </c>
    </row>
    <row r="285" spans="1:20" x14ac:dyDescent="0.3">
      <c r="A285" s="13">
        <v>929</v>
      </c>
      <c r="B285" s="14" t="s">
        <v>553</v>
      </c>
      <c r="C285" s="15" t="s">
        <v>554</v>
      </c>
      <c r="D285" s="16" t="s">
        <v>15</v>
      </c>
      <c r="E285" s="17">
        <v>7.6</v>
      </c>
      <c r="F285" s="45">
        <v>8</v>
      </c>
      <c r="G285" s="18">
        <v>7</v>
      </c>
      <c r="H285" s="13"/>
      <c r="I285" s="13"/>
      <c r="J285" s="13"/>
      <c r="K285" s="20">
        <v>6.5</v>
      </c>
      <c r="L285" s="20">
        <v>6</v>
      </c>
      <c r="M285" s="20">
        <v>8.5</v>
      </c>
      <c r="N285" s="9" t="str">
        <f>VLOOKUP(B285,'[1]DS_HS '!$C$657:$F$1300,4,0)</f>
        <v>12D6</v>
      </c>
      <c r="O285" s="9" t="str">
        <f t="shared" si="20"/>
        <v/>
      </c>
      <c r="P285" s="9">
        <f t="shared" si="21"/>
        <v>7</v>
      </c>
      <c r="Q285" s="9">
        <f t="shared" si="22"/>
        <v>7.4</v>
      </c>
      <c r="R285" s="9" t="str">
        <f>VLOOKUP(C285&amp;N285,'[2]12A1'!$C$8:$Z$655,18,0)</f>
        <v>7.8</v>
      </c>
      <c r="S285" s="9">
        <f t="shared" si="23"/>
        <v>7.52</v>
      </c>
      <c r="T285" s="9" t="str">
        <f t="shared" si="24"/>
        <v>12D6</v>
      </c>
    </row>
    <row r="286" spans="1:20" x14ac:dyDescent="0.3">
      <c r="A286" s="13">
        <v>930</v>
      </c>
      <c r="B286" s="14" t="s">
        <v>555</v>
      </c>
      <c r="C286" s="15" t="s">
        <v>556</v>
      </c>
      <c r="D286" s="16" t="s">
        <v>15</v>
      </c>
      <c r="E286" s="17">
        <v>7.4</v>
      </c>
      <c r="F286" s="45">
        <v>6.5</v>
      </c>
      <c r="G286" s="18">
        <v>7.4</v>
      </c>
      <c r="H286" s="13"/>
      <c r="I286" s="13"/>
      <c r="J286" s="13"/>
      <c r="K286" s="20">
        <v>6</v>
      </c>
      <c r="L286" s="20">
        <v>8</v>
      </c>
      <c r="M286" s="20">
        <v>8.25</v>
      </c>
      <c r="N286" s="9" t="str">
        <f>VLOOKUP(B286,'[1]DS_HS '!$C$657:$F$1300,4,0)</f>
        <v>12D7</v>
      </c>
      <c r="O286" s="9" t="str">
        <f t="shared" si="20"/>
        <v/>
      </c>
      <c r="P286" s="9">
        <f t="shared" si="21"/>
        <v>7.42</v>
      </c>
      <c r="Q286" s="9">
        <f t="shared" si="22"/>
        <v>7.18</v>
      </c>
      <c r="R286" s="9" t="str">
        <f>VLOOKUP(C286&amp;N286,'[2]12A1'!$C$8:$Z$655,18,0)</f>
        <v>7.9</v>
      </c>
      <c r="S286" s="9">
        <f t="shared" si="23"/>
        <v>7.4</v>
      </c>
      <c r="T286" s="9" t="str">
        <f t="shared" si="24"/>
        <v>12D7</v>
      </c>
    </row>
    <row r="287" spans="1:20" x14ac:dyDescent="0.3">
      <c r="A287" s="13">
        <v>931</v>
      </c>
      <c r="B287" s="14" t="s">
        <v>557</v>
      </c>
      <c r="C287" s="15" t="s">
        <v>558</v>
      </c>
      <c r="D287" s="16" t="s">
        <v>15</v>
      </c>
      <c r="E287" s="17">
        <v>6.6</v>
      </c>
      <c r="F287" s="45">
        <v>8.5</v>
      </c>
      <c r="G287" s="18">
        <v>4</v>
      </c>
      <c r="H287" s="13"/>
      <c r="I287" s="13"/>
      <c r="J287" s="13"/>
      <c r="K287" s="20">
        <v>3.25</v>
      </c>
      <c r="L287" s="20">
        <v>5.25</v>
      </c>
      <c r="M287" s="20">
        <v>8</v>
      </c>
      <c r="N287" s="9" t="str">
        <f>VLOOKUP(B287,'[1]DS_HS '!$C$657:$F$1300,4,0)</f>
        <v>12D9</v>
      </c>
      <c r="O287" s="9" t="str">
        <f t="shared" si="20"/>
        <v/>
      </c>
      <c r="P287" s="9">
        <f t="shared" si="21"/>
        <v>5.5</v>
      </c>
      <c r="Q287" s="9">
        <f t="shared" si="22"/>
        <v>6.15</v>
      </c>
      <c r="R287" s="9" t="str">
        <f>VLOOKUP(C287&amp;N287,'[2]12A1'!$C$8:$Z$655,18,0)</f>
        <v>8.4</v>
      </c>
      <c r="S287" s="9">
        <f t="shared" si="23"/>
        <v>6.83</v>
      </c>
      <c r="T287" s="9" t="str">
        <f t="shared" si="24"/>
        <v>12D9</v>
      </c>
    </row>
    <row r="288" spans="1:20" x14ac:dyDescent="0.3">
      <c r="A288" s="13">
        <v>932</v>
      </c>
      <c r="B288" s="14" t="s">
        <v>559</v>
      </c>
      <c r="C288" s="15" t="s">
        <v>560</v>
      </c>
      <c r="D288" s="16" t="s">
        <v>15</v>
      </c>
      <c r="E288" s="17">
        <v>7</v>
      </c>
      <c r="F288" s="45">
        <v>7.5</v>
      </c>
      <c r="G288" s="18">
        <v>5.2</v>
      </c>
      <c r="H288" s="13"/>
      <c r="I288" s="13"/>
      <c r="J288" s="13"/>
      <c r="K288" s="20">
        <v>3.75</v>
      </c>
      <c r="L288" s="20">
        <v>6.5</v>
      </c>
      <c r="M288" s="20">
        <v>8.5</v>
      </c>
      <c r="N288" s="9" t="str">
        <f>VLOOKUP(B288,'[1]DS_HS '!$C$657:$F$1300,4,0)</f>
        <v>12A4</v>
      </c>
      <c r="O288" s="9" t="str">
        <f t="shared" si="20"/>
        <v/>
      </c>
      <c r="P288" s="9">
        <f t="shared" si="21"/>
        <v>6.25</v>
      </c>
      <c r="Q288" s="9">
        <f t="shared" si="22"/>
        <v>6.49</v>
      </c>
      <c r="R288" s="9" t="str">
        <f>VLOOKUP(C288&amp;N288,'[2]12A1'!$C$8:$Z$655,18,0)</f>
        <v>8.3</v>
      </c>
      <c r="S288" s="9">
        <f t="shared" si="23"/>
        <v>7.03</v>
      </c>
      <c r="T288" s="9" t="str">
        <f t="shared" si="24"/>
        <v>12A4</v>
      </c>
    </row>
    <row r="289" spans="1:20" x14ac:dyDescent="0.3">
      <c r="A289" s="13">
        <v>933</v>
      </c>
      <c r="B289" s="14" t="s">
        <v>561</v>
      </c>
      <c r="C289" s="15" t="s">
        <v>562</v>
      </c>
      <c r="D289" s="16" t="s">
        <v>15</v>
      </c>
      <c r="E289" s="17">
        <v>8.6</v>
      </c>
      <c r="F289" s="45">
        <v>8.5</v>
      </c>
      <c r="G289" s="18">
        <v>9.6</v>
      </c>
      <c r="H289" s="13"/>
      <c r="I289" s="13"/>
      <c r="J289" s="13"/>
      <c r="K289" s="20">
        <v>5.75</v>
      </c>
      <c r="L289" s="20">
        <v>8.75</v>
      </c>
      <c r="M289" s="20">
        <v>9.75</v>
      </c>
      <c r="N289" s="9" t="str">
        <f>VLOOKUP(B289,'[1]DS_HS '!$C$657:$F$1300,4,0)</f>
        <v>12D1</v>
      </c>
      <c r="O289" s="9" t="str">
        <f t="shared" si="20"/>
        <v/>
      </c>
      <c r="P289" s="9">
        <f t="shared" si="21"/>
        <v>8.08</v>
      </c>
      <c r="Q289" s="9">
        <f t="shared" si="22"/>
        <v>8.6999999999999993</v>
      </c>
      <c r="R289" s="9" t="str">
        <f>VLOOKUP(C289&amp;N289,'[2]12A1'!$C$8:$Z$655,18,0)</f>
        <v>9.0</v>
      </c>
      <c r="S289" s="9">
        <f t="shared" si="23"/>
        <v>8.7899999999999991</v>
      </c>
      <c r="T289" s="9" t="str">
        <f t="shared" si="24"/>
        <v>12D1</v>
      </c>
    </row>
    <row r="290" spans="1:20" x14ac:dyDescent="0.3">
      <c r="A290" s="13">
        <v>934</v>
      </c>
      <c r="B290" s="14" t="s">
        <v>563</v>
      </c>
      <c r="C290" s="15" t="s">
        <v>564</v>
      </c>
      <c r="D290" s="16" t="s">
        <v>15</v>
      </c>
      <c r="E290" s="17">
        <v>8.1999999999999993</v>
      </c>
      <c r="F290" s="45">
        <v>9</v>
      </c>
      <c r="G290" s="18">
        <v>5.6</v>
      </c>
      <c r="H290" s="13"/>
      <c r="I290" s="13"/>
      <c r="J290" s="13"/>
      <c r="K290" s="20">
        <v>4</v>
      </c>
      <c r="L290" s="20">
        <v>5.75</v>
      </c>
      <c r="M290" s="20">
        <v>8.5</v>
      </c>
      <c r="N290" s="9" t="str">
        <f>VLOOKUP(B290,'[1]DS_HS '!$C$657:$F$1300,4,0)</f>
        <v>12D7</v>
      </c>
      <c r="O290" s="9" t="str">
        <f t="shared" si="20"/>
        <v/>
      </c>
      <c r="P290" s="9">
        <f t="shared" si="21"/>
        <v>6.08</v>
      </c>
      <c r="Q290" s="9">
        <f t="shared" si="22"/>
        <v>7.22</v>
      </c>
      <c r="R290" s="9" t="str">
        <f>VLOOKUP(C290&amp;N290,'[2]12A1'!$C$8:$Z$655,18,0)</f>
        <v>8.5</v>
      </c>
      <c r="S290" s="9">
        <f t="shared" si="23"/>
        <v>7.6</v>
      </c>
      <c r="T290" s="9" t="str">
        <f t="shared" si="24"/>
        <v>12D7</v>
      </c>
    </row>
    <row r="291" spans="1:20" x14ac:dyDescent="0.3">
      <c r="A291" s="13">
        <v>935</v>
      </c>
      <c r="B291" s="14" t="s">
        <v>565</v>
      </c>
      <c r="C291" s="15" t="s">
        <v>566</v>
      </c>
      <c r="D291" s="16" t="s">
        <v>15</v>
      </c>
      <c r="E291" s="17">
        <v>7.6</v>
      </c>
      <c r="F291" s="45">
        <v>9</v>
      </c>
      <c r="G291" s="18">
        <v>6.6</v>
      </c>
      <c r="H291" s="13"/>
      <c r="I291" s="13"/>
      <c r="J291" s="13"/>
      <c r="K291" s="20">
        <v>6.5</v>
      </c>
      <c r="L291" s="20">
        <v>7.5</v>
      </c>
      <c r="M291" s="20">
        <v>8.5</v>
      </c>
      <c r="N291" s="9" t="str">
        <f>VLOOKUP(B291,'[1]DS_HS '!$C$657:$F$1300,4,0)</f>
        <v>12D7</v>
      </c>
      <c r="O291" s="9" t="str">
        <f t="shared" si="20"/>
        <v/>
      </c>
      <c r="P291" s="9">
        <f t="shared" si="21"/>
        <v>7.5</v>
      </c>
      <c r="Q291" s="9">
        <f t="shared" si="22"/>
        <v>7.68</v>
      </c>
      <c r="R291" s="9" t="str">
        <f>VLOOKUP(C291&amp;N291,'[2]12A1'!$C$8:$Z$655,18,0)</f>
        <v>8.7</v>
      </c>
      <c r="S291" s="9">
        <f t="shared" si="23"/>
        <v>7.99</v>
      </c>
      <c r="T291" s="9" t="str">
        <f t="shared" si="24"/>
        <v>12D7</v>
      </c>
    </row>
    <row r="292" spans="1:20" x14ac:dyDescent="0.3">
      <c r="A292" s="13">
        <v>936</v>
      </c>
      <c r="B292" s="14" t="s">
        <v>567</v>
      </c>
      <c r="C292" s="15" t="s">
        <v>568</v>
      </c>
      <c r="D292" s="16" t="s">
        <v>15</v>
      </c>
      <c r="E292" s="22">
        <v>-1</v>
      </c>
      <c r="F292" s="46">
        <v>-1</v>
      </c>
      <c r="G292" s="21">
        <v>-1</v>
      </c>
      <c r="H292" s="13"/>
      <c r="I292" s="13"/>
      <c r="J292" s="13"/>
      <c r="K292" s="24">
        <v>-1</v>
      </c>
      <c r="L292" s="20">
        <v>-1</v>
      </c>
      <c r="M292" s="20">
        <v>-1</v>
      </c>
      <c r="N292" s="9" t="str">
        <f>VLOOKUP(B292,'[1]DS_HS '!$C$657:$F$1300,4,0)</f>
        <v>12D4</v>
      </c>
      <c r="O292" s="9" t="str">
        <f t="shared" si="20"/>
        <v/>
      </c>
      <c r="P292" s="9" t="str">
        <f t="shared" si="21"/>
        <v/>
      </c>
      <c r="Q292" s="9" t="str">
        <f t="shared" si="22"/>
        <v/>
      </c>
      <c r="R292" s="9" t="str">
        <f>VLOOKUP(C292&amp;N292,'[2]12A1'!$C$8:$Z$655,18,0)</f>
        <v>8.3</v>
      </c>
      <c r="S292" s="9" t="str">
        <f t="shared" si="23"/>
        <v/>
      </c>
      <c r="T292" s="9" t="str">
        <f t="shared" si="24"/>
        <v>12D4</v>
      </c>
    </row>
    <row r="293" spans="1:20" x14ac:dyDescent="0.3">
      <c r="A293" s="13">
        <v>937</v>
      </c>
      <c r="B293" s="14" t="s">
        <v>569</v>
      </c>
      <c r="C293" s="15" t="s">
        <v>570</v>
      </c>
      <c r="D293" s="16" t="s">
        <v>15</v>
      </c>
      <c r="E293" s="17">
        <v>7.2</v>
      </c>
      <c r="F293" s="45">
        <v>8.25</v>
      </c>
      <c r="G293" s="18">
        <v>5.8</v>
      </c>
      <c r="H293" s="13"/>
      <c r="I293" s="13"/>
      <c r="J293" s="13"/>
      <c r="K293" s="20">
        <v>5.25</v>
      </c>
      <c r="L293" s="20">
        <v>9</v>
      </c>
      <c r="M293" s="20">
        <v>8.75</v>
      </c>
      <c r="N293" s="9" t="str">
        <f>VLOOKUP(B293,'[1]DS_HS '!$C$657:$F$1300,4,0)</f>
        <v>12D11</v>
      </c>
      <c r="O293" s="9" t="str">
        <f t="shared" si="20"/>
        <v/>
      </c>
      <c r="P293" s="9">
        <f t="shared" si="21"/>
        <v>7.67</v>
      </c>
      <c r="Q293" s="9">
        <f t="shared" si="22"/>
        <v>7.23</v>
      </c>
      <c r="R293" s="9" t="str">
        <f>VLOOKUP(C293&amp;N293,'[2]12A1'!$C$8:$Z$655,18,0)</f>
        <v>8.2</v>
      </c>
      <c r="S293" s="9">
        <f t="shared" si="23"/>
        <v>7.52</v>
      </c>
      <c r="T293" s="9" t="str">
        <f t="shared" si="24"/>
        <v>12D11</v>
      </c>
    </row>
    <row r="294" spans="1:20" x14ac:dyDescent="0.3">
      <c r="A294" s="13">
        <v>938</v>
      </c>
      <c r="B294" s="14" t="s">
        <v>571</v>
      </c>
      <c r="C294" s="15" t="s">
        <v>572</v>
      </c>
      <c r="D294" s="16" t="s">
        <v>15</v>
      </c>
      <c r="E294" s="17">
        <v>8.4</v>
      </c>
      <c r="F294" s="45">
        <v>8.25</v>
      </c>
      <c r="G294" s="18">
        <v>5.8</v>
      </c>
      <c r="H294" s="13"/>
      <c r="I294" s="13"/>
      <c r="J294" s="13"/>
      <c r="K294" s="20">
        <v>3</v>
      </c>
      <c r="L294" s="20">
        <v>6.75</v>
      </c>
      <c r="M294" s="20">
        <v>9</v>
      </c>
      <c r="N294" s="9" t="str">
        <f>VLOOKUP(B294,'[1]DS_HS '!$C$657:$F$1300,4,0)</f>
        <v>12D3</v>
      </c>
      <c r="O294" s="9" t="str">
        <f t="shared" si="20"/>
        <v/>
      </c>
      <c r="P294" s="9">
        <f t="shared" si="21"/>
        <v>6.25</v>
      </c>
      <c r="Q294" s="9">
        <f t="shared" si="22"/>
        <v>7.18</v>
      </c>
      <c r="R294" s="9" t="str">
        <f>VLOOKUP(C294&amp;N294,'[2]12A1'!$C$8:$Z$655,18,0)</f>
        <v>8.6</v>
      </c>
      <c r="S294" s="9">
        <f t="shared" si="23"/>
        <v>7.61</v>
      </c>
      <c r="T294" s="9" t="str">
        <f t="shared" si="24"/>
        <v>12D3</v>
      </c>
    </row>
    <row r="295" spans="1:20" x14ac:dyDescent="0.3">
      <c r="A295" s="13">
        <v>939</v>
      </c>
      <c r="B295" s="14" t="s">
        <v>573</v>
      </c>
      <c r="C295" s="15" t="s">
        <v>574</v>
      </c>
      <c r="D295" s="16" t="s">
        <v>15</v>
      </c>
      <c r="E295" s="17">
        <v>5.8</v>
      </c>
      <c r="F295" s="45">
        <v>7</v>
      </c>
      <c r="G295" s="18">
        <v>3</v>
      </c>
      <c r="H295" s="13"/>
      <c r="I295" s="13"/>
      <c r="J295" s="13"/>
      <c r="K295" s="20">
        <v>4</v>
      </c>
      <c r="L295" s="20">
        <v>6.25</v>
      </c>
      <c r="M295" s="20">
        <v>8.25</v>
      </c>
      <c r="N295" s="9" t="str">
        <f>VLOOKUP(B295,'[1]DS_HS '!$C$657:$F$1300,4,0)</f>
        <v>12A4</v>
      </c>
      <c r="O295" s="9" t="str">
        <f t="shared" si="20"/>
        <v/>
      </c>
      <c r="P295" s="9">
        <f t="shared" si="21"/>
        <v>6.17</v>
      </c>
      <c r="Q295" s="9">
        <f t="shared" si="22"/>
        <v>5.49</v>
      </c>
      <c r="R295" s="9" t="str">
        <f>VLOOKUP(C295&amp;N295,'[2]12A1'!$C$8:$Z$655,18,0)</f>
        <v>8.1</v>
      </c>
      <c r="S295" s="9">
        <f t="shared" si="23"/>
        <v>6.27</v>
      </c>
      <c r="T295" s="9" t="str">
        <f t="shared" si="24"/>
        <v>12A4</v>
      </c>
    </row>
    <row r="296" spans="1:20" x14ac:dyDescent="0.3">
      <c r="A296" s="13">
        <v>940</v>
      </c>
      <c r="B296" s="14" t="s">
        <v>575</v>
      </c>
      <c r="C296" s="15" t="s">
        <v>576</v>
      </c>
      <c r="D296" s="16" t="s">
        <v>15</v>
      </c>
      <c r="E296" s="17">
        <v>6.4</v>
      </c>
      <c r="F296" s="45">
        <v>8.5</v>
      </c>
      <c r="G296" s="18">
        <v>4.2</v>
      </c>
      <c r="H296" s="13"/>
      <c r="I296" s="13"/>
      <c r="J296" s="13"/>
      <c r="K296" s="20">
        <v>4.25</v>
      </c>
      <c r="L296" s="20">
        <v>7.75</v>
      </c>
      <c r="M296" s="20">
        <v>9.75</v>
      </c>
      <c r="N296" s="9" t="str">
        <f>VLOOKUP(B296,'[1]DS_HS '!$C$657:$F$1300,4,0)</f>
        <v>12D7</v>
      </c>
      <c r="O296" s="9" t="str">
        <f t="shared" si="20"/>
        <v/>
      </c>
      <c r="P296" s="9">
        <f t="shared" si="21"/>
        <v>7.25</v>
      </c>
      <c r="Q296" s="9">
        <f t="shared" si="22"/>
        <v>6.59</v>
      </c>
      <c r="R296" s="9" t="str">
        <f>VLOOKUP(C296&amp;N296,'[2]12A1'!$C$8:$Z$655,18,0)</f>
        <v>7.9</v>
      </c>
      <c r="S296" s="9">
        <f t="shared" si="23"/>
        <v>6.98</v>
      </c>
      <c r="T296" s="9" t="str">
        <f t="shared" si="24"/>
        <v>12D7</v>
      </c>
    </row>
    <row r="297" spans="1:20" x14ac:dyDescent="0.3">
      <c r="A297" s="13">
        <v>941</v>
      </c>
      <c r="B297" s="14" t="s">
        <v>577</v>
      </c>
      <c r="C297" s="15" t="s">
        <v>578</v>
      </c>
      <c r="D297" s="16" t="s">
        <v>15</v>
      </c>
      <c r="E297" s="17">
        <v>7.2</v>
      </c>
      <c r="F297" s="45">
        <v>8.75</v>
      </c>
      <c r="G297" s="18">
        <v>5.8</v>
      </c>
      <c r="H297" s="13"/>
      <c r="I297" s="13"/>
      <c r="J297" s="13"/>
      <c r="K297" s="20">
        <v>4.25</v>
      </c>
      <c r="L297" s="20">
        <v>6</v>
      </c>
      <c r="M297" s="20">
        <v>8</v>
      </c>
      <c r="N297" s="9" t="str">
        <f>VLOOKUP(B297,'[1]DS_HS '!$C$657:$F$1300,4,0)</f>
        <v>12D7</v>
      </c>
      <c r="O297" s="9" t="str">
        <f t="shared" si="20"/>
        <v/>
      </c>
      <c r="P297" s="9">
        <f t="shared" si="21"/>
        <v>6.08</v>
      </c>
      <c r="Q297" s="9">
        <f t="shared" si="22"/>
        <v>6.96</v>
      </c>
      <c r="R297" s="9" t="str">
        <f>VLOOKUP(C297&amp;N297,'[2]12A1'!$C$8:$Z$655,18,0)</f>
        <v>8.6</v>
      </c>
      <c r="S297" s="9">
        <f t="shared" si="23"/>
        <v>7.45</v>
      </c>
      <c r="T297" s="9" t="str">
        <f t="shared" si="24"/>
        <v>12D7</v>
      </c>
    </row>
    <row r="298" spans="1:20" x14ac:dyDescent="0.3">
      <c r="A298" s="13">
        <v>942</v>
      </c>
      <c r="B298" s="14" t="s">
        <v>579</v>
      </c>
      <c r="C298" s="15" t="s">
        <v>580</v>
      </c>
      <c r="D298" s="16" t="s">
        <v>15</v>
      </c>
      <c r="E298" s="17">
        <v>6.4</v>
      </c>
      <c r="F298" s="45">
        <v>5</v>
      </c>
      <c r="G298" s="18">
        <v>4.8</v>
      </c>
      <c r="H298" s="13"/>
      <c r="I298" s="13"/>
      <c r="J298" s="13"/>
      <c r="K298" s="20">
        <v>7.25</v>
      </c>
      <c r="L298" s="20">
        <v>6</v>
      </c>
      <c r="M298" s="20">
        <v>8.75</v>
      </c>
      <c r="N298" s="9" t="str">
        <f>VLOOKUP(B298,'[1]DS_HS '!$C$657:$F$1300,4,0)</f>
        <v>12A3</v>
      </c>
      <c r="O298" s="9" t="str">
        <f t="shared" si="20"/>
        <v/>
      </c>
      <c r="P298" s="9">
        <f t="shared" si="21"/>
        <v>7.33</v>
      </c>
      <c r="Q298" s="9">
        <f t="shared" si="22"/>
        <v>5.88</v>
      </c>
      <c r="R298" s="9" t="str">
        <f>VLOOKUP(C298&amp;N298,'[2]12A1'!$C$8:$Z$655,18,0)</f>
        <v>8.5</v>
      </c>
      <c r="S298" s="9">
        <f t="shared" si="23"/>
        <v>6.67</v>
      </c>
      <c r="T298" s="9" t="str">
        <f t="shared" si="24"/>
        <v>12A3</v>
      </c>
    </row>
    <row r="299" spans="1:20" x14ac:dyDescent="0.3">
      <c r="A299" s="13">
        <v>943</v>
      </c>
      <c r="B299" s="14" t="s">
        <v>581</v>
      </c>
      <c r="C299" s="15" t="s">
        <v>582</v>
      </c>
      <c r="D299" s="16" t="s">
        <v>15</v>
      </c>
      <c r="E299" s="17">
        <v>6.8</v>
      </c>
      <c r="F299" s="45">
        <v>7.25</v>
      </c>
      <c r="G299" s="18">
        <v>5</v>
      </c>
      <c r="H299" s="13"/>
      <c r="I299" s="13"/>
      <c r="J299" s="13"/>
      <c r="K299" s="20">
        <v>3</v>
      </c>
      <c r="L299" s="20">
        <v>5.25</v>
      </c>
      <c r="M299" s="20">
        <v>7.75</v>
      </c>
      <c r="N299" s="9" t="str">
        <f>VLOOKUP(B299,'[1]DS_HS '!$C$657:$F$1300,4,0)</f>
        <v>12D5</v>
      </c>
      <c r="O299" s="9" t="str">
        <f t="shared" si="20"/>
        <v/>
      </c>
      <c r="P299" s="9">
        <f t="shared" si="21"/>
        <v>5.33</v>
      </c>
      <c r="Q299" s="9">
        <f t="shared" si="22"/>
        <v>6.1</v>
      </c>
      <c r="R299" s="9" t="str">
        <f>VLOOKUP(C299&amp;N299,'[2]12A1'!$C$8:$Z$655,18,0)</f>
        <v>7.5</v>
      </c>
      <c r="S299" s="9">
        <f t="shared" si="23"/>
        <v>6.52</v>
      </c>
      <c r="T299" s="9" t="str">
        <f t="shared" si="24"/>
        <v>12D5</v>
      </c>
    </row>
    <row r="300" spans="1:20" x14ac:dyDescent="0.3">
      <c r="A300" s="13">
        <v>944</v>
      </c>
      <c r="B300" s="14" t="s">
        <v>583</v>
      </c>
      <c r="C300" s="15" t="s">
        <v>584</v>
      </c>
      <c r="D300" s="16" t="s">
        <v>15</v>
      </c>
      <c r="E300" s="17">
        <v>4.5999999999999996</v>
      </c>
      <c r="F300" s="45">
        <v>4</v>
      </c>
      <c r="G300" s="18">
        <v>5</v>
      </c>
      <c r="H300" s="13"/>
      <c r="I300" s="13"/>
      <c r="J300" s="13"/>
      <c r="K300" s="20">
        <v>2.75</v>
      </c>
      <c r="L300" s="20">
        <v>5.75</v>
      </c>
      <c r="M300" s="20">
        <v>7.5</v>
      </c>
      <c r="N300" s="9" t="str">
        <f>VLOOKUP(B300,'[1]DS_HS '!$C$657:$F$1300,4,0)</f>
        <v>12D11</v>
      </c>
      <c r="O300" s="9" t="str">
        <f t="shared" si="20"/>
        <v/>
      </c>
      <c r="P300" s="9">
        <f t="shared" si="21"/>
        <v>5.33</v>
      </c>
      <c r="Q300" s="9">
        <f t="shared" si="22"/>
        <v>4.7300000000000004</v>
      </c>
      <c r="R300" s="9" t="str">
        <f>VLOOKUP(C300&amp;N300,'[2]12A1'!$C$8:$Z$655,18,0)</f>
        <v>7.0</v>
      </c>
      <c r="S300" s="9">
        <f t="shared" si="23"/>
        <v>5.41</v>
      </c>
      <c r="T300" s="9" t="str">
        <f t="shared" si="24"/>
        <v>12D11</v>
      </c>
    </row>
    <row r="301" spans="1:20" x14ac:dyDescent="0.3">
      <c r="A301" s="13">
        <v>945</v>
      </c>
      <c r="B301" s="14" t="s">
        <v>585</v>
      </c>
      <c r="C301" s="15" t="s">
        <v>73</v>
      </c>
      <c r="D301" s="16" t="s">
        <v>15</v>
      </c>
      <c r="E301" s="17">
        <v>5.2</v>
      </c>
      <c r="F301" s="45">
        <v>4.25</v>
      </c>
      <c r="G301" s="18">
        <v>1.4</v>
      </c>
      <c r="H301" s="13"/>
      <c r="I301" s="13"/>
      <c r="J301" s="13"/>
      <c r="K301" s="20">
        <v>4</v>
      </c>
      <c r="L301" s="20">
        <v>3</v>
      </c>
      <c r="M301" s="20">
        <v>8</v>
      </c>
      <c r="N301" s="9" t="str">
        <f>VLOOKUP(B301,'[1]DS_HS '!$C$657:$F$1300,4,0)</f>
        <v>12A3</v>
      </c>
      <c r="O301" s="9" t="str">
        <f t="shared" si="20"/>
        <v/>
      </c>
      <c r="P301" s="9">
        <f t="shared" si="21"/>
        <v>5</v>
      </c>
      <c r="Q301" s="9">
        <f t="shared" si="22"/>
        <v>3.96</v>
      </c>
      <c r="R301" s="9" t="str">
        <f>VLOOKUP(C301&amp;N301,'[2]12A1'!$C$8:$Z$655,18,0)</f>
        <v>8.6</v>
      </c>
      <c r="S301" s="9">
        <f t="shared" si="23"/>
        <v>5.35</v>
      </c>
      <c r="T301" s="9" t="str">
        <f t="shared" si="24"/>
        <v>12A3</v>
      </c>
    </row>
    <row r="302" spans="1:20" x14ac:dyDescent="0.3">
      <c r="A302" s="13">
        <v>946</v>
      </c>
      <c r="B302" s="14" t="s">
        <v>586</v>
      </c>
      <c r="C302" s="15" t="s">
        <v>587</v>
      </c>
      <c r="D302" s="16" t="s">
        <v>15</v>
      </c>
      <c r="E302" s="17">
        <v>8.1999999999999993</v>
      </c>
      <c r="F302" s="45">
        <v>7.25</v>
      </c>
      <c r="G302" s="18">
        <v>7</v>
      </c>
      <c r="H302" s="13"/>
      <c r="I302" s="13"/>
      <c r="J302" s="13"/>
      <c r="K302" s="20">
        <v>6</v>
      </c>
      <c r="L302" s="20">
        <v>7.25</v>
      </c>
      <c r="M302" s="20">
        <v>9</v>
      </c>
      <c r="N302" s="9" t="str">
        <f>VLOOKUP(B302,'[1]DS_HS '!$C$657:$F$1300,4,0)</f>
        <v>12D1</v>
      </c>
      <c r="O302" s="9" t="str">
        <f t="shared" si="20"/>
        <v/>
      </c>
      <c r="P302" s="9">
        <f t="shared" si="21"/>
        <v>7.42</v>
      </c>
      <c r="Q302" s="9">
        <f t="shared" si="22"/>
        <v>7.47</v>
      </c>
      <c r="R302" s="9" t="str">
        <f>VLOOKUP(C302&amp;N302,'[2]12A1'!$C$8:$Z$655,18,0)</f>
        <v>8.7</v>
      </c>
      <c r="S302" s="9">
        <f t="shared" si="23"/>
        <v>7.84</v>
      </c>
      <c r="T302" s="9" t="str">
        <f t="shared" si="24"/>
        <v>12D1</v>
      </c>
    </row>
    <row r="303" spans="1:20" x14ac:dyDescent="0.3">
      <c r="A303" s="13">
        <v>947</v>
      </c>
      <c r="B303" s="14" t="s">
        <v>588</v>
      </c>
      <c r="C303" s="15" t="s">
        <v>589</v>
      </c>
      <c r="D303" s="16" t="s">
        <v>15</v>
      </c>
      <c r="E303" s="17">
        <v>7</v>
      </c>
      <c r="F303" s="45">
        <v>6</v>
      </c>
      <c r="G303" s="18">
        <v>4</v>
      </c>
      <c r="H303" s="13"/>
      <c r="I303" s="13"/>
      <c r="J303" s="13"/>
      <c r="K303" s="20">
        <v>3.5</v>
      </c>
      <c r="L303" s="20">
        <v>6.25</v>
      </c>
      <c r="M303" s="20">
        <v>8.5</v>
      </c>
      <c r="N303" s="9" t="str">
        <f>VLOOKUP(B303,'[1]DS_HS '!$C$657:$F$1300,4,0)</f>
        <v>12D8</v>
      </c>
      <c r="O303" s="9" t="str">
        <f t="shared" si="20"/>
        <v/>
      </c>
      <c r="P303" s="9">
        <f t="shared" si="21"/>
        <v>6.08</v>
      </c>
      <c r="Q303" s="9">
        <f t="shared" si="22"/>
        <v>5.77</v>
      </c>
      <c r="R303" s="9" t="str">
        <f>VLOOKUP(C303&amp;N303,'[2]12A1'!$C$8:$Z$655,18,0)</f>
        <v>7.6</v>
      </c>
      <c r="S303" s="9">
        <f t="shared" si="23"/>
        <v>6.32</v>
      </c>
      <c r="T303" s="9" t="str">
        <f t="shared" si="24"/>
        <v>12D8</v>
      </c>
    </row>
    <row r="304" spans="1:20" x14ac:dyDescent="0.3">
      <c r="A304" s="13">
        <v>948</v>
      </c>
      <c r="B304" s="14" t="s">
        <v>590</v>
      </c>
      <c r="C304" s="15" t="s">
        <v>589</v>
      </c>
      <c r="D304" s="16" t="s">
        <v>15</v>
      </c>
      <c r="E304" s="17">
        <v>4.2</v>
      </c>
      <c r="F304" s="45">
        <v>7.5</v>
      </c>
      <c r="G304" s="18">
        <v>3.4</v>
      </c>
      <c r="H304" s="13"/>
      <c r="I304" s="13"/>
      <c r="J304" s="13"/>
      <c r="K304" s="20">
        <v>4.25</v>
      </c>
      <c r="L304" s="20">
        <v>6.5</v>
      </c>
      <c r="M304" s="20">
        <v>8.5</v>
      </c>
      <c r="N304" s="9" t="str">
        <f>VLOOKUP(B304,'[1]DS_HS '!$C$657:$F$1300,4,0)</f>
        <v>12A4</v>
      </c>
      <c r="O304" s="9" t="str">
        <f t="shared" si="20"/>
        <v/>
      </c>
      <c r="P304" s="9">
        <f t="shared" si="21"/>
        <v>6.42</v>
      </c>
      <c r="Q304" s="9">
        <f t="shared" si="22"/>
        <v>5.38</v>
      </c>
      <c r="R304" s="9" t="str">
        <f>VLOOKUP(C304&amp;N304,'[2]12A1'!$C$8:$Z$655,18,0)</f>
        <v>7.6</v>
      </c>
      <c r="S304" s="9">
        <f t="shared" si="23"/>
        <v>6.05</v>
      </c>
      <c r="T304" s="9" t="str">
        <f t="shared" si="24"/>
        <v>12A4</v>
      </c>
    </row>
    <row r="305" spans="1:20" x14ac:dyDescent="0.3">
      <c r="A305" s="13">
        <v>949</v>
      </c>
      <c r="B305" s="14" t="s">
        <v>591</v>
      </c>
      <c r="C305" s="15" t="s">
        <v>592</v>
      </c>
      <c r="D305" s="16" t="s">
        <v>15</v>
      </c>
      <c r="E305" s="17">
        <v>7.2</v>
      </c>
      <c r="F305" s="45">
        <v>8.5</v>
      </c>
      <c r="G305" s="18">
        <v>7.4</v>
      </c>
      <c r="H305" s="13"/>
      <c r="I305" s="13"/>
      <c r="J305" s="13"/>
      <c r="K305" s="20">
        <v>7</v>
      </c>
      <c r="L305" s="20">
        <v>8</v>
      </c>
      <c r="M305" s="20">
        <v>8.75</v>
      </c>
      <c r="N305" s="9" t="str">
        <f>VLOOKUP(B305,'[1]DS_HS '!$C$657:$F$1300,4,0)</f>
        <v>12D1</v>
      </c>
      <c r="O305" s="9" t="str">
        <f t="shared" si="20"/>
        <v/>
      </c>
      <c r="P305" s="9">
        <f t="shared" si="21"/>
        <v>7.92</v>
      </c>
      <c r="Q305" s="9">
        <f t="shared" si="22"/>
        <v>7.76</v>
      </c>
      <c r="R305" s="9" t="str">
        <f>VLOOKUP(C305&amp;N305,'[2]12A1'!$C$8:$Z$655,18,0)</f>
        <v>8.4</v>
      </c>
      <c r="S305" s="9">
        <f t="shared" si="23"/>
        <v>7.95</v>
      </c>
      <c r="T305" s="9" t="str">
        <f t="shared" si="24"/>
        <v>12D1</v>
      </c>
    </row>
    <row r="306" spans="1:20" x14ac:dyDescent="0.3">
      <c r="A306" s="13">
        <v>950</v>
      </c>
      <c r="B306" s="14" t="s">
        <v>593</v>
      </c>
      <c r="C306" s="15" t="s">
        <v>75</v>
      </c>
      <c r="D306" s="16" t="s">
        <v>15</v>
      </c>
      <c r="E306" s="17">
        <v>5.4</v>
      </c>
      <c r="F306" s="45">
        <v>8</v>
      </c>
      <c r="G306" s="18">
        <v>6.2</v>
      </c>
      <c r="H306" s="13"/>
      <c r="I306" s="13"/>
      <c r="J306" s="13"/>
      <c r="K306" s="20">
        <v>6.25</v>
      </c>
      <c r="L306" s="20">
        <v>8.25</v>
      </c>
      <c r="M306" s="20">
        <v>8.75</v>
      </c>
      <c r="N306" s="9" t="str">
        <f>VLOOKUP(B306,'[1]DS_HS '!$C$657:$F$1300,4,0)</f>
        <v>12A1</v>
      </c>
      <c r="O306" s="9" t="str">
        <f t="shared" si="20"/>
        <v/>
      </c>
      <c r="P306" s="9">
        <f t="shared" si="21"/>
        <v>7.75</v>
      </c>
      <c r="Q306" s="9">
        <f t="shared" si="22"/>
        <v>6.84</v>
      </c>
      <c r="R306" s="9" t="str">
        <f>VLOOKUP(C306&amp;N306,'[2]12A1'!$C$8:$Z$655,18,0)</f>
        <v>8.2</v>
      </c>
      <c r="S306" s="9">
        <f t="shared" si="23"/>
        <v>7.25</v>
      </c>
      <c r="T306" s="9" t="str">
        <f t="shared" si="24"/>
        <v>12A1</v>
      </c>
    </row>
    <row r="307" spans="1:20" x14ac:dyDescent="0.3">
      <c r="A307" s="13">
        <v>951</v>
      </c>
      <c r="B307" s="14" t="s">
        <v>594</v>
      </c>
      <c r="C307" s="15" t="s">
        <v>595</v>
      </c>
      <c r="D307" s="16" t="s">
        <v>15</v>
      </c>
      <c r="E307" s="17">
        <v>8.1999999999999993</v>
      </c>
      <c r="F307" s="45">
        <v>8</v>
      </c>
      <c r="G307" s="18">
        <v>4.5999999999999996</v>
      </c>
      <c r="H307" s="13"/>
      <c r="I307" s="13"/>
      <c r="J307" s="13"/>
      <c r="K307" s="20">
        <v>4.75</v>
      </c>
      <c r="L307" s="20">
        <v>6</v>
      </c>
      <c r="M307" s="20">
        <v>8</v>
      </c>
      <c r="N307" s="9" t="str">
        <f>VLOOKUP(B307,'[1]DS_HS '!$C$657:$F$1300,4,0)</f>
        <v>12D8</v>
      </c>
      <c r="O307" s="9" t="str">
        <f t="shared" si="20"/>
        <v/>
      </c>
      <c r="P307" s="9">
        <f t="shared" si="21"/>
        <v>6.25</v>
      </c>
      <c r="Q307" s="9">
        <f t="shared" si="22"/>
        <v>6.76</v>
      </c>
      <c r="R307" s="9" t="str">
        <f>VLOOKUP(C307&amp;N307,'[2]12A1'!$C$8:$Z$655,18,0)</f>
        <v>8.2</v>
      </c>
      <c r="S307" s="9">
        <f t="shared" si="23"/>
        <v>7.19</v>
      </c>
      <c r="T307" s="9" t="str">
        <f t="shared" si="24"/>
        <v>12D8</v>
      </c>
    </row>
    <row r="308" spans="1:20" x14ac:dyDescent="0.3">
      <c r="A308" s="13">
        <v>952</v>
      </c>
      <c r="B308" s="14" t="s">
        <v>596</v>
      </c>
      <c r="C308" s="15" t="s">
        <v>597</v>
      </c>
      <c r="D308" s="16" t="s">
        <v>15</v>
      </c>
      <c r="E308" s="17">
        <v>6.8</v>
      </c>
      <c r="F308" s="45">
        <v>8.25</v>
      </c>
      <c r="G308" s="18">
        <v>6</v>
      </c>
      <c r="H308" s="13"/>
      <c r="I308" s="13"/>
      <c r="J308" s="13"/>
      <c r="K308" s="20">
        <v>4.75</v>
      </c>
      <c r="L308" s="20">
        <v>8</v>
      </c>
      <c r="M308" s="20">
        <v>9</v>
      </c>
      <c r="N308" s="9" t="str">
        <f>VLOOKUP(B308,'[1]DS_HS '!$C$657:$F$1300,4,0)</f>
        <v>12D11</v>
      </c>
      <c r="O308" s="9" t="str">
        <f t="shared" si="20"/>
        <v/>
      </c>
      <c r="P308" s="9">
        <f t="shared" si="21"/>
        <v>7.25</v>
      </c>
      <c r="Q308" s="9">
        <f t="shared" si="22"/>
        <v>7.08</v>
      </c>
      <c r="R308" s="9" t="str">
        <f>VLOOKUP(C308&amp;N308,'[2]12A1'!$C$8:$Z$655,18,0)</f>
        <v>7.8</v>
      </c>
      <c r="S308" s="9">
        <f t="shared" si="23"/>
        <v>7.3</v>
      </c>
      <c r="T308" s="9" t="str">
        <f t="shared" si="24"/>
        <v>12D11</v>
      </c>
    </row>
    <row r="309" spans="1:20" x14ac:dyDescent="0.3">
      <c r="A309" s="13">
        <v>953</v>
      </c>
      <c r="B309" s="14" t="s">
        <v>598</v>
      </c>
      <c r="C309" s="15" t="s">
        <v>599</v>
      </c>
      <c r="D309" s="16" t="s">
        <v>15</v>
      </c>
      <c r="E309" s="17">
        <v>6.8</v>
      </c>
      <c r="F309" s="45">
        <v>8</v>
      </c>
      <c r="G309" s="18">
        <v>7.2</v>
      </c>
      <c r="H309" s="13"/>
      <c r="I309" s="13"/>
      <c r="J309" s="13"/>
      <c r="K309" s="20">
        <v>4.25</v>
      </c>
      <c r="L309" s="20">
        <v>7.75</v>
      </c>
      <c r="M309" s="20">
        <v>8</v>
      </c>
      <c r="N309" s="9" t="str">
        <f>VLOOKUP(B309,'[1]DS_HS '!$C$657:$F$1300,4,0)</f>
        <v>12D11</v>
      </c>
      <c r="O309" s="9" t="str">
        <f t="shared" si="20"/>
        <v/>
      </c>
      <c r="P309" s="9">
        <f t="shared" si="21"/>
        <v>6.67</v>
      </c>
      <c r="Q309" s="9">
        <f t="shared" si="22"/>
        <v>7.17</v>
      </c>
      <c r="R309" s="9" t="str">
        <f>VLOOKUP(C309&amp;N309,'[2]12A1'!$C$8:$Z$655,18,0)</f>
        <v>8.0</v>
      </c>
      <c r="S309" s="9">
        <f t="shared" si="23"/>
        <v>7.42</v>
      </c>
      <c r="T309" s="9" t="str">
        <f t="shared" si="24"/>
        <v>12D11</v>
      </c>
    </row>
    <row r="310" spans="1:20" x14ac:dyDescent="0.3">
      <c r="A310" s="13">
        <v>954</v>
      </c>
      <c r="B310" s="14" t="s">
        <v>600</v>
      </c>
      <c r="C310" s="15" t="s">
        <v>601</v>
      </c>
      <c r="D310" s="16" t="s">
        <v>15</v>
      </c>
      <c r="E310" s="17">
        <v>4.4000000000000004</v>
      </c>
      <c r="F310" s="45">
        <v>4.5</v>
      </c>
      <c r="G310" s="18">
        <v>7.8</v>
      </c>
      <c r="H310" s="13"/>
      <c r="I310" s="13"/>
      <c r="J310" s="13"/>
      <c r="K310" s="20">
        <v>5.75</v>
      </c>
      <c r="L310" s="20">
        <v>7.75</v>
      </c>
      <c r="M310" s="20">
        <v>9.5</v>
      </c>
      <c r="N310" s="9" t="str">
        <f>VLOOKUP(B310,'[1]DS_HS '!$C$657:$F$1300,4,0)</f>
        <v>12D5</v>
      </c>
      <c r="O310" s="9" t="str">
        <f t="shared" si="20"/>
        <v/>
      </c>
      <c r="P310" s="9">
        <f t="shared" si="21"/>
        <v>7.67</v>
      </c>
      <c r="Q310" s="9">
        <f t="shared" si="22"/>
        <v>6.09</v>
      </c>
      <c r="R310" s="9" t="str">
        <f>VLOOKUP(C310&amp;N310,'[2]12A1'!$C$8:$Z$655,18,0)</f>
        <v>7.2</v>
      </c>
      <c r="S310" s="9">
        <f t="shared" si="23"/>
        <v>6.42</v>
      </c>
      <c r="T310" s="9" t="str">
        <f t="shared" si="24"/>
        <v>12D5</v>
      </c>
    </row>
    <row r="311" spans="1:20" x14ac:dyDescent="0.3">
      <c r="A311" s="13">
        <v>955</v>
      </c>
      <c r="B311" s="14" t="s">
        <v>602</v>
      </c>
      <c r="C311" s="15" t="s">
        <v>603</v>
      </c>
      <c r="D311" s="16" t="s">
        <v>15</v>
      </c>
      <c r="E311" s="17">
        <v>6.6</v>
      </c>
      <c r="F311" s="45">
        <v>5.75</v>
      </c>
      <c r="G311" s="18">
        <v>6.4</v>
      </c>
      <c r="H311" s="13"/>
      <c r="I311" s="13"/>
      <c r="J311" s="13"/>
      <c r="K311" s="20">
        <v>5.75</v>
      </c>
      <c r="L311" s="20">
        <v>6.75</v>
      </c>
      <c r="M311" s="20">
        <v>8</v>
      </c>
      <c r="N311" s="9" t="str">
        <f>VLOOKUP(B311,'[1]DS_HS '!$C$657:$F$1300,4,0)</f>
        <v>12D10</v>
      </c>
      <c r="O311" s="9" t="str">
        <f t="shared" si="20"/>
        <v/>
      </c>
      <c r="P311" s="9">
        <f t="shared" si="21"/>
        <v>6.83</v>
      </c>
      <c r="Q311" s="9">
        <f t="shared" si="22"/>
        <v>6.4</v>
      </c>
      <c r="R311" s="9" t="str">
        <f>VLOOKUP(C311&amp;N311,'[2]12A1'!$C$8:$Z$655,18,0)</f>
        <v>7.8</v>
      </c>
      <c r="S311" s="9">
        <f t="shared" si="23"/>
        <v>6.82</v>
      </c>
      <c r="T311" s="9" t="str">
        <f t="shared" si="24"/>
        <v>12D10</v>
      </c>
    </row>
    <row r="312" spans="1:20" x14ac:dyDescent="0.3">
      <c r="A312" s="13">
        <v>956</v>
      </c>
      <c r="B312" s="14" t="s">
        <v>604</v>
      </c>
      <c r="C312" s="15" t="s">
        <v>605</v>
      </c>
      <c r="D312" s="16" t="s">
        <v>15</v>
      </c>
      <c r="E312" s="17">
        <v>7.8</v>
      </c>
      <c r="F312" s="45">
        <v>7.5</v>
      </c>
      <c r="G312" s="18">
        <v>8.1999999999999993</v>
      </c>
      <c r="H312" s="13"/>
      <c r="I312" s="13"/>
      <c r="J312" s="13"/>
      <c r="K312" s="20">
        <v>6.25</v>
      </c>
      <c r="L312" s="20">
        <v>8.25</v>
      </c>
      <c r="M312" s="20">
        <v>8.75</v>
      </c>
      <c r="N312" s="9" t="str">
        <f>VLOOKUP(B312,'[1]DS_HS '!$C$657:$F$1300,4,0)</f>
        <v>12D6</v>
      </c>
      <c r="O312" s="9" t="str">
        <f t="shared" si="20"/>
        <v/>
      </c>
      <c r="P312" s="9">
        <f t="shared" si="21"/>
        <v>7.75</v>
      </c>
      <c r="Q312" s="9">
        <f t="shared" si="22"/>
        <v>7.81</v>
      </c>
      <c r="R312" s="9" t="str">
        <f>VLOOKUP(C312&amp;N312,'[2]12A1'!$C$8:$Z$655,18,0)</f>
        <v>8.3</v>
      </c>
      <c r="S312" s="9">
        <f t="shared" si="23"/>
        <v>7.96</v>
      </c>
      <c r="T312" s="9" t="str">
        <f t="shared" si="24"/>
        <v>12D6</v>
      </c>
    </row>
    <row r="313" spans="1:20" x14ac:dyDescent="0.3">
      <c r="A313" s="13">
        <v>957</v>
      </c>
      <c r="B313" s="14" t="s">
        <v>606</v>
      </c>
      <c r="C313" s="15" t="s">
        <v>607</v>
      </c>
      <c r="D313" s="16" t="s">
        <v>15</v>
      </c>
      <c r="E313" s="17">
        <v>6.8</v>
      </c>
      <c r="F313" s="45">
        <v>7.5</v>
      </c>
      <c r="G313" s="18">
        <v>4.2</v>
      </c>
      <c r="H313" s="13"/>
      <c r="I313" s="13"/>
      <c r="J313" s="13"/>
      <c r="K313" s="20">
        <v>4</v>
      </c>
      <c r="L313" s="20">
        <v>6</v>
      </c>
      <c r="M313" s="20">
        <v>7.75</v>
      </c>
      <c r="N313" s="9" t="str">
        <f>VLOOKUP(B313,'[1]DS_HS '!$C$657:$F$1300,4,0)</f>
        <v>12D7</v>
      </c>
      <c r="O313" s="9" t="str">
        <f t="shared" si="20"/>
        <v/>
      </c>
      <c r="P313" s="9">
        <f t="shared" si="21"/>
        <v>5.92</v>
      </c>
      <c r="Q313" s="9">
        <f t="shared" si="22"/>
        <v>6.11</v>
      </c>
      <c r="R313" s="9" t="str">
        <f>VLOOKUP(C313&amp;N313,'[2]12A1'!$C$8:$Z$655,18,0)</f>
        <v>7.5</v>
      </c>
      <c r="S313" s="9">
        <f t="shared" si="23"/>
        <v>6.53</v>
      </c>
      <c r="T313" s="9" t="str">
        <f t="shared" si="24"/>
        <v>12D7</v>
      </c>
    </row>
    <row r="314" spans="1:20" x14ac:dyDescent="0.3">
      <c r="A314" s="13">
        <v>958</v>
      </c>
      <c r="B314" s="14" t="s">
        <v>608</v>
      </c>
      <c r="C314" s="15" t="s">
        <v>609</v>
      </c>
      <c r="D314" s="16" t="s">
        <v>15</v>
      </c>
      <c r="E314" s="17">
        <v>7.8</v>
      </c>
      <c r="F314" s="45">
        <v>7.75</v>
      </c>
      <c r="G314" s="18">
        <v>8.4</v>
      </c>
      <c r="H314" s="13"/>
      <c r="I314" s="13"/>
      <c r="J314" s="13"/>
      <c r="K314" s="20">
        <v>5.75</v>
      </c>
      <c r="L314" s="20">
        <v>7.25</v>
      </c>
      <c r="M314" s="20">
        <v>8.75</v>
      </c>
      <c r="N314" s="9" t="str">
        <f>VLOOKUP(B314,'[1]DS_HS '!$C$657:$F$1300,4,0)</f>
        <v>12D9</v>
      </c>
      <c r="O314" s="9" t="str">
        <f t="shared" si="20"/>
        <v/>
      </c>
      <c r="P314" s="9">
        <f t="shared" si="21"/>
        <v>7.25</v>
      </c>
      <c r="Q314" s="9">
        <f t="shared" si="22"/>
        <v>7.8</v>
      </c>
      <c r="R314" s="9" t="str">
        <f>VLOOKUP(C314&amp;N314,'[2]12A1'!$C$8:$Z$655,18,0)</f>
        <v>8.2</v>
      </c>
      <c r="S314" s="9">
        <f t="shared" si="23"/>
        <v>7.92</v>
      </c>
      <c r="T314" s="9" t="str">
        <f t="shared" si="24"/>
        <v>12D9</v>
      </c>
    </row>
    <row r="315" spans="1:20" x14ac:dyDescent="0.3">
      <c r="A315" s="13">
        <v>959</v>
      </c>
      <c r="B315" s="14" t="s">
        <v>610</v>
      </c>
      <c r="C315" s="15" t="s">
        <v>611</v>
      </c>
      <c r="D315" s="16" t="s">
        <v>15</v>
      </c>
      <c r="E315" s="17">
        <v>7.8</v>
      </c>
      <c r="F315" s="45">
        <v>7.5</v>
      </c>
      <c r="G315" s="18">
        <v>6.8</v>
      </c>
      <c r="H315" s="13"/>
      <c r="I315" s="13"/>
      <c r="J315" s="13"/>
      <c r="K315" s="20">
        <v>3.75</v>
      </c>
      <c r="L315" s="20">
        <v>6.75</v>
      </c>
      <c r="M315" s="20">
        <v>7.75</v>
      </c>
      <c r="N315" s="9" t="str">
        <f>VLOOKUP(B315,'[1]DS_HS '!$C$657:$F$1300,4,0)</f>
        <v>12D9</v>
      </c>
      <c r="O315" s="9" t="str">
        <f t="shared" si="20"/>
        <v/>
      </c>
      <c r="P315" s="9">
        <f t="shared" si="21"/>
        <v>6.08</v>
      </c>
      <c r="Q315" s="9">
        <f t="shared" si="22"/>
        <v>7.05</v>
      </c>
      <c r="R315" s="9" t="str">
        <f>VLOOKUP(C315&amp;N315,'[2]12A1'!$C$8:$Z$655,18,0)</f>
        <v>7.8</v>
      </c>
      <c r="S315" s="9">
        <f t="shared" si="23"/>
        <v>7.28</v>
      </c>
      <c r="T315" s="9" t="str">
        <f t="shared" si="24"/>
        <v>12D9</v>
      </c>
    </row>
    <row r="316" spans="1:20" x14ac:dyDescent="0.3">
      <c r="A316" s="13">
        <v>960</v>
      </c>
      <c r="B316" s="14" t="s">
        <v>612</v>
      </c>
      <c r="C316" s="15" t="s">
        <v>89</v>
      </c>
      <c r="D316" s="16" t="s">
        <v>15</v>
      </c>
      <c r="E316" s="17">
        <v>6.2</v>
      </c>
      <c r="F316" s="45">
        <v>4.5</v>
      </c>
      <c r="G316" s="18">
        <v>4</v>
      </c>
      <c r="H316" s="13"/>
      <c r="I316" s="13"/>
      <c r="J316" s="13"/>
      <c r="K316" s="20">
        <v>4.75</v>
      </c>
      <c r="L316" s="20">
        <v>7.75</v>
      </c>
      <c r="M316" s="20">
        <v>8.5</v>
      </c>
      <c r="N316" s="9" t="str">
        <f>VLOOKUP(B316,'[1]DS_HS '!$C$657:$F$1300,4,0)</f>
        <v>12A4</v>
      </c>
      <c r="O316" s="9" t="str">
        <f t="shared" si="20"/>
        <v/>
      </c>
      <c r="P316" s="9">
        <f t="shared" si="21"/>
        <v>7</v>
      </c>
      <c r="Q316" s="9">
        <f t="shared" si="22"/>
        <v>5.43</v>
      </c>
      <c r="R316" s="9" t="str">
        <f>VLOOKUP(C316&amp;N316,'[2]12A1'!$C$8:$Z$655,18,0)</f>
        <v>8.6</v>
      </c>
      <c r="S316" s="9">
        <f t="shared" si="23"/>
        <v>6.38</v>
      </c>
      <c r="T316" s="9" t="str">
        <f t="shared" si="24"/>
        <v>12A4</v>
      </c>
    </row>
    <row r="317" spans="1:20" x14ac:dyDescent="0.3">
      <c r="A317" s="13">
        <v>961</v>
      </c>
      <c r="B317" s="14" t="s">
        <v>613</v>
      </c>
      <c r="C317" s="15" t="s">
        <v>614</v>
      </c>
      <c r="D317" s="16" t="s">
        <v>15</v>
      </c>
      <c r="E317" s="17">
        <v>6.2</v>
      </c>
      <c r="F317" s="45">
        <v>8.5</v>
      </c>
      <c r="G317" s="18">
        <v>3.6</v>
      </c>
      <c r="H317" s="13"/>
      <c r="I317" s="13"/>
      <c r="J317" s="13"/>
      <c r="K317" s="20">
        <v>2.5</v>
      </c>
      <c r="L317" s="20">
        <v>5</v>
      </c>
      <c r="M317" s="20">
        <v>3.75</v>
      </c>
      <c r="N317" s="9" t="str">
        <f>VLOOKUP(B317,'[1]DS_HS '!$C$657:$F$1300,4,0)</f>
        <v>12D3</v>
      </c>
      <c r="O317" s="9" t="str">
        <f t="shared" si="20"/>
        <v/>
      </c>
      <c r="P317" s="9">
        <f t="shared" si="21"/>
        <v>3.75</v>
      </c>
      <c r="Q317" s="9">
        <f t="shared" si="22"/>
        <v>5.51</v>
      </c>
      <c r="R317" s="9" t="str">
        <f>VLOOKUP(C317&amp;N317,'[2]12A1'!$C$8:$Z$655,18,0)</f>
        <v>7.4</v>
      </c>
      <c r="S317" s="9">
        <f t="shared" si="23"/>
        <v>6.08</v>
      </c>
      <c r="T317" s="9" t="str">
        <f t="shared" si="24"/>
        <v>12D3</v>
      </c>
    </row>
    <row r="318" spans="1:20" x14ac:dyDescent="0.3">
      <c r="A318" s="13">
        <v>962</v>
      </c>
      <c r="B318" s="14" t="s">
        <v>615</v>
      </c>
      <c r="C318" s="15" t="s">
        <v>616</v>
      </c>
      <c r="D318" s="16" t="s">
        <v>15</v>
      </c>
      <c r="E318" s="17">
        <v>6.2</v>
      </c>
      <c r="F318" s="45">
        <v>7.25</v>
      </c>
      <c r="G318" s="18">
        <v>5.4</v>
      </c>
      <c r="H318" s="13"/>
      <c r="I318" s="13"/>
      <c r="J318" s="13"/>
      <c r="K318" s="20">
        <v>3.5</v>
      </c>
      <c r="L318" s="20">
        <v>6.5</v>
      </c>
      <c r="M318" s="20">
        <v>8.25</v>
      </c>
      <c r="N318" s="9" t="str">
        <f>VLOOKUP(B318,'[1]DS_HS '!$C$657:$F$1300,4,0)</f>
        <v>12D5</v>
      </c>
      <c r="O318" s="9" t="str">
        <f t="shared" si="20"/>
        <v/>
      </c>
      <c r="P318" s="9">
        <f t="shared" si="21"/>
        <v>6.08</v>
      </c>
      <c r="Q318" s="9">
        <f t="shared" si="22"/>
        <v>6.23</v>
      </c>
      <c r="R318" s="9" t="str">
        <f>VLOOKUP(C318&amp;N318,'[2]12A1'!$C$8:$Z$655,18,0)</f>
        <v>8.2</v>
      </c>
      <c r="S318" s="9">
        <f t="shared" si="23"/>
        <v>6.82</v>
      </c>
      <c r="T318" s="9" t="str">
        <f t="shared" si="24"/>
        <v>12D5</v>
      </c>
    </row>
    <row r="319" spans="1:20" x14ac:dyDescent="0.3">
      <c r="A319" s="13">
        <v>963</v>
      </c>
      <c r="B319" s="14" t="s">
        <v>617</v>
      </c>
      <c r="C319" s="15" t="s">
        <v>618</v>
      </c>
      <c r="D319" s="16" t="s">
        <v>15</v>
      </c>
      <c r="E319" s="17">
        <v>6.2</v>
      </c>
      <c r="F319" s="45">
        <v>7.25</v>
      </c>
      <c r="G319" s="18">
        <v>2.4</v>
      </c>
      <c r="H319" s="13"/>
      <c r="I319" s="13"/>
      <c r="J319" s="13"/>
      <c r="K319" s="20">
        <v>3</v>
      </c>
      <c r="L319" s="20">
        <v>6.5</v>
      </c>
      <c r="M319" s="20">
        <v>7</v>
      </c>
      <c r="N319" s="9" t="str">
        <f>VLOOKUP(B319,'[1]DS_HS '!$C$657:$F$1300,4,0)</f>
        <v>12D11</v>
      </c>
      <c r="O319" s="9" t="str">
        <f t="shared" si="20"/>
        <v/>
      </c>
      <c r="P319" s="9">
        <f t="shared" si="21"/>
        <v>5.5</v>
      </c>
      <c r="Q319" s="9">
        <f t="shared" si="22"/>
        <v>5.34</v>
      </c>
      <c r="R319" s="9" t="str">
        <f>VLOOKUP(C319&amp;N319,'[2]12A1'!$C$8:$Z$655,18,0)</f>
        <v>7.5</v>
      </c>
      <c r="S319" s="9">
        <f t="shared" si="23"/>
        <v>5.99</v>
      </c>
      <c r="T319" s="9" t="str">
        <f t="shared" si="24"/>
        <v>12D11</v>
      </c>
    </row>
    <row r="320" spans="1:20" x14ac:dyDescent="0.3">
      <c r="A320" s="13">
        <v>964</v>
      </c>
      <c r="B320" s="14" t="s">
        <v>619</v>
      </c>
      <c r="C320" s="15" t="s">
        <v>620</v>
      </c>
      <c r="D320" s="16" t="s">
        <v>15</v>
      </c>
      <c r="E320" s="17">
        <v>7.2</v>
      </c>
      <c r="F320" s="45">
        <v>7.5</v>
      </c>
      <c r="G320" s="18">
        <v>8</v>
      </c>
      <c r="H320" s="13"/>
      <c r="I320" s="13"/>
      <c r="J320" s="13"/>
      <c r="K320" s="20">
        <v>5</v>
      </c>
      <c r="L320" s="20">
        <v>6.75</v>
      </c>
      <c r="M320" s="20">
        <v>8.5</v>
      </c>
      <c r="N320" s="9" t="str">
        <f>VLOOKUP(B320,'[1]DS_HS '!$C$657:$F$1300,4,0)</f>
        <v>12D5</v>
      </c>
      <c r="O320" s="9" t="str">
        <f t="shared" si="20"/>
        <v/>
      </c>
      <c r="P320" s="9">
        <f t="shared" si="21"/>
        <v>6.75</v>
      </c>
      <c r="Q320" s="9">
        <f t="shared" si="22"/>
        <v>7.36</v>
      </c>
      <c r="R320" s="9" t="str">
        <f>VLOOKUP(C320&amp;N320,'[2]12A1'!$C$8:$Z$655,18,0)</f>
        <v>8.0</v>
      </c>
      <c r="S320" s="9">
        <f t="shared" si="23"/>
        <v>7.55</v>
      </c>
      <c r="T320" s="9" t="str">
        <f t="shared" si="24"/>
        <v>12D5</v>
      </c>
    </row>
    <row r="321" spans="1:20" x14ac:dyDescent="0.3">
      <c r="A321" s="13">
        <v>965</v>
      </c>
      <c r="B321" s="14" t="s">
        <v>621</v>
      </c>
      <c r="C321" s="15" t="s">
        <v>622</v>
      </c>
      <c r="D321" s="16" t="s">
        <v>15</v>
      </c>
      <c r="E321" s="17">
        <v>7.8</v>
      </c>
      <c r="F321" s="45">
        <v>8</v>
      </c>
      <c r="G321" s="18">
        <v>5</v>
      </c>
      <c r="H321" s="13"/>
      <c r="I321" s="13"/>
      <c r="J321" s="13"/>
      <c r="K321" s="20">
        <v>4</v>
      </c>
      <c r="L321" s="20">
        <v>7.75</v>
      </c>
      <c r="M321" s="20">
        <v>8.5</v>
      </c>
      <c r="N321" s="9" t="str">
        <f>VLOOKUP(B321,'[1]DS_HS '!$C$657:$F$1300,4,0)</f>
        <v>12D4</v>
      </c>
      <c r="O321" s="9" t="str">
        <f t="shared" si="20"/>
        <v/>
      </c>
      <c r="P321" s="9">
        <f t="shared" si="21"/>
        <v>6.75</v>
      </c>
      <c r="Q321" s="9">
        <f t="shared" si="22"/>
        <v>6.89</v>
      </c>
      <c r="R321" s="9" t="str">
        <f>VLOOKUP(C321&amp;N321,'[2]12A1'!$C$8:$Z$655,18,0)</f>
        <v>8.5</v>
      </c>
      <c r="S321" s="9">
        <f t="shared" si="23"/>
        <v>7.37</v>
      </c>
      <c r="T321" s="9" t="str">
        <f t="shared" si="24"/>
        <v>12D4</v>
      </c>
    </row>
    <row r="322" spans="1:20" x14ac:dyDescent="0.3">
      <c r="A322" s="13">
        <v>966</v>
      </c>
      <c r="B322" s="14" t="s">
        <v>623</v>
      </c>
      <c r="C322" s="15" t="s">
        <v>624</v>
      </c>
      <c r="D322" s="16" t="s">
        <v>15</v>
      </c>
      <c r="E322" s="17">
        <v>7</v>
      </c>
      <c r="F322" s="45">
        <v>7.5</v>
      </c>
      <c r="G322" s="18">
        <v>7.4</v>
      </c>
      <c r="H322" s="13"/>
      <c r="I322" s="13"/>
      <c r="J322" s="13"/>
      <c r="K322" s="20">
        <v>4.25</v>
      </c>
      <c r="L322" s="20">
        <v>6.5</v>
      </c>
      <c r="M322" s="20">
        <v>7.75</v>
      </c>
      <c r="N322" s="9" t="str">
        <f>VLOOKUP(B322,'[1]DS_HS '!$C$657:$F$1300,4,0)</f>
        <v>12D7</v>
      </c>
      <c r="O322" s="9" t="str">
        <f t="shared" si="20"/>
        <v/>
      </c>
      <c r="P322" s="9">
        <f t="shared" si="21"/>
        <v>6.17</v>
      </c>
      <c r="Q322" s="9">
        <f t="shared" si="22"/>
        <v>7.02</v>
      </c>
      <c r="R322" s="9" t="str">
        <f>VLOOKUP(C322&amp;N322,'[2]12A1'!$C$8:$Z$655,18,0)</f>
        <v>8.1</v>
      </c>
      <c r="S322" s="9">
        <f t="shared" si="23"/>
        <v>7.34</v>
      </c>
      <c r="T322" s="9" t="str">
        <f t="shared" si="24"/>
        <v>12D7</v>
      </c>
    </row>
    <row r="323" spans="1:20" x14ac:dyDescent="0.3">
      <c r="A323" s="13">
        <v>967</v>
      </c>
      <c r="B323" s="14" t="s">
        <v>625</v>
      </c>
      <c r="C323" s="15" t="s">
        <v>626</v>
      </c>
      <c r="D323" s="16" t="s">
        <v>15</v>
      </c>
      <c r="E323" s="17">
        <v>8</v>
      </c>
      <c r="F323" s="45">
        <v>7.5</v>
      </c>
      <c r="G323" s="18">
        <v>9</v>
      </c>
      <c r="H323" s="13"/>
      <c r="I323" s="13"/>
      <c r="J323" s="13"/>
      <c r="K323" s="20">
        <v>6.25</v>
      </c>
      <c r="L323" s="20">
        <v>8</v>
      </c>
      <c r="M323" s="20">
        <v>9.25</v>
      </c>
      <c r="N323" s="9" t="str">
        <f>VLOOKUP(B323,'[1]DS_HS '!$C$657:$F$1300,4,0)</f>
        <v>12D1</v>
      </c>
      <c r="O323" s="9" t="str">
        <f t="shared" si="20"/>
        <v/>
      </c>
      <c r="P323" s="9">
        <f t="shared" si="21"/>
        <v>7.83</v>
      </c>
      <c r="Q323" s="9">
        <f t="shared" si="22"/>
        <v>8.08</v>
      </c>
      <c r="R323" s="9" t="str">
        <f>VLOOKUP(C323&amp;N323,'[2]12A1'!$C$8:$Z$655,18,0)</f>
        <v>9.0</v>
      </c>
      <c r="S323" s="9">
        <f t="shared" si="23"/>
        <v>8.36</v>
      </c>
      <c r="T323" s="9" t="str">
        <f t="shared" si="24"/>
        <v>12D1</v>
      </c>
    </row>
    <row r="324" spans="1:20" x14ac:dyDescent="0.3">
      <c r="A324" s="13">
        <v>968</v>
      </c>
      <c r="B324" s="14" t="s">
        <v>627</v>
      </c>
      <c r="C324" s="15" t="s">
        <v>628</v>
      </c>
      <c r="D324" s="16" t="s">
        <v>15</v>
      </c>
      <c r="E324" s="17">
        <v>4.4000000000000004</v>
      </c>
      <c r="F324" s="45">
        <v>7.5</v>
      </c>
      <c r="G324" s="18">
        <v>8.1999999999999993</v>
      </c>
      <c r="H324" s="13"/>
      <c r="I324" s="13"/>
      <c r="J324" s="13"/>
      <c r="K324" s="20">
        <v>6.75</v>
      </c>
      <c r="L324" s="20">
        <v>7</v>
      </c>
      <c r="M324" s="20">
        <v>9</v>
      </c>
      <c r="N324" s="9" t="str">
        <f>VLOOKUP(B324,'[1]DS_HS '!$C$657:$F$1300,4,0)</f>
        <v>12D8</v>
      </c>
      <c r="O324" s="9" t="str">
        <f t="shared" si="20"/>
        <v/>
      </c>
      <c r="P324" s="9">
        <f t="shared" si="21"/>
        <v>7.58</v>
      </c>
      <c r="Q324" s="9">
        <f t="shared" si="22"/>
        <v>6.92</v>
      </c>
      <c r="R324" s="9" t="str">
        <f>VLOOKUP(C324&amp;N324,'[2]12A1'!$C$8:$Z$655,18,0)</f>
        <v>8.1</v>
      </c>
      <c r="S324" s="9">
        <f t="shared" si="23"/>
        <v>7.27</v>
      </c>
      <c r="T324" s="9" t="str">
        <f t="shared" si="24"/>
        <v>12D8</v>
      </c>
    </row>
    <row r="325" spans="1:20" x14ac:dyDescent="0.3">
      <c r="A325" s="13">
        <v>969</v>
      </c>
      <c r="B325" s="14" t="s">
        <v>629</v>
      </c>
      <c r="C325" s="15" t="s">
        <v>630</v>
      </c>
      <c r="D325" s="16" t="s">
        <v>15</v>
      </c>
      <c r="E325" s="17">
        <v>7</v>
      </c>
      <c r="F325" s="45">
        <v>7.75</v>
      </c>
      <c r="G325" s="18">
        <v>8.6</v>
      </c>
      <c r="H325" s="13"/>
      <c r="I325" s="13"/>
      <c r="J325" s="13"/>
      <c r="K325" s="20">
        <v>6.5</v>
      </c>
      <c r="L325" s="20">
        <v>7.25</v>
      </c>
      <c r="M325" s="20">
        <v>8.25</v>
      </c>
      <c r="N325" s="9" t="str">
        <f>VLOOKUP(B325,'[1]DS_HS '!$C$657:$F$1300,4,0)</f>
        <v>12D7</v>
      </c>
      <c r="O325" s="9" t="str">
        <f t="shared" si="20"/>
        <v/>
      </c>
      <c r="P325" s="9">
        <f t="shared" si="21"/>
        <v>7.33</v>
      </c>
      <c r="Q325" s="9">
        <f t="shared" si="22"/>
        <v>7.67</v>
      </c>
      <c r="R325" s="9" t="str">
        <f>VLOOKUP(C325&amp;N325,'[2]12A1'!$C$8:$Z$655,18,0)</f>
        <v>7.9</v>
      </c>
      <c r="S325" s="9">
        <f t="shared" si="23"/>
        <v>7.74</v>
      </c>
      <c r="T325" s="9" t="str">
        <f t="shared" si="24"/>
        <v>12D7</v>
      </c>
    </row>
    <row r="326" spans="1:20" x14ac:dyDescent="0.3">
      <c r="A326" s="13">
        <v>970</v>
      </c>
      <c r="B326" s="14" t="s">
        <v>631</v>
      </c>
      <c r="C326" s="15" t="s">
        <v>632</v>
      </c>
      <c r="D326" s="16" t="s">
        <v>15</v>
      </c>
      <c r="E326" s="17">
        <v>7.4</v>
      </c>
      <c r="F326" s="45">
        <v>7.75</v>
      </c>
      <c r="G326" s="18">
        <v>7.6</v>
      </c>
      <c r="H326" s="13"/>
      <c r="I326" s="13"/>
      <c r="J326" s="13"/>
      <c r="K326" s="20">
        <v>8</v>
      </c>
      <c r="L326" s="20">
        <v>9.25</v>
      </c>
      <c r="M326" s="20">
        <v>9.5</v>
      </c>
      <c r="N326" s="9" t="str">
        <f>VLOOKUP(B326,'[1]DS_HS '!$C$657:$F$1300,4,0)</f>
        <v>12D4</v>
      </c>
      <c r="O326" s="9" t="str">
        <f t="shared" si="20"/>
        <v/>
      </c>
      <c r="P326" s="9">
        <f t="shared" si="21"/>
        <v>8.92</v>
      </c>
      <c r="Q326" s="9">
        <f t="shared" si="22"/>
        <v>7.92</v>
      </c>
      <c r="R326" s="9" t="str">
        <f>VLOOKUP(C326&amp;N326,'[2]12A1'!$C$8:$Z$655,18,0)</f>
        <v>7.8</v>
      </c>
      <c r="S326" s="9">
        <f t="shared" si="23"/>
        <v>7.88</v>
      </c>
      <c r="T326" s="9" t="str">
        <f t="shared" si="24"/>
        <v>12D4</v>
      </c>
    </row>
    <row r="327" spans="1:20" x14ac:dyDescent="0.3">
      <c r="A327" s="13">
        <v>971</v>
      </c>
      <c r="B327" s="14" t="s">
        <v>633</v>
      </c>
      <c r="C327" s="15" t="s">
        <v>634</v>
      </c>
      <c r="D327" s="16" t="s">
        <v>15</v>
      </c>
      <c r="E327" s="17">
        <v>7.8</v>
      </c>
      <c r="F327" s="45">
        <v>7.5</v>
      </c>
      <c r="G327" s="18">
        <v>6.2</v>
      </c>
      <c r="H327" s="13"/>
      <c r="I327" s="13"/>
      <c r="J327" s="13"/>
      <c r="K327" s="20">
        <v>4.75</v>
      </c>
      <c r="L327" s="20">
        <v>8.25</v>
      </c>
      <c r="M327" s="20">
        <v>10</v>
      </c>
      <c r="N327" s="9" t="str">
        <f>VLOOKUP(B327,'[1]DS_HS '!$C$657:$F$1300,4,0)</f>
        <v>12D8</v>
      </c>
      <c r="O327" s="9" t="str">
        <f t="shared" si="20"/>
        <v/>
      </c>
      <c r="P327" s="9">
        <f t="shared" si="21"/>
        <v>7.67</v>
      </c>
      <c r="Q327" s="9">
        <f t="shared" si="22"/>
        <v>7.29</v>
      </c>
      <c r="R327" s="9" t="str">
        <f>VLOOKUP(C327&amp;N327,'[2]12A1'!$C$8:$Z$655,18,0)</f>
        <v>8.0</v>
      </c>
      <c r="S327" s="9">
        <f t="shared" si="23"/>
        <v>7.5</v>
      </c>
      <c r="T327" s="9" t="str">
        <f t="shared" si="24"/>
        <v>12D8</v>
      </c>
    </row>
    <row r="328" spans="1:20" x14ac:dyDescent="0.3">
      <c r="A328" s="13">
        <v>972</v>
      </c>
      <c r="B328" s="14" t="s">
        <v>635</v>
      </c>
      <c r="C328" s="15" t="s">
        <v>636</v>
      </c>
      <c r="D328" s="16" t="s">
        <v>15</v>
      </c>
      <c r="E328" s="17">
        <v>6</v>
      </c>
      <c r="F328" s="45">
        <v>7</v>
      </c>
      <c r="G328" s="18">
        <v>7</v>
      </c>
      <c r="H328" s="13"/>
      <c r="I328" s="13"/>
      <c r="J328" s="13"/>
      <c r="K328" s="20">
        <v>4.5</v>
      </c>
      <c r="L328" s="20">
        <v>7.25</v>
      </c>
      <c r="M328" s="20">
        <v>8.5</v>
      </c>
      <c r="N328" s="9" t="str">
        <f>VLOOKUP(B328,'[1]DS_HS '!$C$657:$F$1300,4,0)</f>
        <v>12D2</v>
      </c>
      <c r="O328" s="9" t="str">
        <f t="shared" si="20"/>
        <v/>
      </c>
      <c r="P328" s="9">
        <f t="shared" si="21"/>
        <v>6.75</v>
      </c>
      <c r="Q328" s="9">
        <f t="shared" si="22"/>
        <v>6.69</v>
      </c>
      <c r="R328" s="9" t="str">
        <f>VLOOKUP(C328&amp;N328,'[2]12A1'!$C$8:$Z$655,18,0)</f>
        <v>7.8</v>
      </c>
      <c r="S328" s="9">
        <f t="shared" si="23"/>
        <v>7.02</v>
      </c>
      <c r="T328" s="9" t="str">
        <f t="shared" si="24"/>
        <v>12D2</v>
      </c>
    </row>
    <row r="329" spans="1:20" x14ac:dyDescent="0.3">
      <c r="A329" s="13">
        <v>973</v>
      </c>
      <c r="B329" s="14" t="s">
        <v>637</v>
      </c>
      <c r="C329" s="15" t="s">
        <v>638</v>
      </c>
      <c r="D329" s="16" t="s">
        <v>15</v>
      </c>
      <c r="E329" s="17">
        <v>7.8</v>
      </c>
      <c r="F329" s="45">
        <v>7.25</v>
      </c>
      <c r="G329" s="18">
        <v>5.6</v>
      </c>
      <c r="H329" s="13"/>
      <c r="I329" s="13"/>
      <c r="J329" s="13"/>
      <c r="K329" s="20">
        <v>6</v>
      </c>
      <c r="L329" s="20">
        <v>8.25</v>
      </c>
      <c r="M329" s="20">
        <v>9</v>
      </c>
      <c r="N329" s="9" t="str">
        <f>VLOOKUP(B329,'[1]DS_HS '!$C$657:$F$1300,4,0)</f>
        <v>12D4</v>
      </c>
      <c r="O329" s="9" t="str">
        <f t="shared" ref="O329:O392" si="25">IF(AND(H329&lt;&gt;"",H329&lt;&gt;-1),ROUND(AVERAGEIFS(H329:J329,H329:J329,"&gt;=0"),2),"")</f>
        <v/>
      </c>
      <c r="P329" s="9">
        <f t="shared" ref="P329:P392" si="26">IF(AND(K329&lt;&gt;"",K329&lt;&gt;-1),ROUND(AVERAGE(K329:M329),2),"")</f>
        <v>7.75</v>
      </c>
      <c r="Q329" s="9">
        <f t="shared" ref="Q329:Q392" si="27">IF(AND(E329&lt;&gt;-1,F329&lt;&gt;-1,G329&lt;&gt;-1,O329&lt;&gt;""),ROUND(AVERAGE($E329,$F329,$G329,O329),2),IF(AND(E329&lt;&gt;-1,F329&lt;&gt;-1,G329&lt;&gt;-1,P329&lt;&gt;""),ROUND(AVERAGE($E329,$F329,$G329,P329),2),""))</f>
        <v>7.1</v>
      </c>
      <c r="R329" s="9" t="str">
        <f>VLOOKUP(C329&amp;N329,'[2]12A1'!$C$8:$Z$655,18,0)</f>
        <v>8.0</v>
      </c>
      <c r="S329" s="9">
        <f t="shared" ref="S329:S392" si="28">IF(Q329&lt;&gt;"",ROUND((Q329*7+R329*3)/10,2),"")</f>
        <v>7.37</v>
      </c>
      <c r="T329" s="9" t="str">
        <f t="shared" ref="T329:T392" si="29">N329</f>
        <v>12D4</v>
      </c>
    </row>
    <row r="330" spans="1:20" x14ac:dyDescent="0.3">
      <c r="A330" s="13">
        <v>974</v>
      </c>
      <c r="B330" s="14" t="s">
        <v>639</v>
      </c>
      <c r="C330" s="15" t="s">
        <v>640</v>
      </c>
      <c r="D330" s="16" t="s">
        <v>15</v>
      </c>
      <c r="E330" s="17">
        <v>8.1999999999999993</v>
      </c>
      <c r="F330" s="45">
        <v>8</v>
      </c>
      <c r="G330" s="18">
        <v>4.5999999999999996</v>
      </c>
      <c r="H330" s="13"/>
      <c r="I330" s="13"/>
      <c r="J330" s="13"/>
      <c r="K330" s="20">
        <v>4.25</v>
      </c>
      <c r="L330" s="20">
        <v>7.25</v>
      </c>
      <c r="M330" s="20">
        <v>9</v>
      </c>
      <c r="N330" s="9" t="str">
        <f>VLOOKUP(B330,'[1]DS_HS '!$C$657:$F$1300,4,0)</f>
        <v>12D6</v>
      </c>
      <c r="O330" s="9" t="str">
        <f t="shared" si="25"/>
        <v/>
      </c>
      <c r="P330" s="9">
        <f t="shared" si="26"/>
        <v>6.83</v>
      </c>
      <c r="Q330" s="9">
        <f t="shared" si="27"/>
        <v>6.91</v>
      </c>
      <c r="R330" s="9" t="str">
        <f>VLOOKUP(C330&amp;N330,'[2]12A1'!$C$8:$Z$655,18,0)</f>
        <v>8.4</v>
      </c>
      <c r="S330" s="9">
        <f t="shared" si="28"/>
        <v>7.36</v>
      </c>
      <c r="T330" s="9" t="str">
        <f t="shared" si="29"/>
        <v>12D6</v>
      </c>
    </row>
    <row r="331" spans="1:20" x14ac:dyDescent="0.3">
      <c r="A331" s="13">
        <v>975</v>
      </c>
      <c r="B331" s="14" t="s">
        <v>641</v>
      </c>
      <c r="C331" s="15" t="s">
        <v>642</v>
      </c>
      <c r="D331" s="16" t="s">
        <v>15</v>
      </c>
      <c r="E331" s="17">
        <v>5.4</v>
      </c>
      <c r="F331" s="45">
        <v>7.75</v>
      </c>
      <c r="G331" s="18">
        <v>6.2</v>
      </c>
      <c r="H331" s="13"/>
      <c r="I331" s="13"/>
      <c r="J331" s="13"/>
      <c r="K331" s="20">
        <v>5</v>
      </c>
      <c r="L331" s="20">
        <v>6</v>
      </c>
      <c r="M331" s="20">
        <v>9.5</v>
      </c>
      <c r="N331" s="9" t="str">
        <f>VLOOKUP(B331,'[1]DS_HS '!$C$657:$F$1300,4,0)</f>
        <v>12D2</v>
      </c>
      <c r="O331" s="9" t="str">
        <f t="shared" si="25"/>
        <v/>
      </c>
      <c r="P331" s="9">
        <f t="shared" si="26"/>
        <v>6.83</v>
      </c>
      <c r="Q331" s="9">
        <f t="shared" si="27"/>
        <v>6.55</v>
      </c>
      <c r="R331" s="9" t="str">
        <f>VLOOKUP(C331&amp;N331,'[2]12A1'!$C$8:$Z$655,18,0)</f>
        <v>7.8</v>
      </c>
      <c r="S331" s="9">
        <f t="shared" si="28"/>
        <v>6.93</v>
      </c>
      <c r="T331" s="9" t="str">
        <f t="shared" si="29"/>
        <v>12D2</v>
      </c>
    </row>
    <row r="332" spans="1:20" x14ac:dyDescent="0.3">
      <c r="A332" s="13">
        <v>976</v>
      </c>
      <c r="B332" s="14" t="s">
        <v>643</v>
      </c>
      <c r="C332" s="15" t="s">
        <v>644</v>
      </c>
      <c r="D332" s="16" t="s">
        <v>15</v>
      </c>
      <c r="E332" s="17">
        <v>6.2</v>
      </c>
      <c r="F332" s="45">
        <v>8</v>
      </c>
      <c r="G332" s="18">
        <v>5</v>
      </c>
      <c r="H332" s="13"/>
      <c r="I332" s="13"/>
      <c r="J332" s="13"/>
      <c r="K332" s="20">
        <v>3.5</v>
      </c>
      <c r="L332" s="20">
        <v>6.25</v>
      </c>
      <c r="M332" s="20">
        <v>7.25</v>
      </c>
      <c r="N332" s="9" t="str">
        <f>VLOOKUP(B332,'[1]DS_HS '!$C$657:$F$1300,4,0)</f>
        <v>12D2</v>
      </c>
      <c r="O332" s="9" t="str">
        <f t="shared" si="25"/>
        <v/>
      </c>
      <c r="P332" s="9">
        <f t="shared" si="26"/>
        <v>5.67</v>
      </c>
      <c r="Q332" s="9">
        <f t="shared" si="27"/>
        <v>6.22</v>
      </c>
      <c r="R332" s="9" t="str">
        <f>VLOOKUP(C332&amp;N332,'[2]12A1'!$C$8:$Z$655,18,0)</f>
        <v>8.4</v>
      </c>
      <c r="S332" s="9">
        <f t="shared" si="28"/>
        <v>6.87</v>
      </c>
      <c r="T332" s="9" t="str">
        <f t="shared" si="29"/>
        <v>12D2</v>
      </c>
    </row>
    <row r="333" spans="1:20" x14ac:dyDescent="0.3">
      <c r="A333" s="13">
        <v>977</v>
      </c>
      <c r="B333" s="14" t="s">
        <v>645</v>
      </c>
      <c r="C333" s="15" t="s">
        <v>646</v>
      </c>
      <c r="D333" s="16" t="s">
        <v>15</v>
      </c>
      <c r="E333" s="17">
        <v>6.6</v>
      </c>
      <c r="F333" s="45">
        <v>7.25</v>
      </c>
      <c r="G333" s="18">
        <v>7.4</v>
      </c>
      <c r="H333" s="13"/>
      <c r="I333" s="13"/>
      <c r="J333" s="13"/>
      <c r="K333" s="20">
        <v>4.75</v>
      </c>
      <c r="L333" s="20">
        <v>7.25</v>
      </c>
      <c r="M333" s="20">
        <v>9.5</v>
      </c>
      <c r="N333" s="9" t="str">
        <f>VLOOKUP(B333,'[1]DS_HS '!$C$657:$F$1300,4,0)</f>
        <v>12D6</v>
      </c>
      <c r="O333" s="9" t="str">
        <f t="shared" si="25"/>
        <v/>
      </c>
      <c r="P333" s="9">
        <f t="shared" si="26"/>
        <v>7.17</v>
      </c>
      <c r="Q333" s="9">
        <f t="shared" si="27"/>
        <v>7.11</v>
      </c>
      <c r="R333" s="9" t="str">
        <f>VLOOKUP(C333&amp;N333,'[2]12A1'!$C$8:$Z$655,18,0)</f>
        <v>8.2</v>
      </c>
      <c r="S333" s="9">
        <f t="shared" si="28"/>
        <v>7.44</v>
      </c>
      <c r="T333" s="9" t="str">
        <f t="shared" si="29"/>
        <v>12D6</v>
      </c>
    </row>
    <row r="334" spans="1:20" x14ac:dyDescent="0.3">
      <c r="A334" s="13">
        <v>978</v>
      </c>
      <c r="B334" s="14" t="s">
        <v>647</v>
      </c>
      <c r="C334" s="15" t="s">
        <v>648</v>
      </c>
      <c r="D334" s="16" t="s">
        <v>15</v>
      </c>
      <c r="E334" s="17">
        <v>5.8</v>
      </c>
      <c r="F334" s="45">
        <v>7.5</v>
      </c>
      <c r="G334" s="18">
        <v>6.2</v>
      </c>
      <c r="H334" s="13"/>
      <c r="I334" s="13"/>
      <c r="J334" s="13"/>
      <c r="K334" s="20">
        <v>4.5</v>
      </c>
      <c r="L334" s="20">
        <v>7</v>
      </c>
      <c r="M334" s="20">
        <v>8.25</v>
      </c>
      <c r="N334" s="9" t="str">
        <f>VLOOKUP(B334,'[1]DS_HS '!$C$657:$F$1300,4,0)</f>
        <v>12D2</v>
      </c>
      <c r="O334" s="9" t="str">
        <f t="shared" si="25"/>
        <v/>
      </c>
      <c r="P334" s="9">
        <f t="shared" si="26"/>
        <v>6.58</v>
      </c>
      <c r="Q334" s="9">
        <f t="shared" si="27"/>
        <v>6.52</v>
      </c>
      <c r="R334" s="9" t="str">
        <f>VLOOKUP(C334&amp;N334,'[2]12A1'!$C$8:$Z$655,18,0)</f>
        <v>7.8</v>
      </c>
      <c r="S334" s="9">
        <f t="shared" si="28"/>
        <v>6.9</v>
      </c>
      <c r="T334" s="9" t="str">
        <f t="shared" si="29"/>
        <v>12D2</v>
      </c>
    </row>
    <row r="335" spans="1:20" x14ac:dyDescent="0.3">
      <c r="A335" s="13">
        <v>979</v>
      </c>
      <c r="B335" s="14" t="s">
        <v>649</v>
      </c>
      <c r="C335" s="15" t="s">
        <v>650</v>
      </c>
      <c r="D335" s="16" t="s">
        <v>15</v>
      </c>
      <c r="E335" s="17">
        <v>7.6</v>
      </c>
      <c r="F335" s="45">
        <v>8</v>
      </c>
      <c r="G335" s="18">
        <v>7.4</v>
      </c>
      <c r="H335" s="13"/>
      <c r="I335" s="13"/>
      <c r="J335" s="13"/>
      <c r="K335" s="20">
        <v>3</v>
      </c>
      <c r="L335" s="20">
        <v>7.25</v>
      </c>
      <c r="M335" s="20">
        <v>7.75</v>
      </c>
      <c r="N335" s="9" t="str">
        <f>VLOOKUP(B335,'[1]DS_HS '!$C$657:$F$1300,4,0)</f>
        <v>12D2</v>
      </c>
      <c r="O335" s="9" t="str">
        <f t="shared" si="25"/>
        <v/>
      </c>
      <c r="P335" s="9">
        <f t="shared" si="26"/>
        <v>6</v>
      </c>
      <c r="Q335" s="9">
        <f t="shared" si="27"/>
        <v>7.25</v>
      </c>
      <c r="R335" s="9" t="str">
        <f>VLOOKUP(C335&amp;N335,'[2]12A1'!$C$8:$Z$655,18,0)</f>
        <v>8.5</v>
      </c>
      <c r="S335" s="9">
        <f t="shared" si="28"/>
        <v>7.63</v>
      </c>
      <c r="T335" s="9" t="str">
        <f t="shared" si="29"/>
        <v>12D2</v>
      </c>
    </row>
    <row r="336" spans="1:20" x14ac:dyDescent="0.3">
      <c r="A336" s="13">
        <v>980</v>
      </c>
      <c r="B336" s="14" t="s">
        <v>651</v>
      </c>
      <c r="C336" s="15" t="s">
        <v>652</v>
      </c>
      <c r="D336" s="16" t="s">
        <v>15</v>
      </c>
      <c r="E336" s="17">
        <v>8.8000000000000007</v>
      </c>
      <c r="F336" s="45">
        <v>7.5</v>
      </c>
      <c r="G336" s="18">
        <v>5.6</v>
      </c>
      <c r="H336" s="13"/>
      <c r="I336" s="13"/>
      <c r="J336" s="13"/>
      <c r="K336" s="20">
        <v>5.25</v>
      </c>
      <c r="L336" s="20">
        <v>7.5</v>
      </c>
      <c r="M336" s="20">
        <v>8.5</v>
      </c>
      <c r="N336" s="9" t="str">
        <f>VLOOKUP(B336,'[1]DS_HS '!$C$657:$F$1300,4,0)</f>
        <v>12D7</v>
      </c>
      <c r="O336" s="9" t="str">
        <f t="shared" si="25"/>
        <v/>
      </c>
      <c r="P336" s="9">
        <f t="shared" si="26"/>
        <v>7.08</v>
      </c>
      <c r="Q336" s="9">
        <f t="shared" si="27"/>
        <v>7.25</v>
      </c>
      <c r="R336" s="9" t="str">
        <f>VLOOKUP(C336&amp;N336,'[2]12A1'!$C$8:$Z$655,18,0)</f>
        <v>8.3</v>
      </c>
      <c r="S336" s="9">
        <f t="shared" si="28"/>
        <v>7.57</v>
      </c>
      <c r="T336" s="9" t="str">
        <f t="shared" si="29"/>
        <v>12D7</v>
      </c>
    </row>
    <row r="337" spans="1:20" x14ac:dyDescent="0.3">
      <c r="A337" s="13">
        <v>981</v>
      </c>
      <c r="B337" s="14" t="s">
        <v>653</v>
      </c>
      <c r="C337" s="15" t="s">
        <v>654</v>
      </c>
      <c r="D337" s="16" t="s">
        <v>15</v>
      </c>
      <c r="E337" s="17">
        <v>6.2</v>
      </c>
      <c r="F337" s="45">
        <v>7.5</v>
      </c>
      <c r="G337" s="18">
        <v>5.4</v>
      </c>
      <c r="H337" s="13"/>
      <c r="I337" s="13"/>
      <c r="J337" s="13"/>
      <c r="K337" s="20">
        <v>5.75</v>
      </c>
      <c r="L337" s="20">
        <v>8</v>
      </c>
      <c r="M337" s="20">
        <v>9.75</v>
      </c>
      <c r="N337" s="9" t="str">
        <f>VLOOKUP(B337,'[1]DS_HS '!$C$657:$F$1300,4,0)</f>
        <v>12D10</v>
      </c>
      <c r="O337" s="9" t="str">
        <f t="shared" si="25"/>
        <v/>
      </c>
      <c r="P337" s="9">
        <f t="shared" si="26"/>
        <v>7.83</v>
      </c>
      <c r="Q337" s="9">
        <f t="shared" si="27"/>
        <v>6.73</v>
      </c>
      <c r="R337" s="9" t="str">
        <f>VLOOKUP(C337&amp;N337,'[2]12A1'!$C$8:$Z$655,18,0)</f>
        <v>8.4</v>
      </c>
      <c r="S337" s="9">
        <f t="shared" si="28"/>
        <v>7.23</v>
      </c>
      <c r="T337" s="9" t="str">
        <f t="shared" si="29"/>
        <v>12D10</v>
      </c>
    </row>
    <row r="338" spans="1:20" x14ac:dyDescent="0.3">
      <c r="A338" s="13">
        <v>982</v>
      </c>
      <c r="B338" s="14" t="s">
        <v>655</v>
      </c>
      <c r="C338" s="15" t="s">
        <v>656</v>
      </c>
      <c r="D338" s="16" t="s">
        <v>15</v>
      </c>
      <c r="E338" s="17">
        <v>6.2</v>
      </c>
      <c r="F338" s="45">
        <v>7.25</v>
      </c>
      <c r="G338" s="18">
        <v>6.8</v>
      </c>
      <c r="H338" s="13"/>
      <c r="I338" s="13"/>
      <c r="J338" s="13"/>
      <c r="K338" s="20">
        <v>5.25</v>
      </c>
      <c r="L338" s="20">
        <v>5.75</v>
      </c>
      <c r="M338" s="20">
        <v>8.75</v>
      </c>
      <c r="N338" s="9" t="str">
        <f>VLOOKUP(B338,'[1]DS_HS '!$C$657:$F$1300,4,0)</f>
        <v>12D1</v>
      </c>
      <c r="O338" s="9" t="str">
        <f t="shared" si="25"/>
        <v/>
      </c>
      <c r="P338" s="9">
        <f t="shared" si="26"/>
        <v>6.58</v>
      </c>
      <c r="Q338" s="9">
        <f t="shared" si="27"/>
        <v>6.71</v>
      </c>
      <c r="R338" s="9" t="str">
        <f>VLOOKUP(C338&amp;N338,'[2]12A1'!$C$8:$Z$655,18,0)</f>
        <v>8.3</v>
      </c>
      <c r="S338" s="9">
        <f t="shared" si="28"/>
        <v>7.19</v>
      </c>
      <c r="T338" s="9" t="str">
        <f t="shared" si="29"/>
        <v>12D1</v>
      </c>
    </row>
    <row r="339" spans="1:20" x14ac:dyDescent="0.3">
      <c r="A339" s="13">
        <v>983</v>
      </c>
      <c r="B339" s="14" t="s">
        <v>657</v>
      </c>
      <c r="C339" s="15" t="s">
        <v>658</v>
      </c>
      <c r="D339" s="16" t="s">
        <v>15</v>
      </c>
      <c r="E339" s="17">
        <v>7.4</v>
      </c>
      <c r="F339" s="45">
        <v>7.25</v>
      </c>
      <c r="G339" s="18">
        <v>7.2</v>
      </c>
      <c r="H339" s="13"/>
      <c r="I339" s="13"/>
      <c r="J339" s="13"/>
      <c r="K339" s="20">
        <v>4.5</v>
      </c>
      <c r="L339" s="20">
        <v>6.75</v>
      </c>
      <c r="M339" s="20">
        <v>8</v>
      </c>
      <c r="N339" s="9" t="str">
        <f>VLOOKUP(B339,'[1]DS_HS '!$C$657:$F$1300,4,0)</f>
        <v>12D7</v>
      </c>
      <c r="O339" s="9" t="str">
        <f t="shared" si="25"/>
        <v/>
      </c>
      <c r="P339" s="9">
        <f t="shared" si="26"/>
        <v>6.42</v>
      </c>
      <c r="Q339" s="9">
        <f t="shared" si="27"/>
        <v>7.07</v>
      </c>
      <c r="R339" s="9" t="str">
        <f>VLOOKUP(C339&amp;N339,'[2]12A1'!$C$8:$Z$655,18,0)</f>
        <v>8.5</v>
      </c>
      <c r="S339" s="9">
        <f t="shared" si="28"/>
        <v>7.5</v>
      </c>
      <c r="T339" s="9" t="str">
        <f t="shared" si="29"/>
        <v>12D7</v>
      </c>
    </row>
    <row r="340" spans="1:20" x14ac:dyDescent="0.3">
      <c r="A340" s="13">
        <v>984</v>
      </c>
      <c r="B340" s="14" t="s">
        <v>659</v>
      </c>
      <c r="C340" s="15" t="s">
        <v>660</v>
      </c>
      <c r="D340" s="16" t="s">
        <v>15</v>
      </c>
      <c r="E340" s="17">
        <v>6.4</v>
      </c>
      <c r="F340" s="45">
        <v>7.5</v>
      </c>
      <c r="G340" s="18">
        <v>6.2</v>
      </c>
      <c r="H340" s="13"/>
      <c r="I340" s="13"/>
      <c r="J340" s="13"/>
      <c r="K340" s="20">
        <v>5.5</v>
      </c>
      <c r="L340" s="20">
        <v>7.5</v>
      </c>
      <c r="M340" s="20">
        <v>9.25</v>
      </c>
      <c r="N340" s="9" t="str">
        <f>VLOOKUP(B340,'[1]DS_HS '!$C$657:$F$1300,4,0)</f>
        <v>12D10</v>
      </c>
      <c r="O340" s="9" t="str">
        <f t="shared" si="25"/>
        <v/>
      </c>
      <c r="P340" s="9">
        <f t="shared" si="26"/>
        <v>7.42</v>
      </c>
      <c r="Q340" s="9">
        <f t="shared" si="27"/>
        <v>6.88</v>
      </c>
      <c r="R340" s="9" t="str">
        <f>VLOOKUP(C340&amp;N340,'[2]12A1'!$C$8:$Z$655,18,0)</f>
        <v>8.3</v>
      </c>
      <c r="S340" s="9">
        <f t="shared" si="28"/>
        <v>7.31</v>
      </c>
      <c r="T340" s="9" t="str">
        <f t="shared" si="29"/>
        <v>12D10</v>
      </c>
    </row>
    <row r="341" spans="1:20" x14ac:dyDescent="0.3">
      <c r="A341" s="13">
        <v>985</v>
      </c>
      <c r="B341" s="14" t="s">
        <v>661</v>
      </c>
      <c r="C341" s="15" t="s">
        <v>662</v>
      </c>
      <c r="D341" s="16" t="s">
        <v>15</v>
      </c>
      <c r="E341" s="17">
        <v>8.1999999999999993</v>
      </c>
      <c r="F341" s="45">
        <v>7.5</v>
      </c>
      <c r="G341" s="18">
        <v>4.5999999999999996</v>
      </c>
      <c r="H341" s="13"/>
      <c r="I341" s="13"/>
      <c r="J341" s="13"/>
      <c r="K341" s="20">
        <v>4.5</v>
      </c>
      <c r="L341" s="20">
        <v>7.5</v>
      </c>
      <c r="M341" s="20">
        <v>8.5</v>
      </c>
      <c r="N341" s="9" t="str">
        <f>VLOOKUP(B341,'[1]DS_HS '!$C$657:$F$1300,4,0)</f>
        <v>12D11</v>
      </c>
      <c r="O341" s="9" t="str">
        <f t="shared" si="25"/>
        <v/>
      </c>
      <c r="P341" s="9">
        <f t="shared" si="26"/>
        <v>6.83</v>
      </c>
      <c r="Q341" s="9">
        <f t="shared" si="27"/>
        <v>6.78</v>
      </c>
      <c r="R341" s="9" t="str">
        <f>VLOOKUP(C341&amp;N341,'[2]12A1'!$C$8:$Z$655,18,0)</f>
        <v>8.9</v>
      </c>
      <c r="S341" s="9">
        <f t="shared" si="28"/>
        <v>7.42</v>
      </c>
      <c r="T341" s="9" t="str">
        <f t="shared" si="29"/>
        <v>12D11</v>
      </c>
    </row>
    <row r="342" spans="1:20" x14ac:dyDescent="0.3">
      <c r="A342" s="13">
        <v>986</v>
      </c>
      <c r="B342" s="14" t="s">
        <v>663</v>
      </c>
      <c r="C342" s="15" t="s">
        <v>664</v>
      </c>
      <c r="D342" s="16" t="s">
        <v>15</v>
      </c>
      <c r="E342" s="17">
        <v>7.8</v>
      </c>
      <c r="F342" s="45">
        <v>8</v>
      </c>
      <c r="G342" s="18">
        <v>6.6</v>
      </c>
      <c r="H342" s="13"/>
      <c r="I342" s="13"/>
      <c r="J342" s="13"/>
      <c r="K342" s="20">
        <v>3.25</v>
      </c>
      <c r="L342" s="20">
        <v>6</v>
      </c>
      <c r="M342" s="20">
        <v>8.5</v>
      </c>
      <c r="N342" s="9" t="str">
        <f>VLOOKUP(B342,'[1]DS_HS '!$C$657:$F$1300,4,0)</f>
        <v>12D7</v>
      </c>
      <c r="O342" s="9" t="str">
        <f t="shared" si="25"/>
        <v/>
      </c>
      <c r="P342" s="9">
        <f t="shared" si="26"/>
        <v>5.92</v>
      </c>
      <c r="Q342" s="9">
        <f t="shared" si="27"/>
        <v>7.08</v>
      </c>
      <c r="R342" s="9" t="str">
        <f>VLOOKUP(C342&amp;N342,'[2]12A1'!$C$8:$Z$655,18,0)</f>
        <v>8.7</v>
      </c>
      <c r="S342" s="9">
        <f t="shared" si="28"/>
        <v>7.57</v>
      </c>
      <c r="T342" s="9" t="str">
        <f t="shared" si="29"/>
        <v>12D7</v>
      </c>
    </row>
    <row r="343" spans="1:20" x14ac:dyDescent="0.3">
      <c r="A343" s="13">
        <v>987</v>
      </c>
      <c r="B343" s="14" t="s">
        <v>665</v>
      </c>
      <c r="C343" s="15" t="s">
        <v>666</v>
      </c>
      <c r="D343" s="16" t="s">
        <v>15</v>
      </c>
      <c r="E343" s="17">
        <v>7.8</v>
      </c>
      <c r="F343" s="45">
        <v>7.5</v>
      </c>
      <c r="G343" s="18">
        <v>4.8</v>
      </c>
      <c r="H343" s="13"/>
      <c r="I343" s="13"/>
      <c r="J343" s="13"/>
      <c r="K343" s="20">
        <v>6</v>
      </c>
      <c r="L343" s="20">
        <v>6.75</v>
      </c>
      <c r="M343" s="20">
        <v>8.5</v>
      </c>
      <c r="N343" s="9" t="str">
        <f>VLOOKUP(B343,'[1]DS_HS '!$C$657:$F$1300,4,0)</f>
        <v>12D1</v>
      </c>
      <c r="O343" s="9" t="str">
        <f t="shared" si="25"/>
        <v/>
      </c>
      <c r="P343" s="9">
        <f t="shared" si="26"/>
        <v>7.08</v>
      </c>
      <c r="Q343" s="9">
        <f t="shared" si="27"/>
        <v>6.8</v>
      </c>
      <c r="R343" s="9" t="str">
        <f>VLOOKUP(C343&amp;N343,'[2]12A1'!$C$8:$Z$655,18,0)</f>
        <v>8.4</v>
      </c>
      <c r="S343" s="9">
        <f t="shared" si="28"/>
        <v>7.28</v>
      </c>
      <c r="T343" s="9" t="str">
        <f t="shared" si="29"/>
        <v>12D1</v>
      </c>
    </row>
    <row r="344" spans="1:20" x14ac:dyDescent="0.3">
      <c r="A344" s="13">
        <v>988</v>
      </c>
      <c r="B344" s="14" t="s">
        <v>667</v>
      </c>
      <c r="C344" s="15" t="s">
        <v>668</v>
      </c>
      <c r="D344" s="16" t="s">
        <v>15</v>
      </c>
      <c r="E344" s="17">
        <v>7</v>
      </c>
      <c r="F344" s="45">
        <v>8.5</v>
      </c>
      <c r="G344" s="18">
        <v>5.6</v>
      </c>
      <c r="H344" s="13"/>
      <c r="I344" s="13"/>
      <c r="J344" s="13"/>
      <c r="K344" s="20">
        <v>4</v>
      </c>
      <c r="L344" s="20">
        <v>7</v>
      </c>
      <c r="M344" s="20">
        <v>8</v>
      </c>
      <c r="N344" s="9" t="str">
        <f>VLOOKUP(B344,'[1]DS_HS '!$C$657:$F$1300,4,0)</f>
        <v>12D8</v>
      </c>
      <c r="O344" s="9" t="str">
        <f t="shared" si="25"/>
        <v/>
      </c>
      <c r="P344" s="9">
        <f t="shared" si="26"/>
        <v>6.33</v>
      </c>
      <c r="Q344" s="9">
        <f t="shared" si="27"/>
        <v>6.86</v>
      </c>
      <c r="R344" s="9" t="str">
        <f>VLOOKUP(C344&amp;N344,'[2]12A1'!$C$8:$Z$655,18,0)</f>
        <v>8.0</v>
      </c>
      <c r="S344" s="9">
        <f t="shared" si="28"/>
        <v>7.2</v>
      </c>
      <c r="T344" s="9" t="str">
        <f t="shared" si="29"/>
        <v>12D8</v>
      </c>
    </row>
    <row r="345" spans="1:20" x14ac:dyDescent="0.3">
      <c r="A345" s="13">
        <v>989</v>
      </c>
      <c r="B345" s="14" t="s">
        <v>669</v>
      </c>
      <c r="C345" s="15" t="s">
        <v>670</v>
      </c>
      <c r="D345" s="16" t="s">
        <v>15</v>
      </c>
      <c r="E345" s="17">
        <v>4.5999999999999996</v>
      </c>
      <c r="F345" s="45">
        <v>5.5</v>
      </c>
      <c r="G345" s="18">
        <v>4.8</v>
      </c>
      <c r="H345" s="13"/>
      <c r="I345" s="13"/>
      <c r="J345" s="13"/>
      <c r="K345" s="20">
        <v>5</v>
      </c>
      <c r="L345" s="20">
        <v>6.25</v>
      </c>
      <c r="M345" s="20">
        <v>8.75</v>
      </c>
      <c r="N345" s="9" t="str">
        <f>VLOOKUP(B345,'[1]DS_HS '!$C$657:$F$1300,4,0)</f>
        <v>12D3</v>
      </c>
      <c r="O345" s="9" t="str">
        <f t="shared" si="25"/>
        <v/>
      </c>
      <c r="P345" s="9">
        <f t="shared" si="26"/>
        <v>6.67</v>
      </c>
      <c r="Q345" s="9">
        <f t="shared" si="27"/>
        <v>5.39</v>
      </c>
      <c r="R345" s="9" t="str">
        <f>VLOOKUP(C345&amp;N345,'[2]12A1'!$C$8:$Z$655,18,0)</f>
        <v>7.5</v>
      </c>
      <c r="S345" s="9">
        <f t="shared" si="28"/>
        <v>6.02</v>
      </c>
      <c r="T345" s="9" t="str">
        <f t="shared" si="29"/>
        <v>12D3</v>
      </c>
    </row>
    <row r="346" spans="1:20" x14ac:dyDescent="0.3">
      <c r="A346" s="13">
        <v>990</v>
      </c>
      <c r="B346" s="14" t="s">
        <v>671</v>
      </c>
      <c r="C346" s="15" t="s">
        <v>672</v>
      </c>
      <c r="D346" s="16" t="s">
        <v>15</v>
      </c>
      <c r="E346" s="17">
        <v>7.6</v>
      </c>
      <c r="F346" s="45">
        <v>8.5</v>
      </c>
      <c r="G346" s="18">
        <v>7.4</v>
      </c>
      <c r="H346" s="13"/>
      <c r="I346" s="13"/>
      <c r="J346" s="13"/>
      <c r="K346" s="20">
        <v>4</v>
      </c>
      <c r="L346" s="20">
        <v>6</v>
      </c>
      <c r="M346" s="20">
        <v>9.5</v>
      </c>
      <c r="N346" s="9" t="str">
        <f>VLOOKUP(B346,'[1]DS_HS '!$C$657:$F$1300,4,0)</f>
        <v>12D1</v>
      </c>
      <c r="O346" s="9" t="str">
        <f t="shared" si="25"/>
        <v/>
      </c>
      <c r="P346" s="9">
        <f t="shared" si="26"/>
        <v>6.5</v>
      </c>
      <c r="Q346" s="9">
        <f t="shared" si="27"/>
        <v>7.5</v>
      </c>
      <c r="R346" s="9" t="str">
        <f>VLOOKUP(C346&amp;N346,'[2]12A1'!$C$8:$Z$655,18,0)</f>
        <v>8.7</v>
      </c>
      <c r="S346" s="9">
        <f t="shared" si="28"/>
        <v>7.86</v>
      </c>
      <c r="T346" s="9" t="str">
        <f t="shared" si="29"/>
        <v>12D1</v>
      </c>
    </row>
    <row r="347" spans="1:20" x14ac:dyDescent="0.3">
      <c r="A347" s="13">
        <v>991</v>
      </c>
      <c r="B347" s="14" t="s">
        <v>673</v>
      </c>
      <c r="C347" s="15" t="s">
        <v>674</v>
      </c>
      <c r="D347" s="16" t="s">
        <v>15</v>
      </c>
      <c r="E347" s="17">
        <v>5.6</v>
      </c>
      <c r="F347" s="45">
        <v>5.5</v>
      </c>
      <c r="G347" s="18">
        <v>6</v>
      </c>
      <c r="H347" s="13"/>
      <c r="I347" s="13"/>
      <c r="J347" s="13"/>
      <c r="K347" s="20">
        <v>6.25</v>
      </c>
      <c r="L347" s="20">
        <v>8.25</v>
      </c>
      <c r="M347" s="20">
        <v>8.5</v>
      </c>
      <c r="N347" s="9" t="str">
        <f>VLOOKUP(B347,'[1]DS_HS '!$C$657:$F$1300,4,0)</f>
        <v>12D3</v>
      </c>
      <c r="O347" s="9" t="str">
        <f t="shared" si="25"/>
        <v/>
      </c>
      <c r="P347" s="9">
        <f t="shared" si="26"/>
        <v>7.67</v>
      </c>
      <c r="Q347" s="9">
        <f t="shared" si="27"/>
        <v>6.19</v>
      </c>
      <c r="R347" s="9" t="str">
        <f>VLOOKUP(C347&amp;N347,'[2]12A1'!$C$8:$Z$655,18,0)</f>
        <v>7.7</v>
      </c>
      <c r="S347" s="9">
        <f t="shared" si="28"/>
        <v>6.64</v>
      </c>
      <c r="T347" s="9" t="str">
        <f t="shared" si="29"/>
        <v>12D3</v>
      </c>
    </row>
    <row r="348" spans="1:20" x14ac:dyDescent="0.3">
      <c r="A348" s="13">
        <v>992</v>
      </c>
      <c r="B348" s="14" t="s">
        <v>675</v>
      </c>
      <c r="C348" s="15" t="s">
        <v>676</v>
      </c>
      <c r="D348" s="16" t="s">
        <v>15</v>
      </c>
      <c r="E348" s="17">
        <v>5.6</v>
      </c>
      <c r="F348" s="45">
        <v>7.75</v>
      </c>
      <c r="G348" s="18">
        <v>5.8</v>
      </c>
      <c r="H348" s="13"/>
      <c r="I348" s="13"/>
      <c r="J348" s="13"/>
      <c r="K348" s="20">
        <v>5.25</v>
      </c>
      <c r="L348" s="20">
        <v>6.5</v>
      </c>
      <c r="M348" s="20">
        <v>8.25</v>
      </c>
      <c r="N348" s="9" t="str">
        <f>VLOOKUP(B348,'[1]DS_HS '!$C$657:$F$1300,4,0)</f>
        <v>12D11</v>
      </c>
      <c r="O348" s="9" t="str">
        <f t="shared" si="25"/>
        <v/>
      </c>
      <c r="P348" s="9">
        <f t="shared" si="26"/>
        <v>6.67</v>
      </c>
      <c r="Q348" s="9">
        <f t="shared" si="27"/>
        <v>6.46</v>
      </c>
      <c r="R348" s="9" t="str">
        <f>VLOOKUP(C348&amp;N348,'[2]12A1'!$C$8:$Z$655,18,0)</f>
        <v>7.2</v>
      </c>
      <c r="S348" s="9">
        <f t="shared" si="28"/>
        <v>6.68</v>
      </c>
      <c r="T348" s="9" t="str">
        <f t="shared" si="29"/>
        <v>12D11</v>
      </c>
    </row>
    <row r="349" spans="1:20" x14ac:dyDescent="0.3">
      <c r="A349" s="13">
        <v>993</v>
      </c>
      <c r="B349" s="14" t="s">
        <v>677</v>
      </c>
      <c r="C349" s="15" t="s">
        <v>678</v>
      </c>
      <c r="D349" s="16" t="s">
        <v>15</v>
      </c>
      <c r="E349" s="17">
        <v>4.8</v>
      </c>
      <c r="F349" s="45">
        <v>7</v>
      </c>
      <c r="G349" s="18">
        <v>4.4000000000000004</v>
      </c>
      <c r="H349" s="13"/>
      <c r="I349" s="13"/>
      <c r="J349" s="13"/>
      <c r="K349" s="20">
        <v>4.5</v>
      </c>
      <c r="L349" s="20">
        <v>7.5</v>
      </c>
      <c r="M349" s="20">
        <v>8</v>
      </c>
      <c r="N349" s="9" t="str">
        <f>VLOOKUP(B349,'[1]DS_HS '!$C$657:$F$1300,4,0)</f>
        <v>12D8</v>
      </c>
      <c r="O349" s="9" t="str">
        <f t="shared" si="25"/>
        <v/>
      </c>
      <c r="P349" s="9">
        <f t="shared" si="26"/>
        <v>6.67</v>
      </c>
      <c r="Q349" s="9">
        <f t="shared" si="27"/>
        <v>5.72</v>
      </c>
      <c r="R349" s="9" t="str">
        <f>VLOOKUP(C349&amp;N349,'[2]12A1'!$C$8:$Z$655,18,0)</f>
        <v>7.3</v>
      </c>
      <c r="S349" s="9">
        <f t="shared" si="28"/>
        <v>6.19</v>
      </c>
      <c r="T349" s="9" t="str">
        <f t="shared" si="29"/>
        <v>12D8</v>
      </c>
    </row>
    <row r="350" spans="1:20" x14ac:dyDescent="0.3">
      <c r="A350" s="13">
        <v>994</v>
      </c>
      <c r="B350" s="14" t="s">
        <v>679</v>
      </c>
      <c r="C350" s="15" t="s">
        <v>680</v>
      </c>
      <c r="D350" s="16" t="s">
        <v>15</v>
      </c>
      <c r="E350" s="17">
        <v>7.2</v>
      </c>
      <c r="F350" s="45">
        <v>6.75</v>
      </c>
      <c r="G350" s="18">
        <v>5.2</v>
      </c>
      <c r="H350" s="13"/>
      <c r="I350" s="13"/>
      <c r="J350" s="13"/>
      <c r="K350" s="20">
        <v>3</v>
      </c>
      <c r="L350" s="20">
        <v>7.25</v>
      </c>
      <c r="M350" s="20">
        <v>9</v>
      </c>
      <c r="N350" s="9" t="str">
        <f>VLOOKUP(B350,'[1]DS_HS '!$C$657:$F$1300,4,0)</f>
        <v>12D10</v>
      </c>
      <c r="O350" s="9" t="str">
        <f t="shared" si="25"/>
        <v/>
      </c>
      <c r="P350" s="9">
        <f t="shared" si="26"/>
        <v>6.42</v>
      </c>
      <c r="Q350" s="9">
        <f t="shared" si="27"/>
        <v>6.39</v>
      </c>
      <c r="R350" s="9" t="str">
        <f>VLOOKUP(C350&amp;N350,'[2]12A1'!$C$8:$Z$655,18,0)</f>
        <v>8.1</v>
      </c>
      <c r="S350" s="9">
        <f t="shared" si="28"/>
        <v>6.9</v>
      </c>
      <c r="T350" s="9" t="str">
        <f t="shared" si="29"/>
        <v>12D10</v>
      </c>
    </row>
    <row r="351" spans="1:20" x14ac:dyDescent="0.3">
      <c r="A351" s="13">
        <v>995</v>
      </c>
      <c r="B351" s="14" t="s">
        <v>681</v>
      </c>
      <c r="C351" s="15" t="s">
        <v>118</v>
      </c>
      <c r="D351" s="16" t="s">
        <v>15</v>
      </c>
      <c r="E351" s="17">
        <v>6.2</v>
      </c>
      <c r="F351" s="45">
        <v>8</v>
      </c>
      <c r="G351" s="18">
        <v>5</v>
      </c>
      <c r="H351" s="13"/>
      <c r="I351" s="13"/>
      <c r="J351" s="13"/>
      <c r="K351" s="20">
        <v>4</v>
      </c>
      <c r="L351" s="20">
        <v>5.25</v>
      </c>
      <c r="M351" s="20">
        <v>8.5</v>
      </c>
      <c r="N351" s="9" t="str">
        <f>VLOOKUP(B351,'[1]DS_HS '!$C$657:$F$1300,4,0)</f>
        <v>12A3</v>
      </c>
      <c r="O351" s="9" t="str">
        <f t="shared" si="25"/>
        <v/>
      </c>
      <c r="P351" s="9">
        <f t="shared" si="26"/>
        <v>5.92</v>
      </c>
      <c r="Q351" s="9">
        <f t="shared" si="27"/>
        <v>6.28</v>
      </c>
      <c r="R351" s="9" t="str">
        <f>VLOOKUP(C351&amp;N351,'[2]12A1'!$C$8:$Z$655,18,0)</f>
        <v>8.0</v>
      </c>
      <c r="S351" s="9">
        <f t="shared" si="28"/>
        <v>6.8</v>
      </c>
      <c r="T351" s="9" t="str">
        <f t="shared" si="29"/>
        <v>12A3</v>
      </c>
    </row>
    <row r="352" spans="1:20" x14ac:dyDescent="0.3">
      <c r="A352" s="13">
        <v>996</v>
      </c>
      <c r="B352" s="14" t="s">
        <v>682</v>
      </c>
      <c r="C352" s="15" t="s">
        <v>683</v>
      </c>
      <c r="D352" s="16" t="s">
        <v>15</v>
      </c>
      <c r="E352" s="17">
        <v>7.8</v>
      </c>
      <c r="F352" s="45">
        <v>7.75</v>
      </c>
      <c r="G352" s="18">
        <v>5</v>
      </c>
      <c r="H352" s="13"/>
      <c r="I352" s="13"/>
      <c r="J352" s="13"/>
      <c r="K352" s="20">
        <v>4.75</v>
      </c>
      <c r="L352" s="20">
        <v>7.5</v>
      </c>
      <c r="M352" s="20">
        <v>7.5</v>
      </c>
      <c r="N352" s="9" t="str">
        <f>VLOOKUP(B352,'[1]DS_HS '!$C$657:$F$1300,4,0)</f>
        <v>12D5</v>
      </c>
      <c r="O352" s="9" t="str">
        <f t="shared" si="25"/>
        <v/>
      </c>
      <c r="P352" s="9">
        <f t="shared" si="26"/>
        <v>6.58</v>
      </c>
      <c r="Q352" s="9">
        <f t="shared" si="27"/>
        <v>6.78</v>
      </c>
      <c r="R352" s="9" t="str">
        <f>VLOOKUP(C352&amp;N352,'[2]12A1'!$C$8:$Z$655,18,0)</f>
        <v>7.4</v>
      </c>
      <c r="S352" s="9">
        <f t="shared" si="28"/>
        <v>6.97</v>
      </c>
      <c r="T352" s="9" t="str">
        <f t="shared" si="29"/>
        <v>12D5</v>
      </c>
    </row>
    <row r="353" spans="1:20" x14ac:dyDescent="0.3">
      <c r="A353" s="13">
        <v>997</v>
      </c>
      <c r="B353" s="14" t="s">
        <v>684</v>
      </c>
      <c r="C353" s="15" t="s">
        <v>685</v>
      </c>
      <c r="D353" s="16" t="s">
        <v>15</v>
      </c>
      <c r="E353" s="17">
        <v>6.4</v>
      </c>
      <c r="F353" s="45">
        <v>7.25</v>
      </c>
      <c r="G353" s="18">
        <v>7.6</v>
      </c>
      <c r="H353" s="13"/>
      <c r="I353" s="13"/>
      <c r="J353" s="13"/>
      <c r="K353" s="20">
        <v>6</v>
      </c>
      <c r="L353" s="20">
        <v>6.25</v>
      </c>
      <c r="M353" s="20">
        <v>8.5</v>
      </c>
      <c r="N353" s="9" t="str">
        <f>VLOOKUP(B353,'[1]DS_HS '!$C$657:$F$1300,4,0)</f>
        <v>12D7</v>
      </c>
      <c r="O353" s="9" t="str">
        <f t="shared" si="25"/>
        <v/>
      </c>
      <c r="P353" s="9">
        <f t="shared" si="26"/>
        <v>6.92</v>
      </c>
      <c r="Q353" s="9">
        <f t="shared" si="27"/>
        <v>7.04</v>
      </c>
      <c r="R353" s="9" t="str">
        <f>VLOOKUP(C353&amp;N353,'[2]12A1'!$C$8:$Z$655,18,0)</f>
        <v>7.8</v>
      </c>
      <c r="S353" s="9">
        <f t="shared" si="28"/>
        <v>7.27</v>
      </c>
      <c r="T353" s="9" t="str">
        <f t="shared" si="29"/>
        <v>12D7</v>
      </c>
    </row>
    <row r="354" spans="1:20" x14ac:dyDescent="0.3">
      <c r="A354" s="13">
        <v>998</v>
      </c>
      <c r="B354" s="14" t="s">
        <v>686</v>
      </c>
      <c r="C354" s="15" t="s">
        <v>687</v>
      </c>
      <c r="D354" s="16" t="s">
        <v>15</v>
      </c>
      <c r="E354" s="17">
        <v>7.2</v>
      </c>
      <c r="F354" s="45">
        <v>7.5</v>
      </c>
      <c r="G354" s="18">
        <v>8.1999999999999993</v>
      </c>
      <c r="H354" s="13"/>
      <c r="I354" s="13"/>
      <c r="J354" s="13"/>
      <c r="K354" s="20">
        <v>5.75</v>
      </c>
      <c r="L354" s="20">
        <v>8.5</v>
      </c>
      <c r="M354" s="20">
        <v>8.25</v>
      </c>
      <c r="N354" s="9" t="str">
        <f>VLOOKUP(B354,'[1]DS_HS '!$C$657:$F$1300,4,0)</f>
        <v>12D7</v>
      </c>
      <c r="O354" s="9" t="str">
        <f t="shared" si="25"/>
        <v/>
      </c>
      <c r="P354" s="9">
        <f t="shared" si="26"/>
        <v>7.5</v>
      </c>
      <c r="Q354" s="9">
        <f t="shared" si="27"/>
        <v>7.6</v>
      </c>
      <c r="R354" s="9" t="str">
        <f>VLOOKUP(C354&amp;N354,'[2]12A1'!$C$8:$Z$655,18,0)</f>
        <v>8.3</v>
      </c>
      <c r="S354" s="9">
        <f t="shared" si="28"/>
        <v>7.81</v>
      </c>
      <c r="T354" s="9" t="str">
        <f t="shared" si="29"/>
        <v>12D7</v>
      </c>
    </row>
    <row r="355" spans="1:20" x14ac:dyDescent="0.3">
      <c r="A355" s="13">
        <v>999</v>
      </c>
      <c r="B355" s="14" t="s">
        <v>688</v>
      </c>
      <c r="C355" s="15" t="s">
        <v>689</v>
      </c>
      <c r="D355" s="16" t="s">
        <v>15</v>
      </c>
      <c r="E355" s="17">
        <v>7.4</v>
      </c>
      <c r="F355" s="45">
        <v>8</v>
      </c>
      <c r="G355" s="18">
        <v>7.6</v>
      </c>
      <c r="H355" s="13"/>
      <c r="I355" s="13"/>
      <c r="J355" s="13"/>
      <c r="K355" s="20">
        <v>4.25</v>
      </c>
      <c r="L355" s="20">
        <v>6.75</v>
      </c>
      <c r="M355" s="20">
        <v>8.5</v>
      </c>
      <c r="N355" s="9" t="str">
        <f>VLOOKUP(B355,'[1]DS_HS '!$C$657:$F$1300,4,0)</f>
        <v>12D6</v>
      </c>
      <c r="O355" s="9" t="str">
        <f t="shared" si="25"/>
        <v/>
      </c>
      <c r="P355" s="9">
        <f t="shared" si="26"/>
        <v>6.5</v>
      </c>
      <c r="Q355" s="9">
        <f t="shared" si="27"/>
        <v>7.38</v>
      </c>
      <c r="R355" s="9" t="str">
        <f>VLOOKUP(C355&amp;N355,'[2]12A1'!$C$8:$Z$655,18,0)</f>
        <v>8.0</v>
      </c>
      <c r="S355" s="9">
        <f t="shared" si="28"/>
        <v>7.57</v>
      </c>
      <c r="T355" s="9" t="str">
        <f t="shared" si="29"/>
        <v>12D6</v>
      </c>
    </row>
    <row r="356" spans="1:20" x14ac:dyDescent="0.3">
      <c r="A356" s="13">
        <v>1000</v>
      </c>
      <c r="B356" s="14" t="s">
        <v>690</v>
      </c>
      <c r="C356" s="15" t="s">
        <v>689</v>
      </c>
      <c r="D356" s="16" t="s">
        <v>15</v>
      </c>
      <c r="E356" s="17">
        <v>6.8</v>
      </c>
      <c r="F356" s="45">
        <v>7.25</v>
      </c>
      <c r="G356" s="18">
        <v>5</v>
      </c>
      <c r="H356" s="13"/>
      <c r="I356" s="13"/>
      <c r="J356" s="13"/>
      <c r="K356" s="20">
        <v>8.75</v>
      </c>
      <c r="L356" s="20">
        <v>7.25</v>
      </c>
      <c r="M356" s="20">
        <v>9</v>
      </c>
      <c r="N356" s="9" t="str">
        <f>VLOOKUP(B356,'[1]DS_HS '!$C$657:$F$1300,4,0)</f>
        <v>12D8</v>
      </c>
      <c r="O356" s="9" t="str">
        <f t="shared" si="25"/>
        <v/>
      </c>
      <c r="P356" s="9">
        <f t="shared" si="26"/>
        <v>8.33</v>
      </c>
      <c r="Q356" s="9">
        <f t="shared" si="27"/>
        <v>6.85</v>
      </c>
      <c r="R356" s="9" t="str">
        <f>VLOOKUP(C356&amp;N356,'[2]12A1'!$C$8:$Z$655,18,0)</f>
        <v>8.0</v>
      </c>
      <c r="S356" s="9">
        <f t="shared" si="28"/>
        <v>7.2</v>
      </c>
      <c r="T356" s="9" t="str">
        <f t="shared" si="29"/>
        <v>12D8</v>
      </c>
    </row>
    <row r="357" spans="1:20" x14ac:dyDescent="0.3">
      <c r="A357" s="13">
        <v>1001</v>
      </c>
      <c r="B357" s="14" t="s">
        <v>691</v>
      </c>
      <c r="C357" s="15" t="s">
        <v>689</v>
      </c>
      <c r="D357" s="16" t="s">
        <v>15</v>
      </c>
      <c r="E357" s="17">
        <v>6.6</v>
      </c>
      <c r="F357" s="45">
        <v>7</v>
      </c>
      <c r="G357" s="18">
        <v>6</v>
      </c>
      <c r="H357" s="13"/>
      <c r="I357" s="13"/>
      <c r="J357" s="13"/>
      <c r="K357" s="20">
        <v>4.75</v>
      </c>
      <c r="L357" s="20">
        <v>6</v>
      </c>
      <c r="M357" s="20">
        <v>7.5</v>
      </c>
      <c r="N357" s="9" t="str">
        <f>VLOOKUP(B357,'[1]DS_HS '!$C$657:$F$1300,4,0)</f>
        <v>12D9</v>
      </c>
      <c r="O357" s="9" t="str">
        <f t="shared" si="25"/>
        <v/>
      </c>
      <c r="P357" s="9">
        <f t="shared" si="26"/>
        <v>6.08</v>
      </c>
      <c r="Q357" s="9">
        <f t="shared" si="27"/>
        <v>6.42</v>
      </c>
      <c r="R357" s="9" t="str">
        <f>VLOOKUP(C357&amp;N357,'[2]12A1'!$C$8:$Z$655,18,0)</f>
        <v>7.8</v>
      </c>
      <c r="S357" s="9">
        <f t="shared" si="28"/>
        <v>6.83</v>
      </c>
      <c r="T357" s="9" t="str">
        <f t="shared" si="29"/>
        <v>12D9</v>
      </c>
    </row>
    <row r="358" spans="1:20" x14ac:dyDescent="0.3">
      <c r="A358" s="13">
        <v>1002</v>
      </c>
      <c r="B358" s="14" t="s">
        <v>692</v>
      </c>
      <c r="C358" s="15" t="s">
        <v>693</v>
      </c>
      <c r="D358" s="16" t="s">
        <v>15</v>
      </c>
      <c r="E358" s="17">
        <v>8.1999999999999993</v>
      </c>
      <c r="F358" s="45">
        <v>8.25</v>
      </c>
      <c r="G358" s="18">
        <v>6.8</v>
      </c>
      <c r="H358" s="13"/>
      <c r="I358" s="13"/>
      <c r="J358" s="13"/>
      <c r="K358" s="20">
        <v>3.75</v>
      </c>
      <c r="L358" s="20">
        <v>6.5</v>
      </c>
      <c r="M358" s="20">
        <v>8</v>
      </c>
      <c r="N358" s="9" t="str">
        <f>VLOOKUP(B358,'[1]DS_HS '!$C$657:$F$1300,4,0)</f>
        <v>12D3</v>
      </c>
      <c r="O358" s="9" t="str">
        <f t="shared" si="25"/>
        <v/>
      </c>
      <c r="P358" s="9">
        <f t="shared" si="26"/>
        <v>6.08</v>
      </c>
      <c r="Q358" s="9">
        <f t="shared" si="27"/>
        <v>7.33</v>
      </c>
      <c r="R358" s="9" t="str">
        <f>VLOOKUP(C358&amp;N358,'[2]12A1'!$C$8:$Z$655,18,0)</f>
        <v>8.7</v>
      </c>
      <c r="S358" s="9">
        <f t="shared" si="28"/>
        <v>7.74</v>
      </c>
      <c r="T358" s="9" t="str">
        <f t="shared" si="29"/>
        <v>12D3</v>
      </c>
    </row>
    <row r="359" spans="1:20" x14ac:dyDescent="0.3">
      <c r="A359" s="13">
        <v>1003</v>
      </c>
      <c r="B359" s="14" t="s">
        <v>694</v>
      </c>
      <c r="C359" s="15" t="s">
        <v>695</v>
      </c>
      <c r="D359" s="16" t="s">
        <v>15</v>
      </c>
      <c r="E359" s="17">
        <v>7.2</v>
      </c>
      <c r="F359" s="45">
        <v>6.5</v>
      </c>
      <c r="G359" s="18">
        <v>6.4</v>
      </c>
      <c r="H359" s="13"/>
      <c r="I359" s="13"/>
      <c r="J359" s="13"/>
      <c r="K359" s="20">
        <v>6.25</v>
      </c>
      <c r="L359" s="20">
        <v>7.5</v>
      </c>
      <c r="M359" s="20">
        <v>9.5</v>
      </c>
      <c r="N359" s="9" t="str">
        <f>VLOOKUP(B359,'[1]DS_HS '!$C$657:$F$1300,4,0)</f>
        <v>12D5</v>
      </c>
      <c r="O359" s="9" t="str">
        <f t="shared" si="25"/>
        <v/>
      </c>
      <c r="P359" s="9">
        <f t="shared" si="26"/>
        <v>7.75</v>
      </c>
      <c r="Q359" s="9">
        <f t="shared" si="27"/>
        <v>6.96</v>
      </c>
      <c r="R359" s="9" t="str">
        <f>VLOOKUP(C359&amp;N359,'[2]12A1'!$C$8:$Z$655,18,0)</f>
        <v>8.2</v>
      </c>
      <c r="S359" s="9">
        <f t="shared" si="28"/>
        <v>7.33</v>
      </c>
      <c r="T359" s="9" t="str">
        <f t="shared" si="29"/>
        <v>12D5</v>
      </c>
    </row>
    <row r="360" spans="1:20" x14ac:dyDescent="0.3">
      <c r="A360" s="13">
        <v>1004</v>
      </c>
      <c r="B360" s="14" t="s">
        <v>696</v>
      </c>
      <c r="C360" s="15" t="s">
        <v>697</v>
      </c>
      <c r="D360" s="16" t="s">
        <v>15</v>
      </c>
      <c r="E360" s="17">
        <v>7.6</v>
      </c>
      <c r="F360" s="45">
        <v>8.25</v>
      </c>
      <c r="G360" s="18">
        <v>6.4</v>
      </c>
      <c r="H360" s="13"/>
      <c r="I360" s="13"/>
      <c r="J360" s="13"/>
      <c r="K360" s="20">
        <v>4.5</v>
      </c>
      <c r="L360" s="20">
        <v>6.25</v>
      </c>
      <c r="M360" s="20">
        <v>8.5</v>
      </c>
      <c r="N360" s="9" t="str">
        <f>VLOOKUP(B360,'[1]DS_HS '!$C$657:$F$1300,4,0)</f>
        <v>12D6</v>
      </c>
      <c r="O360" s="9" t="str">
        <f t="shared" si="25"/>
        <v/>
      </c>
      <c r="P360" s="9">
        <f t="shared" si="26"/>
        <v>6.42</v>
      </c>
      <c r="Q360" s="9">
        <f t="shared" si="27"/>
        <v>7.17</v>
      </c>
      <c r="R360" s="9" t="str">
        <f>VLOOKUP(C360&amp;N360,'[2]12A1'!$C$8:$Z$655,18,0)</f>
        <v>8.5</v>
      </c>
      <c r="S360" s="9">
        <f t="shared" si="28"/>
        <v>7.57</v>
      </c>
      <c r="T360" s="9" t="str">
        <f t="shared" si="29"/>
        <v>12D6</v>
      </c>
    </row>
    <row r="361" spans="1:20" x14ac:dyDescent="0.3">
      <c r="A361" s="13">
        <v>1005</v>
      </c>
      <c r="B361" s="14" t="s">
        <v>698</v>
      </c>
      <c r="C361" s="15" t="s">
        <v>699</v>
      </c>
      <c r="D361" s="16" t="s">
        <v>15</v>
      </c>
      <c r="E361" s="17">
        <v>7.4</v>
      </c>
      <c r="F361" s="45">
        <v>8.5</v>
      </c>
      <c r="G361" s="18">
        <v>6</v>
      </c>
      <c r="H361" s="13"/>
      <c r="I361" s="13"/>
      <c r="J361" s="13"/>
      <c r="K361" s="20">
        <v>4.75</v>
      </c>
      <c r="L361" s="20">
        <v>7.25</v>
      </c>
      <c r="M361" s="20">
        <v>8.25</v>
      </c>
      <c r="N361" s="9" t="str">
        <f>VLOOKUP(B361,'[1]DS_HS '!$C$657:$F$1300,4,0)</f>
        <v>12D2</v>
      </c>
      <c r="O361" s="9" t="str">
        <f t="shared" si="25"/>
        <v/>
      </c>
      <c r="P361" s="9">
        <f t="shared" si="26"/>
        <v>6.75</v>
      </c>
      <c r="Q361" s="9">
        <f t="shared" si="27"/>
        <v>7.16</v>
      </c>
      <c r="R361" s="9" t="str">
        <f>VLOOKUP(C361&amp;N361,'[2]12A1'!$C$8:$Z$655,18,0)</f>
        <v>8.3</v>
      </c>
      <c r="S361" s="9">
        <f t="shared" si="28"/>
        <v>7.5</v>
      </c>
      <c r="T361" s="9" t="str">
        <f t="shared" si="29"/>
        <v>12D2</v>
      </c>
    </row>
    <row r="362" spans="1:20" x14ac:dyDescent="0.3">
      <c r="A362" s="13">
        <v>1006</v>
      </c>
      <c r="B362" s="14" t="s">
        <v>700</v>
      </c>
      <c r="C362" s="15" t="s">
        <v>701</v>
      </c>
      <c r="D362" s="16" t="s">
        <v>15</v>
      </c>
      <c r="E362" s="17">
        <v>7.6</v>
      </c>
      <c r="F362" s="45">
        <v>8.75</v>
      </c>
      <c r="G362" s="18">
        <v>8.8000000000000007</v>
      </c>
      <c r="H362" s="13"/>
      <c r="I362" s="13"/>
      <c r="J362" s="13"/>
      <c r="K362" s="20">
        <v>5.5</v>
      </c>
      <c r="L362" s="20">
        <v>6.25</v>
      </c>
      <c r="M362" s="20">
        <v>7.75</v>
      </c>
      <c r="N362" s="9" t="str">
        <f>VLOOKUP(B362,'[1]DS_HS '!$C$657:$F$1300,4,0)</f>
        <v>12D1</v>
      </c>
      <c r="O362" s="9" t="str">
        <f t="shared" si="25"/>
        <v/>
      </c>
      <c r="P362" s="9">
        <f t="shared" si="26"/>
        <v>6.5</v>
      </c>
      <c r="Q362" s="9">
        <f t="shared" si="27"/>
        <v>7.91</v>
      </c>
      <c r="R362" s="9" t="str">
        <f>VLOOKUP(C362&amp;N362,'[2]12A1'!$C$8:$Z$655,18,0)</f>
        <v>8.9</v>
      </c>
      <c r="S362" s="9">
        <f t="shared" si="28"/>
        <v>8.2100000000000009</v>
      </c>
      <c r="T362" s="9" t="str">
        <f t="shared" si="29"/>
        <v>12D1</v>
      </c>
    </row>
    <row r="363" spans="1:20" x14ac:dyDescent="0.3">
      <c r="A363" s="13">
        <v>1007</v>
      </c>
      <c r="B363" s="14" t="s">
        <v>702</v>
      </c>
      <c r="C363" s="15" t="s">
        <v>703</v>
      </c>
      <c r="D363" s="16" t="s">
        <v>15</v>
      </c>
      <c r="E363" s="17">
        <v>5</v>
      </c>
      <c r="F363" s="45">
        <v>5.75</v>
      </c>
      <c r="G363" s="18">
        <v>2.4</v>
      </c>
      <c r="H363" s="13"/>
      <c r="I363" s="13"/>
      <c r="J363" s="13"/>
      <c r="K363" s="20">
        <v>3</v>
      </c>
      <c r="L363" s="20">
        <v>6.25</v>
      </c>
      <c r="M363" s="20">
        <v>9</v>
      </c>
      <c r="N363" s="9" t="str">
        <f>VLOOKUP(B363,'[1]DS_HS '!$C$657:$F$1300,4,0)</f>
        <v>12A4</v>
      </c>
      <c r="O363" s="9" t="str">
        <f t="shared" si="25"/>
        <v/>
      </c>
      <c r="P363" s="9">
        <f t="shared" si="26"/>
        <v>6.08</v>
      </c>
      <c r="Q363" s="9">
        <f t="shared" si="27"/>
        <v>4.8099999999999996</v>
      </c>
      <c r="R363" s="9" t="str">
        <f>VLOOKUP(C363&amp;N363,'[2]12A1'!$C$8:$Z$655,18,0)</f>
        <v>7.4</v>
      </c>
      <c r="S363" s="9">
        <f t="shared" si="28"/>
        <v>5.59</v>
      </c>
      <c r="T363" s="9" t="str">
        <f t="shared" si="29"/>
        <v>12A4</v>
      </c>
    </row>
    <row r="364" spans="1:20" x14ac:dyDescent="0.3">
      <c r="A364" s="13">
        <v>1008</v>
      </c>
      <c r="B364" s="14" t="s">
        <v>704</v>
      </c>
      <c r="C364" s="15" t="s">
        <v>705</v>
      </c>
      <c r="D364" s="16" t="s">
        <v>15</v>
      </c>
      <c r="E364" s="17">
        <v>6</v>
      </c>
      <c r="F364" s="45">
        <v>7.25</v>
      </c>
      <c r="G364" s="18">
        <v>7.4</v>
      </c>
      <c r="H364" s="13"/>
      <c r="I364" s="13"/>
      <c r="J364" s="13"/>
      <c r="K364" s="20">
        <v>4.75</v>
      </c>
      <c r="L364" s="20">
        <v>7</v>
      </c>
      <c r="M364" s="20">
        <v>8.75</v>
      </c>
      <c r="N364" s="9" t="str">
        <f>VLOOKUP(B364,'[1]DS_HS '!$C$657:$F$1300,4,0)</f>
        <v>12D2</v>
      </c>
      <c r="O364" s="9" t="str">
        <f t="shared" si="25"/>
        <v/>
      </c>
      <c r="P364" s="9">
        <f t="shared" si="26"/>
        <v>6.83</v>
      </c>
      <c r="Q364" s="9">
        <f t="shared" si="27"/>
        <v>6.87</v>
      </c>
      <c r="R364" s="9" t="str">
        <f>VLOOKUP(C364&amp;N364,'[2]12A1'!$C$8:$Z$655,18,0)</f>
        <v>8.0</v>
      </c>
      <c r="S364" s="9">
        <f t="shared" si="28"/>
        <v>7.21</v>
      </c>
      <c r="T364" s="9" t="str">
        <f t="shared" si="29"/>
        <v>12D2</v>
      </c>
    </row>
    <row r="365" spans="1:20" x14ac:dyDescent="0.3">
      <c r="A365" s="13">
        <v>1009</v>
      </c>
      <c r="B365" s="14" t="s">
        <v>706</v>
      </c>
      <c r="C365" s="15" t="s">
        <v>707</v>
      </c>
      <c r="D365" s="16" t="s">
        <v>15</v>
      </c>
      <c r="E365" s="17">
        <v>6</v>
      </c>
      <c r="F365" s="45">
        <v>6.25</v>
      </c>
      <c r="G365" s="18">
        <v>6.8</v>
      </c>
      <c r="H365" s="13"/>
      <c r="I365" s="13"/>
      <c r="J365" s="13"/>
      <c r="K365" s="20">
        <v>3.25</v>
      </c>
      <c r="L365" s="20">
        <v>7.75</v>
      </c>
      <c r="M365" s="20">
        <v>8.75</v>
      </c>
      <c r="N365" s="9" t="str">
        <f>VLOOKUP(B365,'[1]DS_HS '!$C$657:$F$1300,4,0)</f>
        <v>12D10</v>
      </c>
      <c r="O365" s="9" t="str">
        <f t="shared" si="25"/>
        <v/>
      </c>
      <c r="P365" s="9">
        <f t="shared" si="26"/>
        <v>6.58</v>
      </c>
      <c r="Q365" s="9">
        <f t="shared" si="27"/>
        <v>6.41</v>
      </c>
      <c r="R365" s="9" t="str">
        <f>VLOOKUP(C365&amp;N365,'[2]12A1'!$C$8:$Z$655,18,0)</f>
        <v>7.7</v>
      </c>
      <c r="S365" s="9">
        <f t="shared" si="28"/>
        <v>6.8</v>
      </c>
      <c r="T365" s="9" t="str">
        <f t="shared" si="29"/>
        <v>12D10</v>
      </c>
    </row>
    <row r="366" spans="1:20" x14ac:dyDescent="0.3">
      <c r="A366" s="13">
        <v>1010</v>
      </c>
      <c r="B366" s="14" t="s">
        <v>708</v>
      </c>
      <c r="C366" s="15" t="s">
        <v>709</v>
      </c>
      <c r="D366" s="16" t="s">
        <v>15</v>
      </c>
      <c r="E366" s="17">
        <v>8.8000000000000007</v>
      </c>
      <c r="F366" s="45">
        <v>5.5</v>
      </c>
      <c r="G366" s="18">
        <v>9</v>
      </c>
      <c r="H366" s="13"/>
      <c r="I366" s="13"/>
      <c r="J366" s="13"/>
      <c r="K366" s="20">
        <v>7.25</v>
      </c>
      <c r="L366" s="20">
        <v>8.25</v>
      </c>
      <c r="M366" s="20">
        <v>9</v>
      </c>
      <c r="N366" s="9" t="str">
        <f>VLOOKUP(B366,'[1]DS_HS '!$C$657:$F$1300,4,0)</f>
        <v>12D4</v>
      </c>
      <c r="O366" s="9" t="str">
        <f t="shared" si="25"/>
        <v/>
      </c>
      <c r="P366" s="9">
        <f t="shared" si="26"/>
        <v>8.17</v>
      </c>
      <c r="Q366" s="9">
        <f t="shared" si="27"/>
        <v>7.87</v>
      </c>
      <c r="R366" s="9" t="str">
        <f>VLOOKUP(C366&amp;N366,'[2]12A1'!$C$8:$Z$655,18,0)</f>
        <v>8.1</v>
      </c>
      <c r="S366" s="9">
        <f t="shared" si="28"/>
        <v>7.94</v>
      </c>
      <c r="T366" s="9" t="str">
        <f t="shared" si="29"/>
        <v>12D4</v>
      </c>
    </row>
    <row r="367" spans="1:20" x14ac:dyDescent="0.3">
      <c r="A367" s="13">
        <v>1011</v>
      </c>
      <c r="B367" s="14" t="s">
        <v>710</v>
      </c>
      <c r="C367" s="15" t="s">
        <v>711</v>
      </c>
      <c r="D367" s="16" t="s">
        <v>15</v>
      </c>
      <c r="E367" s="17">
        <v>8.6</v>
      </c>
      <c r="F367" s="45">
        <v>7.25</v>
      </c>
      <c r="G367" s="18">
        <v>7.4</v>
      </c>
      <c r="H367" s="13"/>
      <c r="I367" s="13"/>
      <c r="J367" s="13"/>
      <c r="K367" s="20">
        <v>6.25</v>
      </c>
      <c r="L367" s="20">
        <v>7.25</v>
      </c>
      <c r="M367" s="20">
        <v>9.25</v>
      </c>
      <c r="N367" s="9" t="str">
        <f>VLOOKUP(B367,'[1]DS_HS '!$C$657:$F$1300,4,0)</f>
        <v>12D2</v>
      </c>
      <c r="O367" s="9" t="str">
        <f t="shared" si="25"/>
        <v/>
      </c>
      <c r="P367" s="9">
        <f t="shared" si="26"/>
        <v>7.58</v>
      </c>
      <c r="Q367" s="9">
        <f t="shared" si="27"/>
        <v>7.71</v>
      </c>
      <c r="R367" s="9" t="str">
        <f>VLOOKUP(C367&amp;N367,'[2]12A1'!$C$8:$Z$655,18,0)</f>
        <v>7.8</v>
      </c>
      <c r="S367" s="9">
        <f t="shared" si="28"/>
        <v>7.74</v>
      </c>
      <c r="T367" s="9" t="str">
        <f t="shared" si="29"/>
        <v>12D2</v>
      </c>
    </row>
    <row r="368" spans="1:20" x14ac:dyDescent="0.3">
      <c r="A368" s="13">
        <v>1012</v>
      </c>
      <c r="B368" s="14" t="s">
        <v>712</v>
      </c>
      <c r="C368" s="15" t="s">
        <v>713</v>
      </c>
      <c r="D368" s="16" t="s">
        <v>15</v>
      </c>
      <c r="E368" s="17">
        <v>8.4</v>
      </c>
      <c r="F368" s="45">
        <v>8.5</v>
      </c>
      <c r="G368" s="18">
        <v>5</v>
      </c>
      <c r="H368" s="13"/>
      <c r="I368" s="13"/>
      <c r="J368" s="13"/>
      <c r="K368" s="20">
        <v>5.25</v>
      </c>
      <c r="L368" s="20">
        <v>6.5</v>
      </c>
      <c r="M368" s="20">
        <v>8.25</v>
      </c>
      <c r="N368" s="9" t="str">
        <f>VLOOKUP(B368,'[1]DS_HS '!$C$657:$F$1300,4,0)</f>
        <v>12D5</v>
      </c>
      <c r="O368" s="9" t="str">
        <f t="shared" si="25"/>
        <v/>
      </c>
      <c r="P368" s="9">
        <f t="shared" si="26"/>
        <v>6.67</v>
      </c>
      <c r="Q368" s="9">
        <f t="shared" si="27"/>
        <v>7.14</v>
      </c>
      <c r="R368" s="9" t="str">
        <f>VLOOKUP(C368&amp;N368,'[2]12A1'!$C$8:$Z$655,18,0)</f>
        <v>9.0</v>
      </c>
      <c r="S368" s="9">
        <f t="shared" si="28"/>
        <v>7.7</v>
      </c>
      <c r="T368" s="9" t="str">
        <f t="shared" si="29"/>
        <v>12D5</v>
      </c>
    </row>
    <row r="369" spans="1:20" x14ac:dyDescent="0.3">
      <c r="A369" s="13">
        <v>1013</v>
      </c>
      <c r="B369" s="14" t="s">
        <v>714</v>
      </c>
      <c r="C369" s="15" t="s">
        <v>715</v>
      </c>
      <c r="D369" s="16" t="s">
        <v>15</v>
      </c>
      <c r="E369" s="17">
        <v>8.1999999999999993</v>
      </c>
      <c r="F369" s="45">
        <v>7.25</v>
      </c>
      <c r="G369" s="18">
        <v>8.4</v>
      </c>
      <c r="H369" s="13"/>
      <c r="I369" s="13"/>
      <c r="J369" s="13"/>
      <c r="K369" s="20">
        <v>6.25</v>
      </c>
      <c r="L369" s="20">
        <v>7.5</v>
      </c>
      <c r="M369" s="20">
        <v>8.25</v>
      </c>
      <c r="N369" s="9" t="str">
        <f>VLOOKUP(B369,'[1]DS_HS '!$C$657:$F$1300,4,0)</f>
        <v>12D1</v>
      </c>
      <c r="O369" s="9" t="str">
        <f t="shared" si="25"/>
        <v/>
      </c>
      <c r="P369" s="9">
        <f t="shared" si="26"/>
        <v>7.33</v>
      </c>
      <c r="Q369" s="9">
        <f t="shared" si="27"/>
        <v>7.8</v>
      </c>
      <c r="R369" s="9" t="str">
        <f>VLOOKUP(C369&amp;N369,'[2]12A1'!$C$8:$Z$655,18,0)</f>
        <v>8.6</v>
      </c>
      <c r="S369" s="9">
        <f t="shared" si="28"/>
        <v>8.0399999999999991</v>
      </c>
      <c r="T369" s="9" t="str">
        <f t="shared" si="29"/>
        <v>12D1</v>
      </c>
    </row>
    <row r="370" spans="1:20" x14ac:dyDescent="0.3">
      <c r="A370" s="13">
        <v>1014</v>
      </c>
      <c r="B370" s="14" t="s">
        <v>716</v>
      </c>
      <c r="C370" s="15" t="s">
        <v>717</v>
      </c>
      <c r="D370" s="16" t="s">
        <v>15</v>
      </c>
      <c r="E370" s="17">
        <v>8</v>
      </c>
      <c r="F370" s="45">
        <v>6.75</v>
      </c>
      <c r="G370" s="18">
        <v>5</v>
      </c>
      <c r="H370" s="13"/>
      <c r="I370" s="13"/>
      <c r="J370" s="13"/>
      <c r="K370" s="20">
        <v>6.25</v>
      </c>
      <c r="L370" s="20">
        <v>6</v>
      </c>
      <c r="M370" s="20">
        <v>9.25</v>
      </c>
      <c r="N370" s="9" t="str">
        <f>VLOOKUP(B370,'[1]DS_HS '!$C$657:$F$1300,4,0)</f>
        <v>12D6</v>
      </c>
      <c r="O370" s="9" t="str">
        <f t="shared" si="25"/>
        <v/>
      </c>
      <c r="P370" s="9">
        <f t="shared" si="26"/>
        <v>7.17</v>
      </c>
      <c r="Q370" s="9">
        <f t="shared" si="27"/>
        <v>6.73</v>
      </c>
      <c r="R370" s="9" t="str">
        <f>VLOOKUP(C370&amp;N370,'[2]12A1'!$C$8:$Z$655,18,0)</f>
        <v>8.5</v>
      </c>
      <c r="S370" s="9">
        <f t="shared" si="28"/>
        <v>7.26</v>
      </c>
      <c r="T370" s="9" t="str">
        <f t="shared" si="29"/>
        <v>12D6</v>
      </c>
    </row>
    <row r="371" spans="1:20" x14ac:dyDescent="0.3">
      <c r="A371" s="13">
        <v>1015</v>
      </c>
      <c r="B371" s="14" t="s">
        <v>718</v>
      </c>
      <c r="C371" s="15" t="s">
        <v>719</v>
      </c>
      <c r="D371" s="16" t="s">
        <v>15</v>
      </c>
      <c r="E371" s="17">
        <v>6.4</v>
      </c>
      <c r="F371" s="45">
        <v>6.25</v>
      </c>
      <c r="G371" s="18">
        <v>5.8</v>
      </c>
      <c r="H371" s="13"/>
      <c r="I371" s="13"/>
      <c r="J371" s="13"/>
      <c r="K371" s="20">
        <v>5.25</v>
      </c>
      <c r="L371" s="20">
        <v>6</v>
      </c>
      <c r="M371" s="20">
        <v>8.5</v>
      </c>
      <c r="N371" s="9" t="str">
        <f>VLOOKUP(B371,'[1]DS_HS '!$C$657:$F$1300,4,0)</f>
        <v>12D10</v>
      </c>
      <c r="O371" s="9" t="str">
        <f t="shared" si="25"/>
        <v/>
      </c>
      <c r="P371" s="9">
        <f t="shared" si="26"/>
        <v>6.58</v>
      </c>
      <c r="Q371" s="9">
        <f t="shared" si="27"/>
        <v>6.26</v>
      </c>
      <c r="R371" s="9" t="str">
        <f>VLOOKUP(C371&amp;N371,'[2]12A1'!$C$8:$Z$655,18,0)</f>
        <v>7.8</v>
      </c>
      <c r="S371" s="9">
        <f t="shared" si="28"/>
        <v>6.72</v>
      </c>
      <c r="T371" s="9" t="str">
        <f t="shared" si="29"/>
        <v>12D10</v>
      </c>
    </row>
    <row r="372" spans="1:20" x14ac:dyDescent="0.3">
      <c r="A372" s="13">
        <v>1016</v>
      </c>
      <c r="B372" s="14" t="s">
        <v>720</v>
      </c>
      <c r="C372" s="15" t="s">
        <v>721</v>
      </c>
      <c r="D372" s="16" t="s">
        <v>15</v>
      </c>
      <c r="E372" s="17">
        <v>8</v>
      </c>
      <c r="F372" s="45">
        <v>7</v>
      </c>
      <c r="G372" s="18">
        <v>5.4</v>
      </c>
      <c r="H372" s="13"/>
      <c r="I372" s="13"/>
      <c r="J372" s="13"/>
      <c r="K372" s="20">
        <v>4.25</v>
      </c>
      <c r="L372" s="20">
        <v>7</v>
      </c>
      <c r="M372" s="20">
        <v>8</v>
      </c>
      <c r="N372" s="9" t="str">
        <f>VLOOKUP(B372,'[1]DS_HS '!$C$657:$F$1300,4,0)</f>
        <v>12D9</v>
      </c>
      <c r="O372" s="9" t="str">
        <f t="shared" si="25"/>
        <v/>
      </c>
      <c r="P372" s="9">
        <f t="shared" si="26"/>
        <v>6.42</v>
      </c>
      <c r="Q372" s="9">
        <f t="shared" si="27"/>
        <v>6.71</v>
      </c>
      <c r="R372" s="9" t="str">
        <f>VLOOKUP(C372&amp;N372,'[2]12A1'!$C$8:$Z$655,18,0)</f>
        <v>7.7</v>
      </c>
      <c r="S372" s="9">
        <f t="shared" si="28"/>
        <v>7.01</v>
      </c>
      <c r="T372" s="9" t="str">
        <f t="shared" si="29"/>
        <v>12D9</v>
      </c>
    </row>
    <row r="373" spans="1:20" x14ac:dyDescent="0.3">
      <c r="A373" s="13">
        <v>1017</v>
      </c>
      <c r="B373" s="14" t="s">
        <v>722</v>
      </c>
      <c r="C373" s="15" t="s">
        <v>723</v>
      </c>
      <c r="D373" s="16" t="s">
        <v>15</v>
      </c>
      <c r="E373" s="17">
        <v>6.2</v>
      </c>
      <c r="F373" s="45">
        <v>6.5</v>
      </c>
      <c r="G373" s="18">
        <v>5.8</v>
      </c>
      <c r="H373" s="13"/>
      <c r="I373" s="13"/>
      <c r="J373" s="13"/>
      <c r="K373" s="20">
        <v>4</v>
      </c>
      <c r="L373" s="20">
        <v>7.5</v>
      </c>
      <c r="M373" s="20">
        <v>8</v>
      </c>
      <c r="N373" s="9" t="str">
        <f>VLOOKUP(B373,'[1]DS_HS '!$C$657:$F$1300,4,0)</f>
        <v>12D10</v>
      </c>
      <c r="O373" s="9" t="str">
        <f t="shared" si="25"/>
        <v/>
      </c>
      <c r="P373" s="9">
        <f t="shared" si="26"/>
        <v>6.5</v>
      </c>
      <c r="Q373" s="9">
        <f t="shared" si="27"/>
        <v>6.25</v>
      </c>
      <c r="R373" s="9" t="str">
        <f>VLOOKUP(C373&amp;N373,'[2]12A1'!$C$8:$Z$655,18,0)</f>
        <v>7.6</v>
      </c>
      <c r="S373" s="9">
        <f t="shared" si="28"/>
        <v>6.66</v>
      </c>
      <c r="T373" s="9" t="str">
        <f t="shared" si="29"/>
        <v>12D10</v>
      </c>
    </row>
    <row r="374" spans="1:20" x14ac:dyDescent="0.3">
      <c r="A374" s="13">
        <v>1018</v>
      </c>
      <c r="B374" s="14" t="s">
        <v>724</v>
      </c>
      <c r="C374" s="15" t="s">
        <v>725</v>
      </c>
      <c r="D374" s="16" t="s">
        <v>15</v>
      </c>
      <c r="E374" s="17">
        <v>7.2</v>
      </c>
      <c r="F374" s="45">
        <v>5</v>
      </c>
      <c r="G374" s="18">
        <v>3.4</v>
      </c>
      <c r="H374" s="13"/>
      <c r="I374" s="13"/>
      <c r="J374" s="13"/>
      <c r="K374" s="20">
        <v>4.25</v>
      </c>
      <c r="L374" s="20">
        <v>6.75</v>
      </c>
      <c r="M374" s="20">
        <v>7.75</v>
      </c>
      <c r="N374" s="9" t="str">
        <f>VLOOKUP(B374,'[1]DS_HS '!$C$657:$F$1300,4,0)</f>
        <v>12A4</v>
      </c>
      <c r="O374" s="9" t="str">
        <f t="shared" si="25"/>
        <v/>
      </c>
      <c r="P374" s="9">
        <f t="shared" si="26"/>
        <v>6.25</v>
      </c>
      <c r="Q374" s="9">
        <f t="shared" si="27"/>
        <v>5.46</v>
      </c>
      <c r="R374" s="9" t="str">
        <f>VLOOKUP(C374&amp;N374,'[2]12A1'!$C$8:$Z$655,18,0)</f>
        <v>7.5</v>
      </c>
      <c r="S374" s="9">
        <f t="shared" si="28"/>
        <v>6.07</v>
      </c>
      <c r="T374" s="9" t="str">
        <f t="shared" si="29"/>
        <v>12A4</v>
      </c>
    </row>
    <row r="375" spans="1:20" x14ac:dyDescent="0.3">
      <c r="A375" s="13">
        <v>1019</v>
      </c>
      <c r="B375" s="14" t="s">
        <v>726</v>
      </c>
      <c r="C375" s="15" t="s">
        <v>727</v>
      </c>
      <c r="D375" s="16" t="s">
        <v>15</v>
      </c>
      <c r="E375" s="17">
        <v>5.2</v>
      </c>
      <c r="F375" s="45">
        <v>5.5</v>
      </c>
      <c r="G375" s="18">
        <v>3</v>
      </c>
      <c r="H375" s="13"/>
      <c r="I375" s="13"/>
      <c r="J375" s="13"/>
      <c r="K375" s="20">
        <v>5.25</v>
      </c>
      <c r="L375" s="20">
        <v>7.5</v>
      </c>
      <c r="M375" s="20">
        <v>8</v>
      </c>
      <c r="N375" s="9" t="str">
        <f>VLOOKUP(B375,'[1]DS_HS '!$C$657:$F$1300,4,0)</f>
        <v>12D5</v>
      </c>
      <c r="O375" s="9" t="str">
        <f t="shared" si="25"/>
        <v/>
      </c>
      <c r="P375" s="9">
        <f t="shared" si="26"/>
        <v>6.92</v>
      </c>
      <c r="Q375" s="9">
        <f t="shared" si="27"/>
        <v>5.16</v>
      </c>
      <c r="R375" s="9" t="str">
        <f>VLOOKUP(C375&amp;N375,'[2]12A1'!$C$8:$Z$655,18,0)</f>
        <v>7.6</v>
      </c>
      <c r="S375" s="9">
        <f t="shared" si="28"/>
        <v>5.89</v>
      </c>
      <c r="T375" s="9" t="str">
        <f t="shared" si="29"/>
        <v>12D5</v>
      </c>
    </row>
    <row r="376" spans="1:20" x14ac:dyDescent="0.3">
      <c r="A376" s="13">
        <v>1020</v>
      </c>
      <c r="B376" s="14" t="s">
        <v>728</v>
      </c>
      <c r="C376" s="15" t="s">
        <v>729</v>
      </c>
      <c r="D376" s="16" t="s">
        <v>15</v>
      </c>
      <c r="E376" s="17">
        <v>8.4</v>
      </c>
      <c r="F376" s="45">
        <v>7</v>
      </c>
      <c r="G376" s="18">
        <v>6.6</v>
      </c>
      <c r="H376" s="13"/>
      <c r="I376" s="13"/>
      <c r="J376" s="13"/>
      <c r="K376" s="20">
        <v>6.5</v>
      </c>
      <c r="L376" s="20">
        <v>6.5</v>
      </c>
      <c r="M376" s="20">
        <v>8.25</v>
      </c>
      <c r="N376" s="9" t="str">
        <f>VLOOKUP(B376,'[1]DS_HS '!$C$657:$F$1300,4,0)</f>
        <v>12D4</v>
      </c>
      <c r="O376" s="9" t="str">
        <f t="shared" si="25"/>
        <v/>
      </c>
      <c r="P376" s="9">
        <f t="shared" si="26"/>
        <v>7.08</v>
      </c>
      <c r="Q376" s="9">
        <f t="shared" si="27"/>
        <v>7.27</v>
      </c>
      <c r="R376" s="9" t="str">
        <f>VLOOKUP(C376&amp;N376,'[2]12A1'!$C$8:$Z$655,18,0)</f>
        <v>8.2</v>
      </c>
      <c r="S376" s="9">
        <f t="shared" si="28"/>
        <v>7.55</v>
      </c>
      <c r="T376" s="9" t="str">
        <f t="shared" si="29"/>
        <v>12D4</v>
      </c>
    </row>
    <row r="377" spans="1:20" x14ac:dyDescent="0.3">
      <c r="A377" s="13">
        <v>1021</v>
      </c>
      <c r="B377" s="14" t="s">
        <v>730</v>
      </c>
      <c r="C377" s="15" t="s">
        <v>136</v>
      </c>
      <c r="D377" s="16" t="s">
        <v>15</v>
      </c>
      <c r="E377" s="17">
        <v>6.6</v>
      </c>
      <c r="F377" s="46">
        <v>-1</v>
      </c>
      <c r="G377" s="21">
        <v>-1</v>
      </c>
      <c r="H377" s="13"/>
      <c r="I377" s="13"/>
      <c r="J377" s="13"/>
      <c r="K377" s="24">
        <v>-1</v>
      </c>
      <c r="L377" s="20">
        <v>-1</v>
      </c>
      <c r="M377" s="20">
        <v>-1</v>
      </c>
      <c r="N377" s="9" t="str">
        <f>VLOOKUP(B377,'[1]DS_HS '!$C$657:$F$1300,4,0)</f>
        <v>12D10</v>
      </c>
      <c r="O377" s="9" t="str">
        <f t="shared" si="25"/>
        <v/>
      </c>
      <c r="P377" s="9" t="str">
        <f t="shared" si="26"/>
        <v/>
      </c>
      <c r="Q377" s="9" t="str">
        <f t="shared" si="27"/>
        <v/>
      </c>
      <c r="R377" s="9" t="str">
        <f>VLOOKUP(C377&amp;N377,'[2]12A1'!$C$8:$Z$655,18,0)</f>
        <v>8.2</v>
      </c>
      <c r="S377" s="9" t="str">
        <f t="shared" si="28"/>
        <v/>
      </c>
      <c r="T377" s="9" t="str">
        <f t="shared" si="29"/>
        <v>12D10</v>
      </c>
    </row>
    <row r="378" spans="1:20" x14ac:dyDescent="0.3">
      <c r="A378" s="13">
        <v>1022</v>
      </c>
      <c r="B378" s="14" t="s">
        <v>731</v>
      </c>
      <c r="C378" s="15" t="s">
        <v>732</v>
      </c>
      <c r="D378" s="16" t="s">
        <v>15</v>
      </c>
      <c r="E378" s="17">
        <v>7.8</v>
      </c>
      <c r="F378" s="45">
        <v>7.75</v>
      </c>
      <c r="G378" s="18">
        <v>7</v>
      </c>
      <c r="H378" s="13"/>
      <c r="I378" s="13"/>
      <c r="J378" s="13"/>
      <c r="K378" s="20">
        <v>5.25</v>
      </c>
      <c r="L378" s="20">
        <v>7</v>
      </c>
      <c r="M378" s="20">
        <v>8.75</v>
      </c>
      <c r="N378" s="9" t="str">
        <f>VLOOKUP(B378,'[1]DS_HS '!$C$657:$F$1300,4,0)</f>
        <v>12A3</v>
      </c>
      <c r="O378" s="9" t="str">
        <f t="shared" si="25"/>
        <v/>
      </c>
      <c r="P378" s="9">
        <f t="shared" si="26"/>
        <v>7</v>
      </c>
      <c r="Q378" s="9">
        <f t="shared" si="27"/>
        <v>7.39</v>
      </c>
      <c r="R378" s="9" t="str">
        <f>VLOOKUP(C378&amp;N378,'[2]12A1'!$C$8:$Z$655,18,0)</f>
        <v>8.5</v>
      </c>
      <c r="S378" s="9">
        <f t="shared" si="28"/>
        <v>7.72</v>
      </c>
      <c r="T378" s="9" t="str">
        <f t="shared" si="29"/>
        <v>12A3</v>
      </c>
    </row>
    <row r="379" spans="1:20" x14ac:dyDescent="0.3">
      <c r="A379" s="13">
        <v>1023</v>
      </c>
      <c r="B379" s="14" t="s">
        <v>733</v>
      </c>
      <c r="C379" s="15" t="s">
        <v>138</v>
      </c>
      <c r="D379" s="16" t="s">
        <v>15</v>
      </c>
      <c r="E379" s="17">
        <v>7.2</v>
      </c>
      <c r="F379" s="45">
        <v>6.5</v>
      </c>
      <c r="G379" s="18">
        <v>5</v>
      </c>
      <c r="H379" s="13"/>
      <c r="I379" s="13"/>
      <c r="J379" s="13"/>
      <c r="K379" s="20">
        <v>4.75</v>
      </c>
      <c r="L379" s="20">
        <v>6</v>
      </c>
      <c r="M379" s="20">
        <v>6.75</v>
      </c>
      <c r="N379" s="9" t="str">
        <f>VLOOKUP(B379,'[1]DS_HS '!$C$657:$F$1300,4,0)</f>
        <v>12D6</v>
      </c>
      <c r="O379" s="9" t="str">
        <f t="shared" si="25"/>
        <v/>
      </c>
      <c r="P379" s="9">
        <f t="shared" si="26"/>
        <v>5.83</v>
      </c>
      <c r="Q379" s="9">
        <f t="shared" si="27"/>
        <v>6.13</v>
      </c>
      <c r="R379" s="9" t="str">
        <f>VLOOKUP(C379&amp;N379,'[2]12A1'!$C$8:$Z$655,18,0)</f>
        <v>7.6</v>
      </c>
      <c r="S379" s="9">
        <f t="shared" si="28"/>
        <v>6.57</v>
      </c>
      <c r="T379" s="9" t="str">
        <f t="shared" si="29"/>
        <v>12D6</v>
      </c>
    </row>
    <row r="380" spans="1:20" x14ac:dyDescent="0.3">
      <c r="A380" s="13">
        <v>1024</v>
      </c>
      <c r="B380" s="14" t="s">
        <v>734</v>
      </c>
      <c r="C380" s="15" t="s">
        <v>138</v>
      </c>
      <c r="D380" s="16" t="s">
        <v>15</v>
      </c>
      <c r="E380" s="17">
        <v>7.2</v>
      </c>
      <c r="F380" s="45">
        <v>8</v>
      </c>
      <c r="G380" s="18">
        <v>2.6</v>
      </c>
      <c r="H380" s="13"/>
      <c r="I380" s="13"/>
      <c r="J380" s="13"/>
      <c r="K380" s="20">
        <v>4.5</v>
      </c>
      <c r="L380" s="20">
        <v>7.25</v>
      </c>
      <c r="M380" s="20">
        <v>9.25</v>
      </c>
      <c r="N380" s="9" t="str">
        <f>VLOOKUP(B380,'[1]DS_HS '!$C$657:$F$1300,4,0)</f>
        <v>12D5</v>
      </c>
      <c r="O380" s="9" t="str">
        <f t="shared" si="25"/>
        <v/>
      </c>
      <c r="P380" s="9">
        <f t="shared" si="26"/>
        <v>7</v>
      </c>
      <c r="Q380" s="9">
        <f t="shared" si="27"/>
        <v>6.2</v>
      </c>
      <c r="R380" s="9" t="str">
        <f>VLOOKUP(C380&amp;N380,'[2]12A1'!$C$8:$Z$655,18,0)</f>
        <v>7.9</v>
      </c>
      <c r="S380" s="9">
        <f t="shared" si="28"/>
        <v>6.71</v>
      </c>
      <c r="T380" s="9" t="str">
        <f t="shared" si="29"/>
        <v>12D5</v>
      </c>
    </row>
    <row r="381" spans="1:20" x14ac:dyDescent="0.3">
      <c r="A381" s="13">
        <v>1025</v>
      </c>
      <c r="B381" s="14" t="s">
        <v>735</v>
      </c>
      <c r="C381" s="15" t="s">
        <v>138</v>
      </c>
      <c r="D381" s="16" t="s">
        <v>15</v>
      </c>
      <c r="E381" s="17">
        <v>7.6</v>
      </c>
      <c r="F381" s="45">
        <v>7.5</v>
      </c>
      <c r="G381" s="21">
        <v>-1</v>
      </c>
      <c r="H381" s="13"/>
      <c r="I381" s="13"/>
      <c r="J381" s="13"/>
      <c r="K381" s="20">
        <v>5</v>
      </c>
      <c r="L381" s="20">
        <v>6.75</v>
      </c>
      <c r="M381" s="20">
        <v>9.25</v>
      </c>
      <c r="N381" s="9" t="str">
        <f>VLOOKUP(B381,'[1]DS_HS '!$C$657:$F$1300,4,0)</f>
        <v>12D2</v>
      </c>
      <c r="O381" s="9" t="str">
        <f t="shared" si="25"/>
        <v/>
      </c>
      <c r="P381" s="9">
        <f t="shared" si="26"/>
        <v>7</v>
      </c>
      <c r="Q381" s="9" t="str">
        <f t="shared" si="27"/>
        <v/>
      </c>
      <c r="R381" s="9" t="str">
        <f>VLOOKUP(C381&amp;N381,'[2]12A1'!$C$8:$Z$655,18,0)</f>
        <v>8.0</v>
      </c>
      <c r="S381" s="9" t="str">
        <f t="shared" si="28"/>
        <v/>
      </c>
      <c r="T381" s="9" t="str">
        <f t="shared" si="29"/>
        <v>12D2</v>
      </c>
    </row>
    <row r="382" spans="1:20" x14ac:dyDescent="0.3">
      <c r="A382" s="13">
        <v>1026</v>
      </c>
      <c r="B382" s="14" t="s">
        <v>736</v>
      </c>
      <c r="C382" s="15" t="s">
        <v>138</v>
      </c>
      <c r="D382" s="16" t="s">
        <v>15</v>
      </c>
      <c r="E382" s="17">
        <v>4</v>
      </c>
      <c r="F382" s="45">
        <v>5.5</v>
      </c>
      <c r="G382" s="18">
        <v>4</v>
      </c>
      <c r="H382" s="13"/>
      <c r="I382" s="13"/>
      <c r="J382" s="13"/>
      <c r="K382" s="20">
        <v>4</v>
      </c>
      <c r="L382" s="20">
        <v>4.75</v>
      </c>
      <c r="M382" s="20">
        <v>6.75</v>
      </c>
      <c r="N382" s="9" t="str">
        <f>VLOOKUP(B382,'[1]DS_HS '!$C$657:$F$1300,4,0)</f>
        <v>12D3</v>
      </c>
      <c r="O382" s="9" t="str">
        <f t="shared" si="25"/>
        <v/>
      </c>
      <c r="P382" s="9">
        <f t="shared" si="26"/>
        <v>5.17</v>
      </c>
      <c r="Q382" s="9">
        <f t="shared" si="27"/>
        <v>4.67</v>
      </c>
      <c r="R382" s="9" t="str">
        <f>VLOOKUP(C382&amp;N382,'[2]12A1'!$C$8:$Z$655,18,0)</f>
        <v>7.3</v>
      </c>
      <c r="S382" s="9">
        <f t="shared" si="28"/>
        <v>5.46</v>
      </c>
      <c r="T382" s="9" t="str">
        <f t="shared" si="29"/>
        <v>12D3</v>
      </c>
    </row>
    <row r="383" spans="1:20" x14ac:dyDescent="0.3">
      <c r="A383" s="13">
        <v>1027</v>
      </c>
      <c r="B383" s="14" t="s">
        <v>737</v>
      </c>
      <c r="C383" s="15" t="s">
        <v>738</v>
      </c>
      <c r="D383" s="16" t="s">
        <v>15</v>
      </c>
      <c r="E383" s="17">
        <v>8</v>
      </c>
      <c r="F383" s="45">
        <v>6.5</v>
      </c>
      <c r="G383" s="18">
        <v>5.6</v>
      </c>
      <c r="H383" s="13"/>
      <c r="I383" s="13"/>
      <c r="J383" s="13"/>
      <c r="K383" s="20">
        <v>3.25</v>
      </c>
      <c r="L383" s="20">
        <v>6.75</v>
      </c>
      <c r="M383" s="20">
        <v>7.75</v>
      </c>
      <c r="N383" s="9" t="str">
        <f>VLOOKUP(B383,'[1]DS_HS '!$C$657:$F$1300,4,0)</f>
        <v>12D8</v>
      </c>
      <c r="O383" s="9" t="str">
        <f t="shared" si="25"/>
        <v/>
      </c>
      <c r="P383" s="9">
        <f t="shared" si="26"/>
        <v>5.92</v>
      </c>
      <c r="Q383" s="9">
        <f t="shared" si="27"/>
        <v>6.51</v>
      </c>
      <c r="R383" s="9" t="str">
        <f>VLOOKUP(C383&amp;N383,'[2]12A1'!$C$8:$Z$655,18,0)</f>
        <v>8.3</v>
      </c>
      <c r="S383" s="9">
        <f t="shared" si="28"/>
        <v>7.05</v>
      </c>
      <c r="T383" s="9" t="str">
        <f t="shared" si="29"/>
        <v>12D8</v>
      </c>
    </row>
    <row r="384" spans="1:20" x14ac:dyDescent="0.3">
      <c r="A384" s="13">
        <v>1028</v>
      </c>
      <c r="B384" s="14" t="s">
        <v>739</v>
      </c>
      <c r="C384" s="15" t="s">
        <v>740</v>
      </c>
      <c r="D384" s="16" t="s">
        <v>15</v>
      </c>
      <c r="E384" s="17">
        <v>6.6</v>
      </c>
      <c r="F384" s="45">
        <v>6.25</v>
      </c>
      <c r="G384" s="18">
        <v>4.4000000000000004</v>
      </c>
      <c r="H384" s="13"/>
      <c r="I384" s="13"/>
      <c r="J384" s="13"/>
      <c r="K384" s="20">
        <v>6.25</v>
      </c>
      <c r="L384" s="20">
        <v>7</v>
      </c>
      <c r="M384" s="20">
        <v>8.75</v>
      </c>
      <c r="N384" s="9" t="str">
        <f>VLOOKUP(B384,'[1]DS_HS '!$C$657:$F$1300,4,0)</f>
        <v>12D7</v>
      </c>
      <c r="O384" s="9" t="str">
        <f t="shared" si="25"/>
        <v/>
      </c>
      <c r="P384" s="9">
        <f t="shared" si="26"/>
        <v>7.33</v>
      </c>
      <c r="Q384" s="9">
        <f t="shared" si="27"/>
        <v>6.15</v>
      </c>
      <c r="R384" s="9" t="str">
        <f>VLOOKUP(C384&amp;N384,'[2]12A1'!$C$8:$Z$655,18,0)</f>
        <v>8.1</v>
      </c>
      <c r="S384" s="9">
        <f t="shared" si="28"/>
        <v>6.74</v>
      </c>
      <c r="T384" s="9" t="str">
        <f t="shared" si="29"/>
        <v>12D7</v>
      </c>
    </row>
    <row r="385" spans="1:20" x14ac:dyDescent="0.3">
      <c r="A385" s="13">
        <v>1029</v>
      </c>
      <c r="B385" s="14" t="s">
        <v>741</v>
      </c>
      <c r="C385" s="15" t="s">
        <v>742</v>
      </c>
      <c r="D385" s="16" t="s">
        <v>15</v>
      </c>
      <c r="E385" s="17">
        <v>8</v>
      </c>
      <c r="F385" s="45">
        <v>6.5</v>
      </c>
      <c r="G385" s="18">
        <v>2.6</v>
      </c>
      <c r="H385" s="13"/>
      <c r="I385" s="13"/>
      <c r="J385" s="13"/>
      <c r="K385" s="20">
        <v>4</v>
      </c>
      <c r="L385" s="20">
        <v>6.25</v>
      </c>
      <c r="M385" s="20">
        <v>8.25</v>
      </c>
      <c r="N385" s="9" t="str">
        <f>VLOOKUP(B385,'[1]DS_HS '!$C$657:$F$1300,4,0)</f>
        <v>12D6</v>
      </c>
      <c r="O385" s="9" t="str">
        <f t="shared" si="25"/>
        <v/>
      </c>
      <c r="P385" s="9">
        <f t="shared" si="26"/>
        <v>6.17</v>
      </c>
      <c r="Q385" s="9">
        <f t="shared" si="27"/>
        <v>5.82</v>
      </c>
      <c r="R385" s="9" t="str">
        <f>VLOOKUP(C385&amp;N385,'[2]12A1'!$C$8:$Z$655,18,0)</f>
        <v>8.3</v>
      </c>
      <c r="S385" s="9">
        <f t="shared" si="28"/>
        <v>6.56</v>
      </c>
      <c r="T385" s="9" t="str">
        <f t="shared" si="29"/>
        <v>12D6</v>
      </c>
    </row>
    <row r="386" spans="1:20" x14ac:dyDescent="0.3">
      <c r="A386" s="13">
        <v>1030</v>
      </c>
      <c r="B386" s="14" t="s">
        <v>743</v>
      </c>
      <c r="C386" s="15" t="s">
        <v>744</v>
      </c>
      <c r="D386" s="16" t="s">
        <v>15</v>
      </c>
      <c r="E386" s="17">
        <v>6.4</v>
      </c>
      <c r="F386" s="45">
        <v>6.25</v>
      </c>
      <c r="G386" s="21">
        <v>-1</v>
      </c>
      <c r="H386" s="13"/>
      <c r="I386" s="13"/>
      <c r="J386" s="13"/>
      <c r="K386" s="24">
        <v>-1</v>
      </c>
      <c r="L386" s="20">
        <v>-1</v>
      </c>
      <c r="M386" s="20">
        <v>-1</v>
      </c>
      <c r="N386" s="9" t="str">
        <f>VLOOKUP(B386,'[1]DS_HS '!$C$657:$F$1300,4,0)</f>
        <v>12D4</v>
      </c>
      <c r="O386" s="9" t="str">
        <f t="shared" si="25"/>
        <v/>
      </c>
      <c r="P386" s="9" t="str">
        <f t="shared" si="26"/>
        <v/>
      </c>
      <c r="Q386" s="9" t="str">
        <f t="shared" si="27"/>
        <v/>
      </c>
      <c r="R386" s="9" t="str">
        <f>VLOOKUP(C386&amp;N386,'[2]12A1'!$C$8:$Z$655,18,0)</f>
        <v>8.1</v>
      </c>
      <c r="S386" s="9" t="str">
        <f t="shared" si="28"/>
        <v/>
      </c>
      <c r="T386" s="9" t="str">
        <f t="shared" si="29"/>
        <v>12D4</v>
      </c>
    </row>
    <row r="387" spans="1:20" x14ac:dyDescent="0.3">
      <c r="A387" s="13">
        <v>1031</v>
      </c>
      <c r="B387" s="14" t="s">
        <v>745</v>
      </c>
      <c r="C387" s="15" t="s">
        <v>746</v>
      </c>
      <c r="D387" s="16" t="s">
        <v>15</v>
      </c>
      <c r="E387" s="17">
        <v>6.4</v>
      </c>
      <c r="F387" s="45">
        <v>6</v>
      </c>
      <c r="G387" s="18">
        <v>6</v>
      </c>
      <c r="H387" s="13"/>
      <c r="I387" s="13"/>
      <c r="J387" s="13"/>
      <c r="K387" s="20">
        <v>4.5</v>
      </c>
      <c r="L387" s="20">
        <v>5</v>
      </c>
      <c r="M387" s="20">
        <v>7.5</v>
      </c>
      <c r="N387" s="9" t="str">
        <f>VLOOKUP(B387,'[1]DS_HS '!$C$657:$F$1300,4,0)</f>
        <v>12D7</v>
      </c>
      <c r="O387" s="9" t="str">
        <f t="shared" si="25"/>
        <v/>
      </c>
      <c r="P387" s="9">
        <f t="shared" si="26"/>
        <v>5.67</v>
      </c>
      <c r="Q387" s="9">
        <f t="shared" si="27"/>
        <v>6.02</v>
      </c>
      <c r="R387" s="9" t="str">
        <f>VLOOKUP(C387&amp;N387,'[2]12A1'!$C$8:$Z$655,18,0)</f>
        <v>8.0</v>
      </c>
      <c r="S387" s="9">
        <f t="shared" si="28"/>
        <v>6.61</v>
      </c>
      <c r="T387" s="9" t="str">
        <f t="shared" si="29"/>
        <v>12D7</v>
      </c>
    </row>
    <row r="388" spans="1:20" x14ac:dyDescent="0.3">
      <c r="A388" s="13">
        <v>1032</v>
      </c>
      <c r="B388" s="14" t="s">
        <v>747</v>
      </c>
      <c r="C388" s="15" t="s">
        <v>748</v>
      </c>
      <c r="D388" s="16" t="s">
        <v>15</v>
      </c>
      <c r="E388" s="17">
        <v>7.2</v>
      </c>
      <c r="F388" s="45">
        <v>8.5</v>
      </c>
      <c r="G388" s="18">
        <v>5</v>
      </c>
      <c r="H388" s="13"/>
      <c r="I388" s="13"/>
      <c r="J388" s="13"/>
      <c r="K388" s="20">
        <v>5.25</v>
      </c>
      <c r="L388" s="20">
        <v>6.5</v>
      </c>
      <c r="M388" s="20">
        <v>9.25</v>
      </c>
      <c r="N388" s="9" t="str">
        <f>VLOOKUP(B388,'[1]DS_HS '!$C$657:$F$1300,4,0)</f>
        <v>12D1</v>
      </c>
      <c r="O388" s="9" t="str">
        <f t="shared" si="25"/>
        <v/>
      </c>
      <c r="P388" s="9">
        <f t="shared" si="26"/>
        <v>7</v>
      </c>
      <c r="Q388" s="9">
        <f t="shared" si="27"/>
        <v>6.93</v>
      </c>
      <c r="R388" s="9" t="str">
        <f>VLOOKUP(C388&amp;N388,'[2]12A1'!$C$8:$Z$655,18,0)</f>
        <v>8.7</v>
      </c>
      <c r="S388" s="9">
        <f t="shared" si="28"/>
        <v>7.46</v>
      </c>
      <c r="T388" s="9" t="str">
        <f t="shared" si="29"/>
        <v>12D1</v>
      </c>
    </row>
    <row r="389" spans="1:20" x14ac:dyDescent="0.3">
      <c r="A389" s="13">
        <v>1033</v>
      </c>
      <c r="B389" s="14" t="s">
        <v>749</v>
      </c>
      <c r="C389" s="15" t="s">
        <v>750</v>
      </c>
      <c r="D389" s="16" t="s">
        <v>15</v>
      </c>
      <c r="E389" s="17">
        <v>7.8</v>
      </c>
      <c r="F389" s="45">
        <v>9</v>
      </c>
      <c r="G389" s="18">
        <v>7.6</v>
      </c>
      <c r="H389" s="13"/>
      <c r="I389" s="13"/>
      <c r="J389" s="13"/>
      <c r="K389" s="20">
        <v>8</v>
      </c>
      <c r="L389" s="20">
        <v>9</v>
      </c>
      <c r="M389" s="20">
        <v>9.75</v>
      </c>
      <c r="N389" s="9" t="str">
        <f>VLOOKUP(B389,'[1]DS_HS '!$C$657:$F$1300,4,0)</f>
        <v>12D7</v>
      </c>
      <c r="O389" s="9" t="str">
        <f t="shared" si="25"/>
        <v/>
      </c>
      <c r="P389" s="9">
        <f t="shared" si="26"/>
        <v>8.92</v>
      </c>
      <c r="Q389" s="9">
        <f t="shared" si="27"/>
        <v>8.33</v>
      </c>
      <c r="R389" s="9" t="str">
        <f>VLOOKUP(C389&amp;N389,'[2]12A1'!$C$8:$Z$655,18,0)</f>
        <v>8.6</v>
      </c>
      <c r="S389" s="9">
        <f t="shared" si="28"/>
        <v>8.41</v>
      </c>
      <c r="T389" s="9" t="str">
        <f t="shared" si="29"/>
        <v>12D7</v>
      </c>
    </row>
    <row r="390" spans="1:20" x14ac:dyDescent="0.3">
      <c r="A390" s="13">
        <v>1034</v>
      </c>
      <c r="B390" s="14" t="s">
        <v>751</v>
      </c>
      <c r="C390" s="15" t="s">
        <v>752</v>
      </c>
      <c r="D390" s="16" t="s">
        <v>15</v>
      </c>
      <c r="E390" s="17">
        <v>7.8</v>
      </c>
      <c r="F390" s="45">
        <v>6.25</v>
      </c>
      <c r="G390" s="18">
        <v>6.4</v>
      </c>
      <c r="H390" s="13"/>
      <c r="I390" s="13"/>
      <c r="J390" s="13"/>
      <c r="K390" s="20">
        <v>4.25</v>
      </c>
      <c r="L390" s="20">
        <v>7</v>
      </c>
      <c r="M390" s="20">
        <v>10</v>
      </c>
      <c r="N390" s="9" t="str">
        <f>VLOOKUP(B390,'[1]DS_HS '!$C$657:$F$1300,4,0)</f>
        <v>12D3</v>
      </c>
      <c r="O390" s="9" t="str">
        <f t="shared" si="25"/>
        <v/>
      </c>
      <c r="P390" s="9">
        <f t="shared" si="26"/>
        <v>7.08</v>
      </c>
      <c r="Q390" s="9">
        <f t="shared" si="27"/>
        <v>6.88</v>
      </c>
      <c r="R390" s="9" t="str">
        <f>VLOOKUP(C390&amp;N390,'[2]12A1'!$C$8:$Z$655,18,0)</f>
        <v>8.7</v>
      </c>
      <c r="S390" s="9">
        <f t="shared" si="28"/>
        <v>7.43</v>
      </c>
      <c r="T390" s="9" t="str">
        <f t="shared" si="29"/>
        <v>12D3</v>
      </c>
    </row>
    <row r="391" spans="1:20" x14ac:dyDescent="0.3">
      <c r="A391" s="13">
        <v>1035</v>
      </c>
      <c r="B391" s="14" t="s">
        <v>753</v>
      </c>
      <c r="C391" s="15" t="s">
        <v>752</v>
      </c>
      <c r="D391" s="16" t="s">
        <v>15</v>
      </c>
      <c r="E391" s="17">
        <v>7</v>
      </c>
      <c r="F391" s="45">
        <v>8</v>
      </c>
      <c r="G391" s="18">
        <v>7.4</v>
      </c>
      <c r="H391" s="13"/>
      <c r="I391" s="13"/>
      <c r="J391" s="13"/>
      <c r="K391" s="20">
        <v>3.75</v>
      </c>
      <c r="L391" s="20">
        <v>5.5</v>
      </c>
      <c r="M391" s="20">
        <v>7.75</v>
      </c>
      <c r="N391" s="9" t="str">
        <f>VLOOKUP(B391,'[1]DS_HS '!$C$657:$F$1300,4,0)</f>
        <v>12D3</v>
      </c>
      <c r="O391" s="9" t="str">
        <f t="shared" si="25"/>
        <v/>
      </c>
      <c r="P391" s="9">
        <f t="shared" si="26"/>
        <v>5.67</v>
      </c>
      <c r="Q391" s="9">
        <f t="shared" si="27"/>
        <v>7.02</v>
      </c>
      <c r="R391" s="9" t="str">
        <f>VLOOKUP(C391&amp;N391,'[2]12A1'!$C$8:$Z$655,18,0)</f>
        <v>8.7</v>
      </c>
      <c r="S391" s="9">
        <f t="shared" si="28"/>
        <v>7.52</v>
      </c>
      <c r="T391" s="9" t="str">
        <f t="shared" si="29"/>
        <v>12D3</v>
      </c>
    </row>
    <row r="392" spans="1:20" x14ac:dyDescent="0.3">
      <c r="A392" s="13">
        <v>1036</v>
      </c>
      <c r="B392" s="14" t="s">
        <v>754</v>
      </c>
      <c r="C392" s="15" t="s">
        <v>755</v>
      </c>
      <c r="D392" s="16" t="s">
        <v>15</v>
      </c>
      <c r="E392" s="17">
        <v>7.6</v>
      </c>
      <c r="F392" s="45">
        <v>7.75</v>
      </c>
      <c r="G392" s="18">
        <v>4.5999999999999996</v>
      </c>
      <c r="H392" s="13"/>
      <c r="I392" s="13"/>
      <c r="J392" s="13"/>
      <c r="K392" s="20">
        <v>2.75</v>
      </c>
      <c r="L392" s="20">
        <v>7</v>
      </c>
      <c r="M392" s="20">
        <v>7.5</v>
      </c>
      <c r="N392" s="9" t="str">
        <f>VLOOKUP(B392,'[1]DS_HS '!$C$657:$F$1300,4,0)</f>
        <v>12D10</v>
      </c>
      <c r="O392" s="9" t="str">
        <f t="shared" si="25"/>
        <v/>
      </c>
      <c r="P392" s="9">
        <f t="shared" si="26"/>
        <v>5.75</v>
      </c>
      <c r="Q392" s="9">
        <f t="shared" si="27"/>
        <v>6.43</v>
      </c>
      <c r="R392" s="9" t="str">
        <f>VLOOKUP(C392&amp;N392,'[2]12A1'!$C$8:$Z$655,18,0)</f>
        <v>8.3</v>
      </c>
      <c r="S392" s="9">
        <f t="shared" si="28"/>
        <v>6.99</v>
      </c>
      <c r="T392" s="9" t="str">
        <f t="shared" si="29"/>
        <v>12D10</v>
      </c>
    </row>
    <row r="393" spans="1:20" x14ac:dyDescent="0.3">
      <c r="A393" s="13">
        <v>1037</v>
      </c>
      <c r="B393" s="14" t="s">
        <v>756</v>
      </c>
      <c r="C393" s="15" t="s">
        <v>755</v>
      </c>
      <c r="D393" s="16" t="s">
        <v>15</v>
      </c>
      <c r="E393" s="17">
        <v>4.8</v>
      </c>
      <c r="F393" s="45">
        <v>7.75</v>
      </c>
      <c r="G393" s="18">
        <v>4.4000000000000004</v>
      </c>
      <c r="H393" s="13"/>
      <c r="I393" s="13"/>
      <c r="J393" s="13"/>
      <c r="K393" s="20">
        <v>3.75</v>
      </c>
      <c r="L393" s="20">
        <v>6.25</v>
      </c>
      <c r="M393" s="20">
        <v>8.25</v>
      </c>
      <c r="N393" s="9" t="str">
        <f>VLOOKUP(B393,'[1]DS_HS '!$C$657:$F$1300,4,0)</f>
        <v>12D4</v>
      </c>
      <c r="O393" s="9" t="str">
        <f t="shared" ref="O393:O456" si="30">IF(AND(H393&lt;&gt;"",H393&lt;&gt;-1),ROUND(AVERAGEIFS(H393:J393,H393:J393,"&gt;=0"),2),"")</f>
        <v/>
      </c>
      <c r="P393" s="9">
        <f t="shared" ref="P393:P456" si="31">IF(AND(K393&lt;&gt;"",K393&lt;&gt;-1),ROUND(AVERAGE(K393:M393),2),"")</f>
        <v>6.08</v>
      </c>
      <c r="Q393" s="9">
        <f t="shared" ref="Q393:Q456" si="32">IF(AND(E393&lt;&gt;-1,F393&lt;&gt;-1,G393&lt;&gt;-1,O393&lt;&gt;""),ROUND(AVERAGE($E393,$F393,$G393,O393),2),IF(AND(E393&lt;&gt;-1,F393&lt;&gt;-1,G393&lt;&gt;-1,P393&lt;&gt;""),ROUND(AVERAGE($E393,$F393,$G393,P393),2),""))</f>
        <v>5.76</v>
      </c>
      <c r="R393" s="9" t="str">
        <f>VLOOKUP(C393&amp;N393,'[2]12A1'!$C$8:$Z$655,18,0)</f>
        <v>8.0</v>
      </c>
      <c r="S393" s="9">
        <f t="shared" ref="S393:S456" si="33">IF(Q393&lt;&gt;"",ROUND((Q393*7+R393*3)/10,2),"")</f>
        <v>6.43</v>
      </c>
      <c r="T393" s="9" t="str">
        <f t="shared" ref="T393:T456" si="34">N393</f>
        <v>12D4</v>
      </c>
    </row>
    <row r="394" spans="1:20" x14ac:dyDescent="0.3">
      <c r="A394" s="13">
        <v>1038</v>
      </c>
      <c r="B394" s="14" t="s">
        <v>757</v>
      </c>
      <c r="C394" s="15" t="s">
        <v>755</v>
      </c>
      <c r="D394" s="16" t="s">
        <v>15</v>
      </c>
      <c r="E394" s="17">
        <v>6.8</v>
      </c>
      <c r="F394" s="45">
        <v>8.25</v>
      </c>
      <c r="G394" s="18">
        <v>5.4</v>
      </c>
      <c r="H394" s="13"/>
      <c r="I394" s="13"/>
      <c r="J394" s="13"/>
      <c r="K394" s="20">
        <v>3.75</v>
      </c>
      <c r="L394" s="20">
        <v>4.25</v>
      </c>
      <c r="M394" s="20">
        <v>6.5</v>
      </c>
      <c r="N394" s="9" t="str">
        <f>VLOOKUP(B394,'[1]DS_HS '!$C$657:$F$1300,4,0)</f>
        <v>12D9</v>
      </c>
      <c r="O394" s="9" t="str">
        <f t="shared" si="30"/>
        <v/>
      </c>
      <c r="P394" s="9">
        <f t="shared" si="31"/>
        <v>4.83</v>
      </c>
      <c r="Q394" s="9">
        <f t="shared" si="32"/>
        <v>6.32</v>
      </c>
      <c r="R394" s="9" t="str">
        <f>VLOOKUP(C394&amp;N394,'[2]12A1'!$C$8:$Z$655,18,0)</f>
        <v>7.6</v>
      </c>
      <c r="S394" s="9">
        <f t="shared" si="33"/>
        <v>6.7</v>
      </c>
      <c r="T394" s="9" t="str">
        <f t="shared" si="34"/>
        <v>12D9</v>
      </c>
    </row>
    <row r="395" spans="1:20" x14ac:dyDescent="0.3">
      <c r="A395" s="13">
        <v>1039</v>
      </c>
      <c r="B395" s="14" t="s">
        <v>758</v>
      </c>
      <c r="C395" s="15" t="s">
        <v>759</v>
      </c>
      <c r="D395" s="16" t="s">
        <v>15</v>
      </c>
      <c r="E395" s="17">
        <v>5.8</v>
      </c>
      <c r="F395" s="45">
        <v>7</v>
      </c>
      <c r="G395" s="18">
        <v>3.2</v>
      </c>
      <c r="H395" s="13"/>
      <c r="I395" s="13"/>
      <c r="J395" s="13"/>
      <c r="K395" s="20">
        <v>3</v>
      </c>
      <c r="L395" s="20">
        <v>6.25</v>
      </c>
      <c r="M395" s="20">
        <v>7</v>
      </c>
      <c r="N395" s="9" t="str">
        <f>VLOOKUP(B395,'[1]DS_HS '!$C$657:$F$1300,4,0)</f>
        <v>12D10</v>
      </c>
      <c r="O395" s="9" t="str">
        <f t="shared" si="30"/>
        <v/>
      </c>
      <c r="P395" s="9">
        <f t="shared" si="31"/>
        <v>5.42</v>
      </c>
      <c r="Q395" s="9">
        <f t="shared" si="32"/>
        <v>5.36</v>
      </c>
      <c r="R395" s="9" t="str">
        <f>VLOOKUP(C395&amp;N395,'[2]12A1'!$C$8:$Z$655,18,0)</f>
        <v>7.7</v>
      </c>
      <c r="S395" s="9">
        <f t="shared" si="33"/>
        <v>6.06</v>
      </c>
      <c r="T395" s="9" t="str">
        <f t="shared" si="34"/>
        <v>12D10</v>
      </c>
    </row>
    <row r="396" spans="1:20" x14ac:dyDescent="0.3">
      <c r="A396" s="13">
        <v>1040</v>
      </c>
      <c r="B396" s="14" t="s">
        <v>760</v>
      </c>
      <c r="C396" s="15" t="s">
        <v>759</v>
      </c>
      <c r="D396" s="16" t="s">
        <v>15</v>
      </c>
      <c r="E396" s="17">
        <v>6</v>
      </c>
      <c r="F396" s="45">
        <v>7.5</v>
      </c>
      <c r="G396" s="18">
        <v>5.8</v>
      </c>
      <c r="H396" s="13"/>
      <c r="I396" s="13"/>
      <c r="J396" s="13"/>
      <c r="K396" s="20">
        <v>3.75</v>
      </c>
      <c r="L396" s="20">
        <v>5.5</v>
      </c>
      <c r="M396" s="20">
        <v>7.75</v>
      </c>
      <c r="N396" s="9" t="str">
        <f>VLOOKUP(B396,'[1]DS_HS '!$C$657:$F$1300,4,0)</f>
        <v>12D7</v>
      </c>
      <c r="O396" s="9" t="str">
        <f t="shared" si="30"/>
        <v/>
      </c>
      <c r="P396" s="9">
        <f t="shared" si="31"/>
        <v>5.67</v>
      </c>
      <c r="Q396" s="9">
        <f t="shared" si="32"/>
        <v>6.24</v>
      </c>
      <c r="R396" s="9" t="str">
        <f>VLOOKUP(C396&amp;N396,'[2]12A1'!$C$8:$Z$655,18,0)</f>
        <v>8.0</v>
      </c>
      <c r="S396" s="9">
        <f t="shared" si="33"/>
        <v>6.77</v>
      </c>
      <c r="T396" s="9" t="str">
        <f t="shared" si="34"/>
        <v>12D7</v>
      </c>
    </row>
    <row r="397" spans="1:20" x14ac:dyDescent="0.3">
      <c r="A397" s="13">
        <v>1041</v>
      </c>
      <c r="B397" s="14" t="s">
        <v>761</v>
      </c>
      <c r="C397" s="15" t="s">
        <v>762</v>
      </c>
      <c r="D397" s="16" t="s">
        <v>15</v>
      </c>
      <c r="E397" s="17">
        <v>6.8</v>
      </c>
      <c r="F397" s="45">
        <v>8.25</v>
      </c>
      <c r="G397" s="18">
        <v>7.6</v>
      </c>
      <c r="H397" s="13"/>
      <c r="I397" s="13"/>
      <c r="J397" s="13"/>
      <c r="K397" s="20">
        <v>3.75</v>
      </c>
      <c r="L397" s="20">
        <v>6.25</v>
      </c>
      <c r="M397" s="20">
        <v>8.25</v>
      </c>
      <c r="N397" s="9" t="str">
        <f>VLOOKUP(B397,'[1]DS_HS '!$C$657:$F$1300,4,0)</f>
        <v>12D11</v>
      </c>
      <c r="O397" s="9" t="str">
        <f t="shared" si="30"/>
        <v/>
      </c>
      <c r="P397" s="9">
        <f t="shared" si="31"/>
        <v>6.08</v>
      </c>
      <c r="Q397" s="9">
        <f t="shared" si="32"/>
        <v>7.18</v>
      </c>
      <c r="R397" s="9" t="str">
        <f>VLOOKUP(C397&amp;N397,'[2]12A1'!$C$8:$Z$655,18,0)</f>
        <v>8.3</v>
      </c>
      <c r="S397" s="9">
        <f t="shared" si="33"/>
        <v>7.52</v>
      </c>
      <c r="T397" s="9" t="str">
        <f t="shared" si="34"/>
        <v>12D11</v>
      </c>
    </row>
    <row r="398" spans="1:20" x14ac:dyDescent="0.3">
      <c r="A398" s="13">
        <v>1042</v>
      </c>
      <c r="B398" s="14" t="s">
        <v>763</v>
      </c>
      <c r="C398" s="15" t="s">
        <v>764</v>
      </c>
      <c r="D398" s="16" t="s">
        <v>15</v>
      </c>
      <c r="E398" s="17">
        <v>6.2</v>
      </c>
      <c r="F398" s="45">
        <v>8</v>
      </c>
      <c r="G398" s="18">
        <v>6.4</v>
      </c>
      <c r="H398" s="13"/>
      <c r="I398" s="13"/>
      <c r="J398" s="13"/>
      <c r="K398" s="20">
        <v>3.25</v>
      </c>
      <c r="L398" s="20">
        <v>6</v>
      </c>
      <c r="M398" s="20">
        <v>7.5</v>
      </c>
      <c r="N398" s="9" t="str">
        <f>VLOOKUP(B398,'[1]DS_HS '!$C$657:$F$1300,4,0)</f>
        <v>12D6</v>
      </c>
      <c r="O398" s="9" t="str">
        <f t="shared" si="30"/>
        <v/>
      </c>
      <c r="P398" s="9">
        <f t="shared" si="31"/>
        <v>5.58</v>
      </c>
      <c r="Q398" s="9">
        <f t="shared" si="32"/>
        <v>6.55</v>
      </c>
      <c r="R398" s="9" t="str">
        <f>VLOOKUP(C398&amp;N398,'[2]12A1'!$C$8:$Z$655,18,0)</f>
        <v>8.6</v>
      </c>
      <c r="S398" s="9">
        <f t="shared" si="33"/>
        <v>7.17</v>
      </c>
      <c r="T398" s="9" t="str">
        <f t="shared" si="34"/>
        <v>12D6</v>
      </c>
    </row>
    <row r="399" spans="1:20" x14ac:dyDescent="0.3">
      <c r="A399" s="13">
        <v>1043</v>
      </c>
      <c r="B399" s="14" t="s">
        <v>765</v>
      </c>
      <c r="C399" s="15" t="s">
        <v>766</v>
      </c>
      <c r="D399" s="16" t="s">
        <v>15</v>
      </c>
      <c r="E399" s="17">
        <v>7.6</v>
      </c>
      <c r="F399" s="45">
        <v>6.75</v>
      </c>
      <c r="G399" s="18">
        <v>4.8</v>
      </c>
      <c r="H399" s="13"/>
      <c r="I399" s="13"/>
      <c r="J399" s="13"/>
      <c r="K399" s="20">
        <v>4</v>
      </c>
      <c r="L399" s="20">
        <v>6.5</v>
      </c>
      <c r="M399" s="20">
        <v>8.5</v>
      </c>
      <c r="N399" s="9" t="str">
        <f>VLOOKUP(B399,'[1]DS_HS '!$C$657:$F$1300,4,0)</f>
        <v>12A4</v>
      </c>
      <c r="O399" s="9" t="str">
        <f t="shared" si="30"/>
        <v/>
      </c>
      <c r="P399" s="9">
        <f t="shared" si="31"/>
        <v>6.33</v>
      </c>
      <c r="Q399" s="9">
        <f t="shared" si="32"/>
        <v>6.37</v>
      </c>
      <c r="R399" s="9" t="str">
        <f>VLOOKUP(C399&amp;N399,'[2]12A1'!$C$8:$Z$655,18,0)</f>
        <v>8.3</v>
      </c>
      <c r="S399" s="9">
        <f t="shared" si="33"/>
        <v>6.95</v>
      </c>
      <c r="T399" s="9" t="str">
        <f t="shared" si="34"/>
        <v>12A4</v>
      </c>
    </row>
    <row r="400" spans="1:20" x14ac:dyDescent="0.3">
      <c r="A400" s="13">
        <v>1044</v>
      </c>
      <c r="B400" s="14" t="s">
        <v>767</v>
      </c>
      <c r="C400" s="15" t="s">
        <v>768</v>
      </c>
      <c r="D400" s="16" t="s">
        <v>15</v>
      </c>
      <c r="E400" s="17">
        <v>6.8</v>
      </c>
      <c r="F400" s="45">
        <v>8</v>
      </c>
      <c r="G400" s="18">
        <v>6.6</v>
      </c>
      <c r="H400" s="13"/>
      <c r="I400" s="13"/>
      <c r="J400" s="13"/>
      <c r="K400" s="20">
        <v>4.5</v>
      </c>
      <c r="L400" s="20">
        <v>6.25</v>
      </c>
      <c r="M400" s="20">
        <v>8.75</v>
      </c>
      <c r="N400" s="9" t="str">
        <f>VLOOKUP(B400,'[1]DS_HS '!$C$657:$F$1300,4,0)</f>
        <v>12D8</v>
      </c>
      <c r="O400" s="9" t="str">
        <f t="shared" si="30"/>
        <v/>
      </c>
      <c r="P400" s="9">
        <f t="shared" si="31"/>
        <v>6.5</v>
      </c>
      <c r="Q400" s="9">
        <f t="shared" si="32"/>
        <v>6.98</v>
      </c>
      <c r="R400" s="9" t="str">
        <f>VLOOKUP(C400&amp;N400,'[2]12A1'!$C$8:$Z$655,18,0)</f>
        <v>8.1</v>
      </c>
      <c r="S400" s="9">
        <f t="shared" si="33"/>
        <v>7.32</v>
      </c>
      <c r="T400" s="9" t="str">
        <f t="shared" si="34"/>
        <v>12D8</v>
      </c>
    </row>
    <row r="401" spans="1:20" x14ac:dyDescent="0.3">
      <c r="A401" s="13">
        <v>1045</v>
      </c>
      <c r="B401" s="14" t="s">
        <v>769</v>
      </c>
      <c r="C401" s="15" t="s">
        <v>770</v>
      </c>
      <c r="D401" s="16" t="s">
        <v>15</v>
      </c>
      <c r="E401" s="17">
        <v>4</v>
      </c>
      <c r="F401" s="45">
        <v>6</v>
      </c>
      <c r="G401" s="18">
        <v>3.4</v>
      </c>
      <c r="H401" s="13"/>
      <c r="I401" s="13"/>
      <c r="J401" s="13"/>
      <c r="K401" s="20">
        <v>2.75</v>
      </c>
      <c r="L401" s="20">
        <v>6.75</v>
      </c>
      <c r="M401" s="20">
        <v>7.5</v>
      </c>
      <c r="N401" s="9" t="str">
        <f>VLOOKUP(B401,'[1]DS_HS '!$C$657:$F$1300,4,0)</f>
        <v>12A2</v>
      </c>
      <c r="O401" s="9" t="str">
        <f t="shared" si="30"/>
        <v/>
      </c>
      <c r="P401" s="9">
        <f t="shared" si="31"/>
        <v>5.67</v>
      </c>
      <c r="Q401" s="9">
        <f t="shared" si="32"/>
        <v>4.7699999999999996</v>
      </c>
      <c r="R401" s="9" t="str">
        <f>VLOOKUP(C401&amp;N401,'[2]12A1'!$C$8:$Z$655,18,0)</f>
        <v>7.5</v>
      </c>
      <c r="S401" s="9">
        <f t="shared" si="33"/>
        <v>5.59</v>
      </c>
      <c r="T401" s="9" t="str">
        <f t="shared" si="34"/>
        <v>12A2</v>
      </c>
    </row>
    <row r="402" spans="1:20" x14ac:dyDescent="0.3">
      <c r="A402" s="13">
        <v>1046</v>
      </c>
      <c r="B402" s="14" t="s">
        <v>771</v>
      </c>
      <c r="C402" s="15" t="s">
        <v>772</v>
      </c>
      <c r="D402" s="16" t="s">
        <v>15</v>
      </c>
      <c r="E402" s="17">
        <v>6.4</v>
      </c>
      <c r="F402" s="45">
        <v>8.75</v>
      </c>
      <c r="G402" s="18">
        <v>6.6</v>
      </c>
      <c r="H402" s="13"/>
      <c r="I402" s="13"/>
      <c r="J402" s="13"/>
      <c r="K402" s="20">
        <v>5.75</v>
      </c>
      <c r="L402" s="20">
        <v>8</v>
      </c>
      <c r="M402" s="20">
        <v>7.75</v>
      </c>
      <c r="N402" s="9" t="str">
        <f>VLOOKUP(B402,'[1]DS_HS '!$C$657:$F$1300,4,0)</f>
        <v>12D9</v>
      </c>
      <c r="O402" s="9" t="str">
        <f t="shared" si="30"/>
        <v/>
      </c>
      <c r="P402" s="9">
        <f t="shared" si="31"/>
        <v>7.17</v>
      </c>
      <c r="Q402" s="9">
        <f t="shared" si="32"/>
        <v>7.23</v>
      </c>
      <c r="R402" s="9" t="str">
        <f>VLOOKUP(C402&amp;N402,'[2]12A1'!$C$8:$Z$655,18,0)</f>
        <v>8.1</v>
      </c>
      <c r="S402" s="9">
        <f t="shared" si="33"/>
        <v>7.49</v>
      </c>
      <c r="T402" s="9" t="str">
        <f t="shared" si="34"/>
        <v>12D9</v>
      </c>
    </row>
    <row r="403" spans="1:20" x14ac:dyDescent="0.3">
      <c r="A403" s="13">
        <v>1047</v>
      </c>
      <c r="B403" s="14" t="s">
        <v>773</v>
      </c>
      <c r="C403" s="15" t="s">
        <v>774</v>
      </c>
      <c r="D403" s="16" t="s">
        <v>15</v>
      </c>
      <c r="E403" s="17">
        <v>8</v>
      </c>
      <c r="F403" s="45">
        <v>8.5</v>
      </c>
      <c r="G403" s="18">
        <v>5</v>
      </c>
      <c r="H403" s="13"/>
      <c r="I403" s="13"/>
      <c r="J403" s="13"/>
      <c r="K403" s="20">
        <v>3.5</v>
      </c>
      <c r="L403" s="20">
        <v>7</v>
      </c>
      <c r="M403" s="20">
        <v>7.25</v>
      </c>
      <c r="N403" s="9" t="str">
        <f>VLOOKUP(B403,'[1]DS_HS '!$C$657:$F$1300,4,0)</f>
        <v>12D8</v>
      </c>
      <c r="O403" s="9" t="str">
        <f t="shared" si="30"/>
        <v/>
      </c>
      <c r="P403" s="9">
        <f t="shared" si="31"/>
        <v>5.92</v>
      </c>
      <c r="Q403" s="9">
        <f t="shared" si="32"/>
        <v>6.86</v>
      </c>
      <c r="R403" s="9" t="str">
        <f>VLOOKUP(C403&amp;N403,'[2]12A1'!$C$8:$Z$655,18,0)</f>
        <v>8.0</v>
      </c>
      <c r="S403" s="9">
        <f t="shared" si="33"/>
        <v>7.2</v>
      </c>
      <c r="T403" s="9" t="str">
        <f t="shared" si="34"/>
        <v>12D8</v>
      </c>
    </row>
    <row r="404" spans="1:20" x14ac:dyDescent="0.3">
      <c r="A404" s="13">
        <v>1048</v>
      </c>
      <c r="B404" s="14" t="s">
        <v>775</v>
      </c>
      <c r="C404" s="15" t="s">
        <v>776</v>
      </c>
      <c r="D404" s="16" t="s">
        <v>15</v>
      </c>
      <c r="E404" s="17">
        <v>7.6</v>
      </c>
      <c r="F404" s="45">
        <v>8.75</v>
      </c>
      <c r="G404" s="18">
        <v>7</v>
      </c>
      <c r="H404" s="13"/>
      <c r="I404" s="13"/>
      <c r="J404" s="13"/>
      <c r="K404" s="20">
        <v>6.5</v>
      </c>
      <c r="L404" s="20">
        <v>7.75</v>
      </c>
      <c r="M404" s="20">
        <v>8.75</v>
      </c>
      <c r="N404" s="9" t="str">
        <f>VLOOKUP(B404,'[1]DS_HS '!$C$657:$F$1300,4,0)</f>
        <v>12D9</v>
      </c>
      <c r="O404" s="9" t="str">
        <f t="shared" si="30"/>
        <v/>
      </c>
      <c r="P404" s="9">
        <f t="shared" si="31"/>
        <v>7.67</v>
      </c>
      <c r="Q404" s="9">
        <f t="shared" si="32"/>
        <v>7.76</v>
      </c>
      <c r="R404" s="9" t="str">
        <f>VLOOKUP(C404&amp;N404,'[2]12A1'!$C$8:$Z$655,18,0)</f>
        <v>8.2</v>
      </c>
      <c r="S404" s="9">
        <f t="shared" si="33"/>
        <v>7.89</v>
      </c>
      <c r="T404" s="9" t="str">
        <f t="shared" si="34"/>
        <v>12D9</v>
      </c>
    </row>
    <row r="405" spans="1:20" x14ac:dyDescent="0.3">
      <c r="A405" s="13">
        <v>1049</v>
      </c>
      <c r="B405" s="14" t="s">
        <v>777</v>
      </c>
      <c r="C405" s="15" t="s">
        <v>778</v>
      </c>
      <c r="D405" s="16" t="s">
        <v>15</v>
      </c>
      <c r="E405" s="17">
        <v>6.8</v>
      </c>
      <c r="F405" s="45">
        <v>8.5</v>
      </c>
      <c r="G405" s="18">
        <v>9.1999999999999993</v>
      </c>
      <c r="H405" s="13"/>
      <c r="I405" s="13"/>
      <c r="J405" s="13"/>
      <c r="K405" s="20">
        <v>7.75</v>
      </c>
      <c r="L405" s="20">
        <v>7.5</v>
      </c>
      <c r="M405" s="20">
        <v>8.75</v>
      </c>
      <c r="N405" s="9" t="str">
        <f>VLOOKUP(B405,'[1]DS_HS '!$C$657:$F$1300,4,0)</f>
        <v>12D2</v>
      </c>
      <c r="O405" s="9" t="str">
        <f t="shared" si="30"/>
        <v/>
      </c>
      <c r="P405" s="9">
        <f t="shared" si="31"/>
        <v>8</v>
      </c>
      <c r="Q405" s="9">
        <f t="shared" si="32"/>
        <v>8.1300000000000008</v>
      </c>
      <c r="R405" s="9" t="str">
        <f>VLOOKUP(C405&amp;N405,'[2]12A1'!$C$8:$Z$655,18,0)</f>
        <v>9.1</v>
      </c>
      <c r="S405" s="9">
        <f t="shared" si="33"/>
        <v>8.42</v>
      </c>
      <c r="T405" s="9" t="str">
        <f t="shared" si="34"/>
        <v>12D2</v>
      </c>
    </row>
    <row r="406" spans="1:20" x14ac:dyDescent="0.3">
      <c r="A406" s="13">
        <v>1050</v>
      </c>
      <c r="B406" s="14" t="s">
        <v>779</v>
      </c>
      <c r="C406" s="15" t="s">
        <v>780</v>
      </c>
      <c r="D406" s="16" t="s">
        <v>15</v>
      </c>
      <c r="E406" s="17">
        <v>6.4</v>
      </c>
      <c r="F406" s="45">
        <v>8</v>
      </c>
      <c r="G406" s="18">
        <v>4.2</v>
      </c>
      <c r="H406" s="13"/>
      <c r="I406" s="13"/>
      <c r="J406" s="13"/>
      <c r="K406" s="20">
        <v>5.25</v>
      </c>
      <c r="L406" s="20">
        <v>6.25</v>
      </c>
      <c r="M406" s="20">
        <v>7.5</v>
      </c>
      <c r="N406" s="9" t="str">
        <f>VLOOKUP(B406,'[1]DS_HS '!$C$657:$F$1300,4,0)</f>
        <v>12D2</v>
      </c>
      <c r="O406" s="9" t="str">
        <f t="shared" si="30"/>
        <v/>
      </c>
      <c r="P406" s="9">
        <f t="shared" si="31"/>
        <v>6.33</v>
      </c>
      <c r="Q406" s="9">
        <f t="shared" si="32"/>
        <v>6.23</v>
      </c>
      <c r="R406" s="9" t="str">
        <f>VLOOKUP(C406&amp;N406,'[2]12A1'!$C$8:$Z$655,18,0)</f>
        <v>8.7</v>
      </c>
      <c r="S406" s="9">
        <f t="shared" si="33"/>
        <v>6.97</v>
      </c>
      <c r="T406" s="9" t="str">
        <f t="shared" si="34"/>
        <v>12D2</v>
      </c>
    </row>
    <row r="407" spans="1:20" x14ac:dyDescent="0.3">
      <c r="A407" s="13">
        <v>1051</v>
      </c>
      <c r="B407" s="14" t="s">
        <v>781</v>
      </c>
      <c r="C407" s="15" t="s">
        <v>782</v>
      </c>
      <c r="D407" s="16" t="s">
        <v>15</v>
      </c>
      <c r="E407" s="17">
        <v>8</v>
      </c>
      <c r="F407" s="45">
        <v>7.5</v>
      </c>
      <c r="G407" s="18">
        <v>8.1999999999999993</v>
      </c>
      <c r="H407" s="13"/>
      <c r="I407" s="13"/>
      <c r="J407" s="13"/>
      <c r="K407" s="20">
        <v>4</v>
      </c>
      <c r="L407" s="20">
        <v>7.25</v>
      </c>
      <c r="M407" s="20">
        <v>8.25</v>
      </c>
      <c r="N407" s="9" t="str">
        <f>VLOOKUP(B407,'[1]DS_HS '!$C$657:$F$1300,4,0)</f>
        <v>12D11</v>
      </c>
      <c r="O407" s="9" t="str">
        <f t="shared" si="30"/>
        <v/>
      </c>
      <c r="P407" s="9">
        <f t="shared" si="31"/>
        <v>6.5</v>
      </c>
      <c r="Q407" s="9">
        <f t="shared" si="32"/>
        <v>7.55</v>
      </c>
      <c r="R407" s="9" t="str">
        <f>VLOOKUP(C407&amp;N407,'[2]12A1'!$C$8:$Z$655,18,0)</f>
        <v>8.5</v>
      </c>
      <c r="S407" s="9">
        <f t="shared" si="33"/>
        <v>7.84</v>
      </c>
      <c r="T407" s="9" t="str">
        <f t="shared" si="34"/>
        <v>12D11</v>
      </c>
    </row>
    <row r="408" spans="1:20" x14ac:dyDescent="0.3">
      <c r="A408" s="13">
        <v>1052</v>
      </c>
      <c r="B408" s="14" t="s">
        <v>783</v>
      </c>
      <c r="C408" s="15" t="s">
        <v>784</v>
      </c>
      <c r="D408" s="16" t="s">
        <v>15</v>
      </c>
      <c r="E408" s="17">
        <v>7.4</v>
      </c>
      <c r="F408" s="45">
        <v>7.75</v>
      </c>
      <c r="G408" s="18">
        <v>7.2</v>
      </c>
      <c r="H408" s="13"/>
      <c r="I408" s="13"/>
      <c r="J408" s="13"/>
      <c r="K408" s="20">
        <v>4.25</v>
      </c>
      <c r="L408" s="20">
        <v>7</v>
      </c>
      <c r="M408" s="20">
        <v>8</v>
      </c>
      <c r="N408" s="9" t="str">
        <f>VLOOKUP(B408,'[1]DS_HS '!$C$657:$F$1300,4,0)</f>
        <v>12D4</v>
      </c>
      <c r="O408" s="9" t="str">
        <f t="shared" si="30"/>
        <v/>
      </c>
      <c r="P408" s="9">
        <f t="shared" si="31"/>
        <v>6.42</v>
      </c>
      <c r="Q408" s="9">
        <f t="shared" si="32"/>
        <v>7.19</v>
      </c>
      <c r="R408" s="9" t="str">
        <f>VLOOKUP(C408&amp;N408,'[2]12A1'!$C$8:$Z$655,18,0)</f>
        <v>8.2</v>
      </c>
      <c r="S408" s="9">
        <f t="shared" si="33"/>
        <v>7.49</v>
      </c>
      <c r="T408" s="9" t="str">
        <f t="shared" si="34"/>
        <v>12D4</v>
      </c>
    </row>
    <row r="409" spans="1:20" x14ac:dyDescent="0.3">
      <c r="A409" s="13">
        <v>1053</v>
      </c>
      <c r="B409" s="14" t="s">
        <v>785</v>
      </c>
      <c r="C409" s="15" t="s">
        <v>786</v>
      </c>
      <c r="D409" s="16" t="s">
        <v>15</v>
      </c>
      <c r="E409" s="17">
        <v>8.4</v>
      </c>
      <c r="F409" s="45">
        <v>8</v>
      </c>
      <c r="G409" s="18">
        <v>6.4</v>
      </c>
      <c r="H409" s="13"/>
      <c r="I409" s="13"/>
      <c r="J409" s="13"/>
      <c r="K409" s="20">
        <v>5.5</v>
      </c>
      <c r="L409" s="20">
        <v>6.75</v>
      </c>
      <c r="M409" s="20">
        <v>7.75</v>
      </c>
      <c r="N409" s="9" t="str">
        <f>VLOOKUP(B409,'[1]DS_HS '!$C$657:$F$1300,4,0)</f>
        <v>12D7</v>
      </c>
      <c r="O409" s="9" t="str">
        <f t="shared" si="30"/>
        <v/>
      </c>
      <c r="P409" s="9">
        <f t="shared" si="31"/>
        <v>6.67</v>
      </c>
      <c r="Q409" s="9">
        <f t="shared" si="32"/>
        <v>7.37</v>
      </c>
      <c r="R409" s="9" t="str">
        <f>VLOOKUP(C409&amp;N409,'[2]12A1'!$C$8:$Z$655,18,0)</f>
        <v>8.2</v>
      </c>
      <c r="S409" s="9">
        <f t="shared" si="33"/>
        <v>7.62</v>
      </c>
      <c r="T409" s="9" t="str">
        <f t="shared" si="34"/>
        <v>12D7</v>
      </c>
    </row>
    <row r="410" spans="1:20" x14ac:dyDescent="0.3">
      <c r="A410" s="13">
        <v>1054</v>
      </c>
      <c r="B410" s="14" t="s">
        <v>787</v>
      </c>
      <c r="C410" s="15" t="s">
        <v>788</v>
      </c>
      <c r="D410" s="16" t="s">
        <v>15</v>
      </c>
      <c r="E410" s="17">
        <v>5.6</v>
      </c>
      <c r="F410" s="45">
        <v>7.5</v>
      </c>
      <c r="G410" s="18">
        <v>5.2</v>
      </c>
      <c r="H410" s="13"/>
      <c r="I410" s="13"/>
      <c r="J410" s="13"/>
      <c r="K410" s="20">
        <v>2.25</v>
      </c>
      <c r="L410" s="20">
        <v>5.75</v>
      </c>
      <c r="M410" s="20">
        <v>8</v>
      </c>
      <c r="N410" s="9" t="str">
        <f>VLOOKUP(B410,'[1]DS_HS '!$C$657:$F$1300,4,0)</f>
        <v>12A4</v>
      </c>
      <c r="O410" s="9" t="str">
        <f t="shared" si="30"/>
        <v/>
      </c>
      <c r="P410" s="9">
        <f t="shared" si="31"/>
        <v>5.33</v>
      </c>
      <c r="Q410" s="9">
        <f t="shared" si="32"/>
        <v>5.91</v>
      </c>
      <c r="R410" s="9" t="str">
        <f>VLOOKUP(C410&amp;N410,'[2]12A1'!$C$8:$Z$655,18,0)</f>
        <v>7.7</v>
      </c>
      <c r="S410" s="9">
        <f t="shared" si="33"/>
        <v>6.45</v>
      </c>
      <c r="T410" s="9" t="str">
        <f t="shared" si="34"/>
        <v>12A4</v>
      </c>
    </row>
    <row r="411" spans="1:20" x14ac:dyDescent="0.3">
      <c r="A411" s="13">
        <v>1055</v>
      </c>
      <c r="B411" s="14" t="s">
        <v>789</v>
      </c>
      <c r="C411" s="15" t="s">
        <v>790</v>
      </c>
      <c r="D411" s="16" t="s">
        <v>15</v>
      </c>
      <c r="E411" s="17">
        <v>6</v>
      </c>
      <c r="F411" s="45">
        <v>7.5</v>
      </c>
      <c r="G411" s="18">
        <v>7.8</v>
      </c>
      <c r="H411" s="13"/>
      <c r="I411" s="13"/>
      <c r="J411" s="13"/>
      <c r="K411" s="20">
        <v>7.25</v>
      </c>
      <c r="L411" s="20">
        <v>8.25</v>
      </c>
      <c r="M411" s="20">
        <v>9.25</v>
      </c>
      <c r="N411" s="9" t="str">
        <f>VLOOKUP(B411,'[1]DS_HS '!$C$657:$F$1300,4,0)</f>
        <v>12D1</v>
      </c>
      <c r="O411" s="9" t="str">
        <f t="shared" si="30"/>
        <v/>
      </c>
      <c r="P411" s="9">
        <f t="shared" si="31"/>
        <v>8.25</v>
      </c>
      <c r="Q411" s="9">
        <f t="shared" si="32"/>
        <v>7.39</v>
      </c>
      <c r="R411" s="9" t="str">
        <f>VLOOKUP(C411&amp;N411,'[2]12A1'!$C$8:$Z$655,18,0)</f>
        <v>8.3</v>
      </c>
      <c r="S411" s="9">
        <f t="shared" si="33"/>
        <v>7.66</v>
      </c>
      <c r="T411" s="9" t="str">
        <f t="shared" si="34"/>
        <v>12D1</v>
      </c>
    </row>
    <row r="412" spans="1:20" x14ac:dyDescent="0.3">
      <c r="A412" s="13">
        <v>1056</v>
      </c>
      <c r="B412" s="14" t="s">
        <v>791</v>
      </c>
      <c r="C412" s="15" t="s">
        <v>792</v>
      </c>
      <c r="D412" s="16" t="s">
        <v>15</v>
      </c>
      <c r="E412" s="17">
        <v>7.6</v>
      </c>
      <c r="F412" s="45">
        <v>8.25</v>
      </c>
      <c r="G412" s="18">
        <v>5.6</v>
      </c>
      <c r="H412" s="13"/>
      <c r="I412" s="13"/>
      <c r="J412" s="13"/>
      <c r="K412" s="20">
        <v>4.5</v>
      </c>
      <c r="L412" s="20">
        <v>6.75</v>
      </c>
      <c r="M412" s="20">
        <v>7.75</v>
      </c>
      <c r="N412" s="9" t="str">
        <f>VLOOKUP(B412,'[1]DS_HS '!$C$657:$F$1300,4,0)</f>
        <v>12D1</v>
      </c>
      <c r="O412" s="9" t="str">
        <f t="shared" si="30"/>
        <v/>
      </c>
      <c r="P412" s="9">
        <f t="shared" si="31"/>
        <v>6.33</v>
      </c>
      <c r="Q412" s="9">
        <f t="shared" si="32"/>
        <v>6.95</v>
      </c>
      <c r="R412" s="9" t="str">
        <f>VLOOKUP(C412&amp;N412,'[2]12A1'!$C$8:$Z$655,18,0)</f>
        <v>8.9</v>
      </c>
      <c r="S412" s="9">
        <f t="shared" si="33"/>
        <v>7.54</v>
      </c>
      <c r="T412" s="9" t="str">
        <f t="shared" si="34"/>
        <v>12D1</v>
      </c>
    </row>
    <row r="413" spans="1:20" x14ac:dyDescent="0.3">
      <c r="A413" s="13">
        <v>1057</v>
      </c>
      <c r="B413" s="14" t="s">
        <v>793</v>
      </c>
      <c r="C413" s="15" t="s">
        <v>794</v>
      </c>
      <c r="D413" s="16" t="s">
        <v>15</v>
      </c>
      <c r="E413" s="17">
        <v>7.6</v>
      </c>
      <c r="F413" s="45">
        <v>8</v>
      </c>
      <c r="G413" s="18">
        <v>8</v>
      </c>
      <c r="H413" s="13"/>
      <c r="I413" s="13"/>
      <c r="J413" s="13"/>
      <c r="K413" s="20">
        <v>4.5</v>
      </c>
      <c r="L413" s="20">
        <v>8</v>
      </c>
      <c r="M413" s="20">
        <v>9</v>
      </c>
      <c r="N413" s="9" t="str">
        <f>VLOOKUP(B413,'[1]DS_HS '!$C$657:$F$1300,4,0)</f>
        <v>12D7</v>
      </c>
      <c r="O413" s="9" t="str">
        <f t="shared" si="30"/>
        <v/>
      </c>
      <c r="P413" s="9">
        <f t="shared" si="31"/>
        <v>7.17</v>
      </c>
      <c r="Q413" s="9">
        <f t="shared" si="32"/>
        <v>7.69</v>
      </c>
      <c r="R413" s="9" t="str">
        <f>VLOOKUP(C413&amp;N413,'[2]12A1'!$C$8:$Z$655,18,0)</f>
        <v>8.2</v>
      </c>
      <c r="S413" s="9">
        <f t="shared" si="33"/>
        <v>7.84</v>
      </c>
      <c r="T413" s="9" t="str">
        <f t="shared" si="34"/>
        <v>12D7</v>
      </c>
    </row>
    <row r="414" spans="1:20" x14ac:dyDescent="0.3">
      <c r="A414" s="13">
        <v>1058</v>
      </c>
      <c r="B414" s="14" t="s">
        <v>795</v>
      </c>
      <c r="C414" s="15" t="s">
        <v>796</v>
      </c>
      <c r="D414" s="16" t="s">
        <v>15</v>
      </c>
      <c r="E414" s="17">
        <v>7.6</v>
      </c>
      <c r="F414" s="45">
        <v>7</v>
      </c>
      <c r="G414" s="18">
        <v>4.8</v>
      </c>
      <c r="H414" s="13"/>
      <c r="I414" s="13"/>
      <c r="J414" s="13"/>
      <c r="K414" s="20">
        <v>6</v>
      </c>
      <c r="L414" s="20">
        <v>7.5</v>
      </c>
      <c r="M414" s="20">
        <v>8.25</v>
      </c>
      <c r="N414" s="9" t="str">
        <f>VLOOKUP(B414,'[1]DS_HS '!$C$657:$F$1300,4,0)</f>
        <v>12D5</v>
      </c>
      <c r="O414" s="9" t="str">
        <f t="shared" si="30"/>
        <v/>
      </c>
      <c r="P414" s="9">
        <f t="shared" si="31"/>
        <v>7.25</v>
      </c>
      <c r="Q414" s="9">
        <f t="shared" si="32"/>
        <v>6.66</v>
      </c>
      <c r="R414" s="9" t="str">
        <f>VLOOKUP(C414&amp;N414,'[2]12A1'!$C$8:$Z$655,18,0)</f>
        <v>7.7</v>
      </c>
      <c r="S414" s="9">
        <f t="shared" si="33"/>
        <v>6.97</v>
      </c>
      <c r="T414" s="9" t="str">
        <f t="shared" si="34"/>
        <v>12D5</v>
      </c>
    </row>
    <row r="415" spans="1:20" x14ac:dyDescent="0.3">
      <c r="A415" s="13">
        <v>1059</v>
      </c>
      <c r="B415" s="14" t="s">
        <v>797</v>
      </c>
      <c r="C415" s="15" t="s">
        <v>164</v>
      </c>
      <c r="D415" s="16" t="s">
        <v>15</v>
      </c>
      <c r="E415" s="17">
        <v>7.6</v>
      </c>
      <c r="F415" s="45">
        <v>8.25</v>
      </c>
      <c r="G415" s="18">
        <v>6.4</v>
      </c>
      <c r="H415" s="13"/>
      <c r="I415" s="13"/>
      <c r="J415" s="13"/>
      <c r="K415" s="20">
        <v>6.5</v>
      </c>
      <c r="L415" s="20">
        <v>6.75</v>
      </c>
      <c r="M415" s="20">
        <v>9.25</v>
      </c>
      <c r="N415" s="9" t="str">
        <f>VLOOKUP(B415,'[1]DS_HS '!$C$657:$F$1300,4,0)</f>
        <v>12D6</v>
      </c>
      <c r="O415" s="9" t="str">
        <f t="shared" si="30"/>
        <v/>
      </c>
      <c r="P415" s="9">
        <f t="shared" si="31"/>
        <v>7.5</v>
      </c>
      <c r="Q415" s="9">
        <f t="shared" si="32"/>
        <v>7.44</v>
      </c>
      <c r="R415" s="9" t="str">
        <f>VLOOKUP(C415&amp;N415,'[2]12A1'!$C$8:$Z$655,18,0)</f>
        <v>8.5</v>
      </c>
      <c r="S415" s="9">
        <f t="shared" si="33"/>
        <v>7.76</v>
      </c>
      <c r="T415" s="9" t="str">
        <f t="shared" si="34"/>
        <v>12D6</v>
      </c>
    </row>
    <row r="416" spans="1:20" x14ac:dyDescent="0.3">
      <c r="A416" s="13">
        <v>1060</v>
      </c>
      <c r="B416" s="14" t="s">
        <v>798</v>
      </c>
      <c r="C416" s="15" t="s">
        <v>799</v>
      </c>
      <c r="D416" s="16" t="s">
        <v>15</v>
      </c>
      <c r="E416" s="17">
        <v>7.6</v>
      </c>
      <c r="F416" s="45">
        <v>7.5</v>
      </c>
      <c r="G416" s="18">
        <v>7.4</v>
      </c>
      <c r="H416" s="13"/>
      <c r="I416" s="13"/>
      <c r="J416" s="13"/>
      <c r="K416" s="20">
        <v>5</v>
      </c>
      <c r="L416" s="20">
        <v>7</v>
      </c>
      <c r="M416" s="20">
        <v>9.5</v>
      </c>
      <c r="N416" s="9" t="str">
        <f>VLOOKUP(B416,'[1]DS_HS '!$C$657:$F$1300,4,0)</f>
        <v>12D6</v>
      </c>
      <c r="O416" s="9" t="str">
        <f t="shared" si="30"/>
        <v/>
      </c>
      <c r="P416" s="9">
        <f t="shared" si="31"/>
        <v>7.17</v>
      </c>
      <c r="Q416" s="9">
        <f t="shared" si="32"/>
        <v>7.42</v>
      </c>
      <c r="R416" s="9" t="str">
        <f>VLOOKUP(C416&amp;N416,'[2]12A1'!$C$8:$Z$655,18,0)</f>
        <v>8.2</v>
      </c>
      <c r="S416" s="9">
        <f t="shared" si="33"/>
        <v>7.65</v>
      </c>
      <c r="T416" s="9" t="str">
        <f t="shared" si="34"/>
        <v>12D6</v>
      </c>
    </row>
    <row r="417" spans="1:20" x14ac:dyDescent="0.3">
      <c r="A417" s="13">
        <v>1061</v>
      </c>
      <c r="B417" s="14" t="s">
        <v>800</v>
      </c>
      <c r="C417" s="15" t="s">
        <v>801</v>
      </c>
      <c r="D417" s="16" t="s">
        <v>15</v>
      </c>
      <c r="E417" s="17">
        <v>4</v>
      </c>
      <c r="F417" s="45">
        <v>7.25</v>
      </c>
      <c r="G417" s="18">
        <v>8</v>
      </c>
      <c r="H417" s="13"/>
      <c r="I417" s="13"/>
      <c r="J417" s="13"/>
      <c r="K417" s="20">
        <v>4.75</v>
      </c>
      <c r="L417" s="20">
        <v>6.5</v>
      </c>
      <c r="M417" s="20">
        <v>9</v>
      </c>
      <c r="N417" s="9" t="str">
        <f>VLOOKUP(B417,'[1]DS_HS '!$C$657:$F$1300,4,0)</f>
        <v>12D1</v>
      </c>
      <c r="O417" s="9" t="str">
        <f t="shared" si="30"/>
        <v/>
      </c>
      <c r="P417" s="9">
        <f t="shared" si="31"/>
        <v>6.75</v>
      </c>
      <c r="Q417" s="9">
        <f t="shared" si="32"/>
        <v>6.5</v>
      </c>
      <c r="R417" s="9" t="str">
        <f>VLOOKUP(C417&amp;N417,'[2]12A1'!$C$8:$Z$655,18,0)</f>
        <v>7.9</v>
      </c>
      <c r="S417" s="9">
        <f t="shared" si="33"/>
        <v>6.92</v>
      </c>
      <c r="T417" s="9" t="str">
        <f t="shared" si="34"/>
        <v>12D1</v>
      </c>
    </row>
    <row r="418" spans="1:20" x14ac:dyDescent="0.3">
      <c r="A418" s="13">
        <v>1062</v>
      </c>
      <c r="B418" s="14" t="s">
        <v>802</v>
      </c>
      <c r="C418" s="15" t="s">
        <v>803</v>
      </c>
      <c r="D418" s="16" t="s">
        <v>15</v>
      </c>
      <c r="E418" s="17">
        <v>5.6</v>
      </c>
      <c r="F418" s="45">
        <v>7.25</v>
      </c>
      <c r="G418" s="18">
        <v>6.8</v>
      </c>
      <c r="H418" s="13"/>
      <c r="I418" s="13"/>
      <c r="J418" s="13"/>
      <c r="K418" s="20">
        <v>2.25</v>
      </c>
      <c r="L418" s="20">
        <v>6.75</v>
      </c>
      <c r="M418" s="20">
        <v>7.5</v>
      </c>
      <c r="N418" s="9" t="str">
        <f>VLOOKUP(B418,'[1]DS_HS '!$C$657:$F$1300,4,0)</f>
        <v>12D2</v>
      </c>
      <c r="O418" s="9" t="str">
        <f t="shared" si="30"/>
        <v/>
      </c>
      <c r="P418" s="9">
        <f t="shared" si="31"/>
        <v>5.5</v>
      </c>
      <c r="Q418" s="9">
        <f t="shared" si="32"/>
        <v>6.29</v>
      </c>
      <c r="R418" s="9" t="str">
        <f>VLOOKUP(C418&amp;N418,'[2]12A1'!$C$8:$Z$655,18,0)</f>
        <v>7.7</v>
      </c>
      <c r="S418" s="9">
        <f t="shared" si="33"/>
        <v>6.71</v>
      </c>
      <c r="T418" s="9" t="str">
        <f t="shared" si="34"/>
        <v>12D2</v>
      </c>
    </row>
    <row r="419" spans="1:20" x14ac:dyDescent="0.3">
      <c r="A419" s="13">
        <v>1063</v>
      </c>
      <c r="B419" s="14" t="s">
        <v>804</v>
      </c>
      <c r="C419" s="15" t="s">
        <v>805</v>
      </c>
      <c r="D419" s="16" t="s">
        <v>15</v>
      </c>
      <c r="E419" s="17">
        <v>7.2</v>
      </c>
      <c r="F419" s="45">
        <v>6.25</v>
      </c>
      <c r="G419" s="18">
        <v>5.2</v>
      </c>
      <c r="H419" s="13"/>
      <c r="I419" s="13"/>
      <c r="J419" s="13"/>
      <c r="K419" s="20">
        <v>4.25</v>
      </c>
      <c r="L419" s="20">
        <v>7.25</v>
      </c>
      <c r="M419" s="20">
        <v>8.75</v>
      </c>
      <c r="N419" s="9" t="str">
        <f>VLOOKUP(B419,'[1]DS_HS '!$C$657:$F$1300,4,0)</f>
        <v>12D2</v>
      </c>
      <c r="O419" s="9" t="str">
        <f t="shared" si="30"/>
        <v/>
      </c>
      <c r="P419" s="9">
        <f t="shared" si="31"/>
        <v>6.75</v>
      </c>
      <c r="Q419" s="9">
        <f t="shared" si="32"/>
        <v>6.35</v>
      </c>
      <c r="R419" s="9" t="str">
        <f>VLOOKUP(C419&amp;N419,'[2]12A1'!$C$8:$Z$655,18,0)</f>
        <v>8.2</v>
      </c>
      <c r="S419" s="9">
        <f t="shared" si="33"/>
        <v>6.91</v>
      </c>
      <c r="T419" s="9" t="str">
        <f t="shared" si="34"/>
        <v>12D2</v>
      </c>
    </row>
    <row r="420" spans="1:20" x14ac:dyDescent="0.3">
      <c r="A420" s="13">
        <v>1064</v>
      </c>
      <c r="B420" s="14" t="s">
        <v>806</v>
      </c>
      <c r="C420" s="15" t="s">
        <v>807</v>
      </c>
      <c r="D420" s="16" t="s">
        <v>15</v>
      </c>
      <c r="E420" s="17">
        <v>7.6</v>
      </c>
      <c r="F420" s="45">
        <v>6.75</v>
      </c>
      <c r="G420" s="18">
        <v>6.2</v>
      </c>
      <c r="H420" s="13"/>
      <c r="I420" s="13"/>
      <c r="J420" s="13"/>
      <c r="K420" s="20">
        <v>6</v>
      </c>
      <c r="L420" s="20">
        <v>7.75</v>
      </c>
      <c r="M420" s="20">
        <v>8.75</v>
      </c>
      <c r="N420" s="9" t="str">
        <f>VLOOKUP(B420,'[1]DS_HS '!$C$657:$F$1300,4,0)</f>
        <v>12D4</v>
      </c>
      <c r="O420" s="9" t="str">
        <f t="shared" si="30"/>
        <v/>
      </c>
      <c r="P420" s="9">
        <f t="shared" si="31"/>
        <v>7.5</v>
      </c>
      <c r="Q420" s="9">
        <f t="shared" si="32"/>
        <v>7.01</v>
      </c>
      <c r="R420" s="9" t="str">
        <f>VLOOKUP(C420&amp;N420,'[2]12A1'!$C$8:$Z$655,18,0)</f>
        <v>8.4</v>
      </c>
      <c r="S420" s="9">
        <f t="shared" si="33"/>
        <v>7.43</v>
      </c>
      <c r="T420" s="9" t="str">
        <f t="shared" si="34"/>
        <v>12D4</v>
      </c>
    </row>
    <row r="421" spans="1:20" x14ac:dyDescent="0.3">
      <c r="A421" s="13">
        <v>1065</v>
      </c>
      <c r="B421" s="14" t="s">
        <v>808</v>
      </c>
      <c r="C421" s="15" t="s">
        <v>809</v>
      </c>
      <c r="D421" s="16" t="s">
        <v>15</v>
      </c>
      <c r="E421" s="17">
        <v>8.4</v>
      </c>
      <c r="F421" s="45">
        <v>8</v>
      </c>
      <c r="G421" s="18">
        <v>7.8</v>
      </c>
      <c r="H421" s="13"/>
      <c r="I421" s="13"/>
      <c r="J421" s="13"/>
      <c r="K421" s="20">
        <v>4.5</v>
      </c>
      <c r="L421" s="20">
        <v>8</v>
      </c>
      <c r="M421" s="20">
        <v>9</v>
      </c>
      <c r="N421" s="9" t="str">
        <f>VLOOKUP(B421,'[1]DS_HS '!$C$657:$F$1300,4,0)</f>
        <v>12D1</v>
      </c>
      <c r="O421" s="9" t="str">
        <f t="shared" si="30"/>
        <v/>
      </c>
      <c r="P421" s="9">
        <f t="shared" si="31"/>
        <v>7.17</v>
      </c>
      <c r="Q421" s="9">
        <f t="shared" si="32"/>
        <v>7.84</v>
      </c>
      <c r="R421" s="9" t="str">
        <f>VLOOKUP(C421&amp;N421,'[2]12A1'!$C$8:$Z$655,18,0)</f>
        <v>8.6</v>
      </c>
      <c r="S421" s="9">
        <f t="shared" si="33"/>
        <v>8.07</v>
      </c>
      <c r="T421" s="9" t="str">
        <f t="shared" si="34"/>
        <v>12D1</v>
      </c>
    </row>
    <row r="422" spans="1:20" x14ac:dyDescent="0.3">
      <c r="A422" s="13">
        <v>1066</v>
      </c>
      <c r="B422" s="14" t="s">
        <v>810</v>
      </c>
      <c r="C422" s="15" t="s">
        <v>811</v>
      </c>
      <c r="D422" s="16" t="s">
        <v>15</v>
      </c>
      <c r="E422" s="17">
        <v>8.1999999999999993</v>
      </c>
      <c r="F422" s="45">
        <v>7.5</v>
      </c>
      <c r="G422" s="18">
        <v>7.2</v>
      </c>
      <c r="H422" s="13"/>
      <c r="I422" s="13"/>
      <c r="J422" s="13"/>
      <c r="K422" s="20">
        <v>5.25</v>
      </c>
      <c r="L422" s="20">
        <v>8.25</v>
      </c>
      <c r="M422" s="20">
        <v>9</v>
      </c>
      <c r="N422" s="9" t="str">
        <f>VLOOKUP(B422,'[1]DS_HS '!$C$657:$F$1300,4,0)</f>
        <v>12D9</v>
      </c>
      <c r="O422" s="9" t="str">
        <f t="shared" si="30"/>
        <v/>
      </c>
      <c r="P422" s="9">
        <f t="shared" si="31"/>
        <v>7.5</v>
      </c>
      <c r="Q422" s="9">
        <f t="shared" si="32"/>
        <v>7.6</v>
      </c>
      <c r="R422" s="9" t="str">
        <f>VLOOKUP(C422&amp;N422,'[2]12A1'!$C$8:$Z$655,18,0)</f>
        <v>8.2</v>
      </c>
      <c r="S422" s="9">
        <f t="shared" si="33"/>
        <v>7.78</v>
      </c>
      <c r="T422" s="9" t="str">
        <f t="shared" si="34"/>
        <v>12D9</v>
      </c>
    </row>
    <row r="423" spans="1:20" x14ac:dyDescent="0.3">
      <c r="A423" s="13">
        <v>1067</v>
      </c>
      <c r="B423" s="14" t="s">
        <v>812</v>
      </c>
      <c r="C423" s="15" t="s">
        <v>813</v>
      </c>
      <c r="D423" s="16" t="s">
        <v>15</v>
      </c>
      <c r="E423" s="17">
        <v>5.2</v>
      </c>
      <c r="F423" s="45">
        <v>7.25</v>
      </c>
      <c r="G423" s="18">
        <v>4.4000000000000004</v>
      </c>
      <c r="H423" s="13"/>
      <c r="I423" s="13"/>
      <c r="J423" s="13"/>
      <c r="K423" s="20">
        <v>9</v>
      </c>
      <c r="L423" s="20">
        <v>8.25</v>
      </c>
      <c r="M423" s="20">
        <v>8.75</v>
      </c>
      <c r="N423" s="9" t="str">
        <f>VLOOKUP(B423,'[1]DS_HS '!$C$657:$F$1300,4,0)</f>
        <v>12A4</v>
      </c>
      <c r="O423" s="9" t="str">
        <f t="shared" si="30"/>
        <v/>
      </c>
      <c r="P423" s="9">
        <f t="shared" si="31"/>
        <v>8.67</v>
      </c>
      <c r="Q423" s="9">
        <f t="shared" si="32"/>
        <v>6.38</v>
      </c>
      <c r="R423" s="9" t="str">
        <f>VLOOKUP(C423&amp;N423,'[2]12A1'!$C$8:$Z$655,18,0)</f>
        <v>8.2</v>
      </c>
      <c r="S423" s="9">
        <f t="shared" si="33"/>
        <v>6.93</v>
      </c>
      <c r="T423" s="9" t="str">
        <f t="shared" si="34"/>
        <v>12A4</v>
      </c>
    </row>
    <row r="424" spans="1:20" x14ac:dyDescent="0.3">
      <c r="A424" s="13">
        <v>1068</v>
      </c>
      <c r="B424" s="14" t="s">
        <v>814</v>
      </c>
      <c r="C424" s="15" t="s">
        <v>815</v>
      </c>
      <c r="D424" s="16" t="s">
        <v>15</v>
      </c>
      <c r="E424" s="17">
        <v>7.2</v>
      </c>
      <c r="F424" s="45">
        <v>7.25</v>
      </c>
      <c r="G424" s="18">
        <v>4.4000000000000004</v>
      </c>
      <c r="H424" s="13"/>
      <c r="I424" s="13"/>
      <c r="J424" s="13"/>
      <c r="K424" s="20">
        <v>5.5</v>
      </c>
      <c r="L424" s="20">
        <v>7</v>
      </c>
      <c r="M424" s="20">
        <v>9.25</v>
      </c>
      <c r="N424" s="9" t="str">
        <f>VLOOKUP(B424,'[1]DS_HS '!$C$657:$F$1300,4,0)</f>
        <v>12D3</v>
      </c>
      <c r="O424" s="9" t="str">
        <f t="shared" si="30"/>
        <v/>
      </c>
      <c r="P424" s="9">
        <f t="shared" si="31"/>
        <v>7.25</v>
      </c>
      <c r="Q424" s="9">
        <f t="shared" si="32"/>
        <v>6.53</v>
      </c>
      <c r="R424" s="9" t="str">
        <f>VLOOKUP(C424&amp;N424,'[2]12A1'!$C$8:$Z$655,18,0)</f>
        <v>8.4</v>
      </c>
      <c r="S424" s="9">
        <f t="shared" si="33"/>
        <v>7.09</v>
      </c>
      <c r="T424" s="9" t="str">
        <f t="shared" si="34"/>
        <v>12D3</v>
      </c>
    </row>
    <row r="425" spans="1:20" x14ac:dyDescent="0.3">
      <c r="A425" s="13">
        <v>1069</v>
      </c>
      <c r="B425" s="14" t="s">
        <v>816</v>
      </c>
      <c r="C425" s="15" t="s">
        <v>817</v>
      </c>
      <c r="D425" s="16" t="s">
        <v>15</v>
      </c>
      <c r="E425" s="17">
        <v>6.2</v>
      </c>
      <c r="F425" s="45">
        <v>5.5</v>
      </c>
      <c r="G425" s="18">
        <v>3.2</v>
      </c>
      <c r="H425" s="13"/>
      <c r="I425" s="13"/>
      <c r="J425" s="13"/>
      <c r="K425" s="20">
        <v>4.25</v>
      </c>
      <c r="L425" s="20">
        <v>8.25</v>
      </c>
      <c r="M425" s="20">
        <v>8.75</v>
      </c>
      <c r="N425" s="9" t="str">
        <f>VLOOKUP(B425,'[1]DS_HS '!$C$657:$F$1300,4,0)</f>
        <v>12D10</v>
      </c>
      <c r="O425" s="9" t="str">
        <f t="shared" si="30"/>
        <v/>
      </c>
      <c r="P425" s="9">
        <f t="shared" si="31"/>
        <v>7.08</v>
      </c>
      <c r="Q425" s="9">
        <f t="shared" si="32"/>
        <v>5.5</v>
      </c>
      <c r="R425" s="9" t="str">
        <f>VLOOKUP(C425&amp;N425,'[2]12A1'!$C$8:$Z$655,18,0)</f>
        <v>7.4</v>
      </c>
      <c r="S425" s="9">
        <f t="shared" si="33"/>
        <v>6.07</v>
      </c>
      <c r="T425" s="9" t="str">
        <f t="shared" si="34"/>
        <v>12D10</v>
      </c>
    </row>
    <row r="426" spans="1:20" x14ac:dyDescent="0.3">
      <c r="A426" s="13">
        <v>1070</v>
      </c>
      <c r="B426" s="14" t="s">
        <v>818</v>
      </c>
      <c r="C426" s="15" t="s">
        <v>819</v>
      </c>
      <c r="D426" s="16" t="s">
        <v>15</v>
      </c>
      <c r="E426" s="22">
        <v>-1</v>
      </c>
      <c r="F426" s="46">
        <v>-1</v>
      </c>
      <c r="G426" s="21">
        <v>-1</v>
      </c>
      <c r="H426" s="13"/>
      <c r="I426" s="13"/>
      <c r="J426" s="13"/>
      <c r="K426" s="24">
        <v>-1</v>
      </c>
      <c r="L426" s="20">
        <v>-1</v>
      </c>
      <c r="M426" s="20">
        <v>-1</v>
      </c>
      <c r="N426" s="9" t="str">
        <f>VLOOKUP(B426,'[1]DS_HS '!$C$657:$F$1300,4,0)</f>
        <v>12D4</v>
      </c>
      <c r="O426" s="9" t="str">
        <f t="shared" si="30"/>
        <v/>
      </c>
      <c r="P426" s="9" t="str">
        <f t="shared" si="31"/>
        <v/>
      </c>
      <c r="Q426" s="9" t="str">
        <f t="shared" si="32"/>
        <v/>
      </c>
      <c r="R426" s="9" t="str">
        <f>VLOOKUP(C426&amp;N426,'[2]12A1'!$C$8:$Z$655,18,0)</f>
        <v>7.9</v>
      </c>
      <c r="S426" s="9" t="str">
        <f t="shared" si="33"/>
        <v/>
      </c>
      <c r="T426" s="9" t="str">
        <f t="shared" si="34"/>
        <v>12D4</v>
      </c>
    </row>
    <row r="427" spans="1:20" x14ac:dyDescent="0.3">
      <c r="A427" s="13">
        <v>1071</v>
      </c>
      <c r="B427" s="14" t="s">
        <v>820</v>
      </c>
      <c r="C427" s="15" t="s">
        <v>821</v>
      </c>
      <c r="D427" s="16" t="s">
        <v>15</v>
      </c>
      <c r="E427" s="17">
        <v>7.8</v>
      </c>
      <c r="F427" s="45">
        <v>7.75</v>
      </c>
      <c r="G427" s="18">
        <v>8</v>
      </c>
      <c r="H427" s="13"/>
      <c r="I427" s="13"/>
      <c r="J427" s="13"/>
      <c r="K427" s="20">
        <v>5.5</v>
      </c>
      <c r="L427" s="20">
        <v>7.5</v>
      </c>
      <c r="M427" s="20">
        <v>8.5</v>
      </c>
      <c r="N427" s="9" t="str">
        <f>VLOOKUP(B427,'[1]DS_HS '!$C$657:$F$1300,4,0)</f>
        <v>12D1</v>
      </c>
      <c r="O427" s="9" t="str">
        <f t="shared" si="30"/>
        <v/>
      </c>
      <c r="P427" s="9">
        <f t="shared" si="31"/>
        <v>7.17</v>
      </c>
      <c r="Q427" s="9">
        <f t="shared" si="32"/>
        <v>7.68</v>
      </c>
      <c r="R427" s="9" t="str">
        <f>VLOOKUP(C427&amp;N427,'[2]12A1'!$C$8:$Z$655,18,0)</f>
        <v>8.6</v>
      </c>
      <c r="S427" s="9">
        <f t="shared" si="33"/>
        <v>7.96</v>
      </c>
      <c r="T427" s="9" t="str">
        <f t="shared" si="34"/>
        <v>12D1</v>
      </c>
    </row>
    <row r="428" spans="1:20" x14ac:dyDescent="0.3">
      <c r="A428" s="13">
        <v>1072</v>
      </c>
      <c r="B428" s="14" t="s">
        <v>822</v>
      </c>
      <c r="C428" s="15" t="s">
        <v>823</v>
      </c>
      <c r="D428" s="16" t="s">
        <v>15</v>
      </c>
      <c r="E428" s="17">
        <v>7</v>
      </c>
      <c r="F428" s="45">
        <v>6.25</v>
      </c>
      <c r="G428" s="18">
        <v>5.4</v>
      </c>
      <c r="H428" s="13"/>
      <c r="I428" s="13"/>
      <c r="J428" s="13"/>
      <c r="K428" s="20">
        <v>2.5</v>
      </c>
      <c r="L428" s="20">
        <v>5.5</v>
      </c>
      <c r="M428" s="20">
        <v>7.5</v>
      </c>
      <c r="N428" s="9" t="str">
        <f>VLOOKUP(B428,'[1]DS_HS '!$C$657:$F$1300,4,0)</f>
        <v>12D5</v>
      </c>
      <c r="O428" s="9" t="str">
        <f t="shared" si="30"/>
        <v/>
      </c>
      <c r="P428" s="9">
        <f t="shared" si="31"/>
        <v>5.17</v>
      </c>
      <c r="Q428" s="9">
        <f t="shared" si="32"/>
        <v>5.96</v>
      </c>
      <c r="R428" s="9" t="str">
        <f>VLOOKUP(C428&amp;N428,'[2]12A1'!$C$8:$Z$655,18,0)</f>
        <v>8.3</v>
      </c>
      <c r="S428" s="9">
        <f t="shared" si="33"/>
        <v>6.66</v>
      </c>
      <c r="T428" s="9" t="str">
        <f t="shared" si="34"/>
        <v>12D5</v>
      </c>
    </row>
    <row r="429" spans="1:20" x14ac:dyDescent="0.3">
      <c r="A429" s="13">
        <v>1073</v>
      </c>
      <c r="B429" s="14" t="s">
        <v>824</v>
      </c>
      <c r="C429" s="15" t="s">
        <v>825</v>
      </c>
      <c r="D429" s="16" t="s">
        <v>15</v>
      </c>
      <c r="E429" s="17">
        <v>5.8</v>
      </c>
      <c r="F429" s="45">
        <v>7.5</v>
      </c>
      <c r="G429" s="18">
        <v>3</v>
      </c>
      <c r="H429" s="13"/>
      <c r="I429" s="13"/>
      <c r="J429" s="13"/>
      <c r="K429" s="20">
        <v>6.75</v>
      </c>
      <c r="L429" s="20">
        <v>8.75</v>
      </c>
      <c r="M429" s="20">
        <v>8</v>
      </c>
      <c r="N429" s="9" t="str">
        <f>VLOOKUP(B429,'[1]DS_HS '!$C$657:$F$1300,4,0)</f>
        <v>12D5</v>
      </c>
      <c r="O429" s="9" t="str">
        <f t="shared" si="30"/>
        <v/>
      </c>
      <c r="P429" s="9">
        <f t="shared" si="31"/>
        <v>7.83</v>
      </c>
      <c r="Q429" s="9">
        <f t="shared" si="32"/>
        <v>6.03</v>
      </c>
      <c r="R429" s="9" t="str">
        <f>VLOOKUP(C429&amp;N429,'[2]12A1'!$C$8:$Z$655,18,0)</f>
        <v>7.2</v>
      </c>
      <c r="S429" s="9">
        <f t="shared" si="33"/>
        <v>6.38</v>
      </c>
      <c r="T429" s="9" t="str">
        <f t="shared" si="34"/>
        <v>12D5</v>
      </c>
    </row>
    <row r="430" spans="1:20" x14ac:dyDescent="0.3">
      <c r="A430" s="13">
        <v>1074</v>
      </c>
      <c r="B430" s="14" t="s">
        <v>826</v>
      </c>
      <c r="C430" s="15" t="s">
        <v>827</v>
      </c>
      <c r="D430" s="16" t="s">
        <v>15</v>
      </c>
      <c r="E430" s="17">
        <v>8.1999999999999993</v>
      </c>
      <c r="F430" s="45">
        <v>7.5</v>
      </c>
      <c r="G430" s="18">
        <v>9.4</v>
      </c>
      <c r="H430" s="13"/>
      <c r="I430" s="13"/>
      <c r="J430" s="13"/>
      <c r="K430" s="20">
        <v>7.25</v>
      </c>
      <c r="L430" s="20">
        <v>7.5</v>
      </c>
      <c r="M430" s="20">
        <v>9.75</v>
      </c>
      <c r="N430" s="9" t="str">
        <f>VLOOKUP(B430,'[1]DS_HS '!$C$657:$F$1300,4,0)</f>
        <v>12D5</v>
      </c>
      <c r="O430" s="9" t="str">
        <f t="shared" si="30"/>
        <v/>
      </c>
      <c r="P430" s="9">
        <f t="shared" si="31"/>
        <v>8.17</v>
      </c>
      <c r="Q430" s="9">
        <f t="shared" si="32"/>
        <v>8.32</v>
      </c>
      <c r="R430" s="9" t="str">
        <f>VLOOKUP(C430&amp;N430,'[2]12A1'!$C$8:$Z$655,18,0)</f>
        <v>9.0</v>
      </c>
      <c r="S430" s="9">
        <f t="shared" si="33"/>
        <v>8.52</v>
      </c>
      <c r="T430" s="9" t="str">
        <f t="shared" si="34"/>
        <v>12D5</v>
      </c>
    </row>
    <row r="431" spans="1:20" x14ac:dyDescent="0.3">
      <c r="A431" s="13">
        <v>1075</v>
      </c>
      <c r="B431" s="14" t="s">
        <v>828</v>
      </c>
      <c r="C431" s="15" t="s">
        <v>829</v>
      </c>
      <c r="D431" s="16" t="s">
        <v>15</v>
      </c>
      <c r="E431" s="17">
        <v>7.4</v>
      </c>
      <c r="F431" s="45">
        <v>7.5</v>
      </c>
      <c r="G431" s="18">
        <v>5</v>
      </c>
      <c r="H431" s="13"/>
      <c r="I431" s="13"/>
      <c r="J431" s="13"/>
      <c r="K431" s="20">
        <v>3.75</v>
      </c>
      <c r="L431" s="20">
        <v>6.25</v>
      </c>
      <c r="M431" s="20">
        <v>8</v>
      </c>
      <c r="N431" s="9" t="str">
        <f>VLOOKUP(B431,'[1]DS_HS '!$C$657:$F$1300,4,0)</f>
        <v>12D11</v>
      </c>
      <c r="O431" s="9" t="str">
        <f t="shared" si="30"/>
        <v/>
      </c>
      <c r="P431" s="9">
        <f t="shared" si="31"/>
        <v>6</v>
      </c>
      <c r="Q431" s="9">
        <f t="shared" si="32"/>
        <v>6.48</v>
      </c>
      <c r="R431" s="9" t="str">
        <f>VLOOKUP(C431&amp;N431,'[2]12A1'!$C$8:$Z$655,18,0)</f>
        <v>8.1</v>
      </c>
      <c r="S431" s="9">
        <f t="shared" si="33"/>
        <v>6.97</v>
      </c>
      <c r="T431" s="9" t="str">
        <f t="shared" si="34"/>
        <v>12D11</v>
      </c>
    </row>
    <row r="432" spans="1:20" x14ac:dyDescent="0.3">
      <c r="A432" s="13">
        <v>1076</v>
      </c>
      <c r="B432" s="14" t="s">
        <v>830</v>
      </c>
      <c r="C432" s="15" t="s">
        <v>831</v>
      </c>
      <c r="D432" s="16" t="s">
        <v>15</v>
      </c>
      <c r="E432" s="17">
        <v>6.6</v>
      </c>
      <c r="F432" s="45">
        <v>7.75</v>
      </c>
      <c r="G432" s="18">
        <v>6.4</v>
      </c>
      <c r="H432" s="13"/>
      <c r="I432" s="13"/>
      <c r="J432" s="13"/>
      <c r="K432" s="20">
        <v>4.5</v>
      </c>
      <c r="L432" s="20">
        <v>7.5</v>
      </c>
      <c r="M432" s="20">
        <v>8.5</v>
      </c>
      <c r="N432" s="9" t="str">
        <f>VLOOKUP(B432,'[1]DS_HS '!$C$657:$F$1300,4,0)</f>
        <v>12A2</v>
      </c>
      <c r="O432" s="9" t="str">
        <f t="shared" si="30"/>
        <v/>
      </c>
      <c r="P432" s="9">
        <f t="shared" si="31"/>
        <v>6.83</v>
      </c>
      <c r="Q432" s="9">
        <f t="shared" si="32"/>
        <v>6.9</v>
      </c>
      <c r="R432" s="9" t="str">
        <f>VLOOKUP(C432&amp;N432,'[2]12A1'!$C$8:$Z$655,18,0)</f>
        <v>8.0</v>
      </c>
      <c r="S432" s="9">
        <f t="shared" si="33"/>
        <v>7.23</v>
      </c>
      <c r="T432" s="9" t="str">
        <f t="shared" si="34"/>
        <v>12A2</v>
      </c>
    </row>
    <row r="433" spans="1:20" x14ac:dyDescent="0.3">
      <c r="A433" s="13">
        <v>1077</v>
      </c>
      <c r="B433" s="14" t="s">
        <v>832</v>
      </c>
      <c r="C433" s="15" t="s">
        <v>833</v>
      </c>
      <c r="D433" s="16" t="s">
        <v>15</v>
      </c>
      <c r="E433" s="17">
        <v>7.8</v>
      </c>
      <c r="F433" s="45">
        <v>7.5</v>
      </c>
      <c r="G433" s="18">
        <v>3.2</v>
      </c>
      <c r="H433" s="13"/>
      <c r="I433" s="13"/>
      <c r="J433" s="13"/>
      <c r="K433" s="20">
        <v>5.5</v>
      </c>
      <c r="L433" s="20">
        <v>6.5</v>
      </c>
      <c r="M433" s="20">
        <v>7.5</v>
      </c>
      <c r="N433" s="9" t="str">
        <f>VLOOKUP(B433,'[1]DS_HS '!$C$657:$F$1300,4,0)</f>
        <v>12D9</v>
      </c>
      <c r="O433" s="9" t="str">
        <f t="shared" si="30"/>
        <v/>
      </c>
      <c r="P433" s="9">
        <f t="shared" si="31"/>
        <v>6.5</v>
      </c>
      <c r="Q433" s="9">
        <f t="shared" si="32"/>
        <v>6.25</v>
      </c>
      <c r="R433" s="9" t="str">
        <f>VLOOKUP(C433&amp;N433,'[2]12A1'!$C$8:$Z$655,18,0)</f>
        <v>7.6</v>
      </c>
      <c r="S433" s="9">
        <f t="shared" si="33"/>
        <v>6.66</v>
      </c>
      <c r="T433" s="9" t="str">
        <f t="shared" si="34"/>
        <v>12D9</v>
      </c>
    </row>
    <row r="434" spans="1:20" x14ac:dyDescent="0.3">
      <c r="A434" s="13">
        <v>1078</v>
      </c>
      <c r="B434" s="14" t="s">
        <v>834</v>
      </c>
      <c r="C434" s="15" t="s">
        <v>835</v>
      </c>
      <c r="D434" s="16" t="s">
        <v>15</v>
      </c>
      <c r="E434" s="17">
        <v>8.4</v>
      </c>
      <c r="F434" s="45">
        <v>7.25</v>
      </c>
      <c r="G434" s="18">
        <v>5.2</v>
      </c>
      <c r="H434" s="13"/>
      <c r="I434" s="13"/>
      <c r="J434" s="13"/>
      <c r="K434" s="20">
        <v>3</v>
      </c>
      <c r="L434" s="20">
        <v>6.75</v>
      </c>
      <c r="M434" s="20">
        <v>7.25</v>
      </c>
      <c r="N434" s="9" t="str">
        <f>VLOOKUP(B434,'[1]DS_HS '!$C$657:$F$1300,4,0)</f>
        <v>12D2</v>
      </c>
      <c r="O434" s="9" t="str">
        <f t="shared" si="30"/>
        <v/>
      </c>
      <c r="P434" s="9">
        <f t="shared" si="31"/>
        <v>5.67</v>
      </c>
      <c r="Q434" s="9">
        <f t="shared" si="32"/>
        <v>6.63</v>
      </c>
      <c r="R434" s="9" t="str">
        <f>VLOOKUP(C434&amp;N434,'[2]12A1'!$C$8:$Z$655,18,0)</f>
        <v>8.5</v>
      </c>
      <c r="S434" s="9">
        <f t="shared" si="33"/>
        <v>7.19</v>
      </c>
      <c r="T434" s="9" t="str">
        <f t="shared" si="34"/>
        <v>12D2</v>
      </c>
    </row>
    <row r="435" spans="1:20" x14ac:dyDescent="0.3">
      <c r="A435" s="13">
        <v>1079</v>
      </c>
      <c r="B435" s="14" t="s">
        <v>836</v>
      </c>
      <c r="C435" s="15" t="s">
        <v>837</v>
      </c>
      <c r="D435" s="16" t="s">
        <v>15</v>
      </c>
      <c r="E435" s="17">
        <v>7.8</v>
      </c>
      <c r="F435" s="45">
        <v>7.75</v>
      </c>
      <c r="G435" s="18">
        <v>5.8</v>
      </c>
      <c r="H435" s="13"/>
      <c r="I435" s="13"/>
      <c r="J435" s="13"/>
      <c r="K435" s="20">
        <v>6</v>
      </c>
      <c r="L435" s="20">
        <v>7.25</v>
      </c>
      <c r="M435" s="20">
        <v>9.25</v>
      </c>
      <c r="N435" s="9" t="str">
        <f>VLOOKUP(B435,'[1]DS_HS '!$C$657:$F$1300,4,0)</f>
        <v>12D3</v>
      </c>
      <c r="O435" s="9" t="str">
        <f t="shared" si="30"/>
        <v/>
      </c>
      <c r="P435" s="9">
        <f t="shared" si="31"/>
        <v>7.5</v>
      </c>
      <c r="Q435" s="9">
        <f t="shared" si="32"/>
        <v>7.21</v>
      </c>
      <c r="R435" s="9" t="str">
        <f>VLOOKUP(C435&amp;N435,'[2]12A1'!$C$8:$Z$655,18,0)</f>
        <v>8.2</v>
      </c>
      <c r="S435" s="9">
        <f t="shared" si="33"/>
        <v>7.51</v>
      </c>
      <c r="T435" s="9" t="str">
        <f t="shared" si="34"/>
        <v>12D3</v>
      </c>
    </row>
    <row r="436" spans="1:20" x14ac:dyDescent="0.3">
      <c r="A436" s="13">
        <v>1080</v>
      </c>
      <c r="B436" s="14" t="s">
        <v>838</v>
      </c>
      <c r="C436" s="15" t="s">
        <v>839</v>
      </c>
      <c r="D436" s="16" t="s">
        <v>15</v>
      </c>
      <c r="E436" s="17">
        <v>4.5999999999999996</v>
      </c>
      <c r="F436" s="45">
        <v>7.5</v>
      </c>
      <c r="G436" s="18">
        <v>4.4000000000000004</v>
      </c>
      <c r="H436" s="13"/>
      <c r="I436" s="13"/>
      <c r="J436" s="13"/>
      <c r="K436" s="20">
        <v>3.25</v>
      </c>
      <c r="L436" s="20">
        <v>5.5</v>
      </c>
      <c r="M436" s="20">
        <v>8.25</v>
      </c>
      <c r="N436" s="9" t="str">
        <f>VLOOKUP(B436,'[1]DS_HS '!$C$657:$F$1300,4,0)</f>
        <v>12D7</v>
      </c>
      <c r="O436" s="9" t="str">
        <f t="shared" si="30"/>
        <v/>
      </c>
      <c r="P436" s="9">
        <f t="shared" si="31"/>
        <v>5.67</v>
      </c>
      <c r="Q436" s="9">
        <f t="shared" si="32"/>
        <v>5.54</v>
      </c>
      <c r="R436" s="9" t="str">
        <f>VLOOKUP(C436&amp;N436,'[2]12A1'!$C$8:$Z$655,18,0)</f>
        <v>7.7</v>
      </c>
      <c r="S436" s="9">
        <f t="shared" si="33"/>
        <v>6.19</v>
      </c>
      <c r="T436" s="9" t="str">
        <f t="shared" si="34"/>
        <v>12D7</v>
      </c>
    </row>
    <row r="437" spans="1:20" x14ac:dyDescent="0.3">
      <c r="A437" s="13">
        <v>1081</v>
      </c>
      <c r="B437" s="14" t="s">
        <v>840</v>
      </c>
      <c r="C437" s="15" t="s">
        <v>841</v>
      </c>
      <c r="D437" s="16" t="s">
        <v>15</v>
      </c>
      <c r="E437" s="17">
        <v>7.8</v>
      </c>
      <c r="F437" s="45">
        <v>7.75</v>
      </c>
      <c r="G437" s="18">
        <v>6.8</v>
      </c>
      <c r="H437" s="13"/>
      <c r="I437" s="13"/>
      <c r="J437" s="13"/>
      <c r="K437" s="20">
        <v>3.5</v>
      </c>
      <c r="L437" s="20">
        <v>6.25</v>
      </c>
      <c r="M437" s="20">
        <v>7.25</v>
      </c>
      <c r="N437" s="9" t="str">
        <f>VLOOKUP(B437,'[1]DS_HS '!$C$657:$F$1300,4,0)</f>
        <v>12D4</v>
      </c>
      <c r="O437" s="9" t="str">
        <f t="shared" si="30"/>
        <v/>
      </c>
      <c r="P437" s="9">
        <f t="shared" si="31"/>
        <v>5.67</v>
      </c>
      <c r="Q437" s="9">
        <f t="shared" si="32"/>
        <v>7.01</v>
      </c>
      <c r="R437" s="9" t="str">
        <f>VLOOKUP(C437&amp;N437,'[2]12A1'!$C$8:$Z$655,18,0)</f>
        <v>8.3</v>
      </c>
      <c r="S437" s="9">
        <f t="shared" si="33"/>
        <v>7.4</v>
      </c>
      <c r="T437" s="9" t="str">
        <f t="shared" si="34"/>
        <v>12D4</v>
      </c>
    </row>
    <row r="438" spans="1:20" x14ac:dyDescent="0.3">
      <c r="A438" s="13">
        <v>1082</v>
      </c>
      <c r="B438" s="14" t="s">
        <v>842</v>
      </c>
      <c r="C438" s="15" t="s">
        <v>843</v>
      </c>
      <c r="D438" s="16" t="s">
        <v>15</v>
      </c>
      <c r="E438" s="17">
        <v>7.6</v>
      </c>
      <c r="F438" s="45">
        <v>7.5</v>
      </c>
      <c r="G438" s="18">
        <v>4.8</v>
      </c>
      <c r="H438" s="13"/>
      <c r="I438" s="13"/>
      <c r="J438" s="13"/>
      <c r="K438" s="20">
        <v>4.25</v>
      </c>
      <c r="L438" s="20">
        <v>7</v>
      </c>
      <c r="M438" s="20">
        <v>7.5</v>
      </c>
      <c r="N438" s="9" t="str">
        <f>VLOOKUP(B438,'[1]DS_HS '!$C$657:$F$1300,4,0)</f>
        <v>12D7</v>
      </c>
      <c r="O438" s="9" t="str">
        <f t="shared" si="30"/>
        <v/>
      </c>
      <c r="P438" s="9">
        <f t="shared" si="31"/>
        <v>6.25</v>
      </c>
      <c r="Q438" s="9">
        <f t="shared" si="32"/>
        <v>6.54</v>
      </c>
      <c r="R438" s="9" t="str">
        <f>VLOOKUP(C438&amp;N438,'[2]12A1'!$C$8:$Z$655,18,0)</f>
        <v>8.0</v>
      </c>
      <c r="S438" s="9">
        <f t="shared" si="33"/>
        <v>6.98</v>
      </c>
      <c r="T438" s="9" t="str">
        <f t="shared" si="34"/>
        <v>12D7</v>
      </c>
    </row>
    <row r="439" spans="1:20" x14ac:dyDescent="0.3">
      <c r="A439" s="13">
        <v>1083</v>
      </c>
      <c r="B439" s="14" t="s">
        <v>844</v>
      </c>
      <c r="C439" s="15" t="s">
        <v>845</v>
      </c>
      <c r="D439" s="16" t="s">
        <v>15</v>
      </c>
      <c r="E439" s="17">
        <v>6.6</v>
      </c>
      <c r="F439" s="45">
        <v>7.5</v>
      </c>
      <c r="G439" s="18">
        <v>7</v>
      </c>
      <c r="H439" s="13"/>
      <c r="I439" s="13"/>
      <c r="J439" s="13"/>
      <c r="K439" s="20">
        <v>3.5</v>
      </c>
      <c r="L439" s="20">
        <v>6</v>
      </c>
      <c r="M439" s="20">
        <v>7.75</v>
      </c>
      <c r="N439" s="9" t="str">
        <f>VLOOKUP(B439,'[1]DS_HS '!$C$657:$F$1300,4,0)</f>
        <v>12D4</v>
      </c>
      <c r="O439" s="9" t="str">
        <f t="shared" si="30"/>
        <v/>
      </c>
      <c r="P439" s="9">
        <f t="shared" si="31"/>
        <v>5.75</v>
      </c>
      <c r="Q439" s="9">
        <f t="shared" si="32"/>
        <v>6.71</v>
      </c>
      <c r="R439" s="9" t="str">
        <f>VLOOKUP(C439&amp;N439,'[2]12A1'!$C$8:$Z$655,18,0)</f>
        <v>8.0</v>
      </c>
      <c r="S439" s="9">
        <f t="shared" si="33"/>
        <v>7.1</v>
      </c>
      <c r="T439" s="9" t="str">
        <f t="shared" si="34"/>
        <v>12D4</v>
      </c>
    </row>
    <row r="440" spans="1:20" x14ac:dyDescent="0.3">
      <c r="A440" s="13">
        <v>1084</v>
      </c>
      <c r="B440" s="14" t="s">
        <v>846</v>
      </c>
      <c r="C440" s="15" t="s">
        <v>847</v>
      </c>
      <c r="D440" s="16" t="s">
        <v>15</v>
      </c>
      <c r="E440" s="17">
        <v>7.2</v>
      </c>
      <c r="F440" s="45">
        <v>7.75</v>
      </c>
      <c r="G440" s="18">
        <v>7.6</v>
      </c>
      <c r="H440" s="13"/>
      <c r="I440" s="13"/>
      <c r="J440" s="13"/>
      <c r="K440" s="20">
        <v>4.25</v>
      </c>
      <c r="L440" s="20">
        <v>6.25</v>
      </c>
      <c r="M440" s="20">
        <v>8</v>
      </c>
      <c r="N440" s="9" t="str">
        <f>VLOOKUP(B440,'[1]DS_HS '!$C$657:$F$1300,4,0)</f>
        <v>12D9</v>
      </c>
      <c r="O440" s="9" t="str">
        <f t="shared" si="30"/>
        <v/>
      </c>
      <c r="P440" s="9">
        <f t="shared" si="31"/>
        <v>6.17</v>
      </c>
      <c r="Q440" s="9">
        <f t="shared" si="32"/>
        <v>7.18</v>
      </c>
      <c r="R440" s="9" t="str">
        <f>VLOOKUP(C440&amp;N440,'[2]12A1'!$C$8:$Z$655,18,0)</f>
        <v>8.2</v>
      </c>
      <c r="S440" s="9">
        <f t="shared" si="33"/>
        <v>7.49</v>
      </c>
      <c r="T440" s="9" t="str">
        <f t="shared" si="34"/>
        <v>12D9</v>
      </c>
    </row>
    <row r="441" spans="1:20" x14ac:dyDescent="0.3">
      <c r="A441" s="13">
        <v>1085</v>
      </c>
      <c r="B441" s="14" t="s">
        <v>848</v>
      </c>
      <c r="C441" s="15" t="s">
        <v>849</v>
      </c>
      <c r="D441" s="16" t="s">
        <v>15</v>
      </c>
      <c r="E441" s="17">
        <v>6.8</v>
      </c>
      <c r="F441" s="45">
        <v>8.25</v>
      </c>
      <c r="G441" s="18">
        <v>4.5999999999999996</v>
      </c>
      <c r="H441" s="13"/>
      <c r="I441" s="13"/>
      <c r="J441" s="13"/>
      <c r="K441" s="20">
        <v>5</v>
      </c>
      <c r="L441" s="20">
        <v>6.5</v>
      </c>
      <c r="M441" s="20">
        <v>8.25</v>
      </c>
      <c r="N441" s="9" t="str">
        <f>VLOOKUP(B441,'[1]DS_HS '!$C$657:$F$1300,4,0)</f>
        <v>12D6</v>
      </c>
      <c r="O441" s="9" t="str">
        <f t="shared" si="30"/>
        <v/>
      </c>
      <c r="P441" s="9">
        <f t="shared" si="31"/>
        <v>6.58</v>
      </c>
      <c r="Q441" s="9">
        <f t="shared" si="32"/>
        <v>6.56</v>
      </c>
      <c r="R441" s="9" t="str">
        <f>VLOOKUP(C441&amp;N441,'[2]12A1'!$C$8:$Z$655,18,0)</f>
        <v>8.5</v>
      </c>
      <c r="S441" s="9">
        <f t="shared" si="33"/>
        <v>7.14</v>
      </c>
      <c r="T441" s="9" t="str">
        <f t="shared" si="34"/>
        <v>12D6</v>
      </c>
    </row>
    <row r="442" spans="1:20" x14ac:dyDescent="0.3">
      <c r="A442" s="13">
        <v>1086</v>
      </c>
      <c r="B442" s="14" t="s">
        <v>850</v>
      </c>
      <c r="C442" s="15" t="s">
        <v>851</v>
      </c>
      <c r="D442" s="16" t="s">
        <v>15</v>
      </c>
      <c r="E442" s="17">
        <v>5</v>
      </c>
      <c r="F442" s="45">
        <v>7.25</v>
      </c>
      <c r="G442" s="18">
        <v>4</v>
      </c>
      <c r="H442" s="13"/>
      <c r="I442" s="13"/>
      <c r="J442" s="13"/>
      <c r="K442" s="20">
        <v>4</v>
      </c>
      <c r="L442" s="20">
        <v>6.25</v>
      </c>
      <c r="M442" s="20">
        <v>7.75</v>
      </c>
      <c r="N442" s="9" t="str">
        <f>VLOOKUP(B442,'[1]DS_HS '!$C$657:$F$1300,4,0)</f>
        <v>12A3</v>
      </c>
      <c r="O442" s="9" t="str">
        <f t="shared" si="30"/>
        <v/>
      </c>
      <c r="P442" s="9">
        <f t="shared" si="31"/>
        <v>6</v>
      </c>
      <c r="Q442" s="9">
        <f t="shared" si="32"/>
        <v>5.56</v>
      </c>
      <c r="R442" s="9" t="str">
        <f>VLOOKUP(C442&amp;N442,'[2]12A1'!$C$8:$Z$655,18,0)</f>
        <v>7.9</v>
      </c>
      <c r="S442" s="9">
        <f t="shared" si="33"/>
        <v>6.26</v>
      </c>
      <c r="T442" s="9" t="str">
        <f t="shared" si="34"/>
        <v>12A3</v>
      </c>
    </row>
    <row r="443" spans="1:20" x14ac:dyDescent="0.3">
      <c r="A443" s="13">
        <v>1087</v>
      </c>
      <c r="B443" s="14" t="s">
        <v>852</v>
      </c>
      <c r="C443" s="15" t="s">
        <v>853</v>
      </c>
      <c r="D443" s="16" t="s">
        <v>15</v>
      </c>
      <c r="E443" s="17">
        <v>6.4</v>
      </c>
      <c r="F443" s="45">
        <v>7.25</v>
      </c>
      <c r="G443" s="18">
        <v>5</v>
      </c>
      <c r="H443" s="13"/>
      <c r="I443" s="13"/>
      <c r="J443" s="13"/>
      <c r="K443" s="20">
        <v>3.25</v>
      </c>
      <c r="L443" s="20">
        <v>5</v>
      </c>
      <c r="M443" s="20">
        <v>8.75</v>
      </c>
      <c r="N443" s="9" t="str">
        <f>VLOOKUP(B443,'[1]DS_HS '!$C$657:$F$1300,4,0)</f>
        <v>12D3</v>
      </c>
      <c r="O443" s="9" t="str">
        <f t="shared" si="30"/>
        <v/>
      </c>
      <c r="P443" s="9">
        <f t="shared" si="31"/>
        <v>5.67</v>
      </c>
      <c r="Q443" s="9">
        <f t="shared" si="32"/>
        <v>6.08</v>
      </c>
      <c r="R443" s="9" t="str">
        <f>VLOOKUP(C443&amp;N443,'[2]12A1'!$C$8:$Z$655,18,0)</f>
        <v>8.3</v>
      </c>
      <c r="S443" s="9">
        <f t="shared" si="33"/>
        <v>6.75</v>
      </c>
      <c r="T443" s="9" t="str">
        <f t="shared" si="34"/>
        <v>12D3</v>
      </c>
    </row>
    <row r="444" spans="1:20" x14ac:dyDescent="0.3">
      <c r="A444" s="13">
        <v>1088</v>
      </c>
      <c r="B444" s="14" t="s">
        <v>854</v>
      </c>
      <c r="C444" s="15" t="s">
        <v>855</v>
      </c>
      <c r="D444" s="16" t="s">
        <v>15</v>
      </c>
      <c r="E444" s="17">
        <v>7.6</v>
      </c>
      <c r="F444" s="45">
        <v>7.25</v>
      </c>
      <c r="G444" s="21">
        <v>-1</v>
      </c>
      <c r="H444" s="13"/>
      <c r="I444" s="13"/>
      <c r="J444" s="13"/>
      <c r="K444" s="24">
        <v>-1</v>
      </c>
      <c r="L444" s="20">
        <v>-1</v>
      </c>
      <c r="M444" s="20">
        <v>-1</v>
      </c>
      <c r="N444" s="9" t="str">
        <f>VLOOKUP(B444,'[1]DS_HS '!$C$657:$F$1300,4,0)</f>
        <v>12D1</v>
      </c>
      <c r="O444" s="9" t="str">
        <f t="shared" si="30"/>
        <v/>
      </c>
      <c r="P444" s="9" t="str">
        <f t="shared" si="31"/>
        <v/>
      </c>
      <c r="Q444" s="9" t="str">
        <f t="shared" si="32"/>
        <v/>
      </c>
      <c r="R444" s="9" t="str">
        <f>VLOOKUP(C444&amp;N444,'[2]12A1'!$C$8:$Z$655,18,0)</f>
        <v>8.7</v>
      </c>
      <c r="S444" s="9" t="str">
        <f t="shared" si="33"/>
        <v/>
      </c>
      <c r="T444" s="9" t="str">
        <f t="shared" si="34"/>
        <v>12D1</v>
      </c>
    </row>
    <row r="445" spans="1:20" x14ac:dyDescent="0.3">
      <c r="A445" s="13">
        <v>1089</v>
      </c>
      <c r="B445" s="14" t="s">
        <v>856</v>
      </c>
      <c r="C445" s="15" t="s">
        <v>857</v>
      </c>
      <c r="D445" s="16" t="s">
        <v>15</v>
      </c>
      <c r="E445" s="17">
        <v>7.6</v>
      </c>
      <c r="F445" s="45">
        <v>7.25</v>
      </c>
      <c r="G445" s="18">
        <v>7</v>
      </c>
      <c r="H445" s="13"/>
      <c r="I445" s="13"/>
      <c r="J445" s="13"/>
      <c r="K445" s="20">
        <v>3.75</v>
      </c>
      <c r="L445" s="20">
        <v>7.5</v>
      </c>
      <c r="M445" s="20">
        <v>7.25</v>
      </c>
      <c r="N445" s="9" t="str">
        <f>VLOOKUP(B445,'[1]DS_HS '!$C$657:$F$1300,4,0)</f>
        <v>12D11</v>
      </c>
      <c r="O445" s="9" t="str">
        <f t="shared" si="30"/>
        <v/>
      </c>
      <c r="P445" s="9">
        <f t="shared" si="31"/>
        <v>6.17</v>
      </c>
      <c r="Q445" s="9">
        <f t="shared" si="32"/>
        <v>7.01</v>
      </c>
      <c r="R445" s="9" t="str">
        <f>VLOOKUP(C445&amp;N445,'[2]12A1'!$C$8:$Z$655,18,0)</f>
        <v>8.4</v>
      </c>
      <c r="S445" s="9">
        <f t="shared" si="33"/>
        <v>7.43</v>
      </c>
      <c r="T445" s="9" t="str">
        <f t="shared" si="34"/>
        <v>12D11</v>
      </c>
    </row>
    <row r="446" spans="1:20" x14ac:dyDescent="0.3">
      <c r="A446" s="13">
        <v>1090</v>
      </c>
      <c r="B446" s="14" t="s">
        <v>858</v>
      </c>
      <c r="C446" s="15" t="s">
        <v>859</v>
      </c>
      <c r="D446" s="16" t="s">
        <v>15</v>
      </c>
      <c r="E446" s="17">
        <v>6.8</v>
      </c>
      <c r="F446" s="45">
        <v>8.25</v>
      </c>
      <c r="G446" s="18">
        <v>4</v>
      </c>
      <c r="H446" s="13"/>
      <c r="I446" s="13"/>
      <c r="J446" s="13"/>
      <c r="K446" s="20">
        <v>3.5</v>
      </c>
      <c r="L446" s="20">
        <v>6</v>
      </c>
      <c r="M446" s="20">
        <v>6.5</v>
      </c>
      <c r="N446" s="9" t="str">
        <f>VLOOKUP(B446,'[1]DS_HS '!$C$657:$F$1300,4,0)</f>
        <v>12D8</v>
      </c>
      <c r="O446" s="9" t="str">
        <f t="shared" si="30"/>
        <v/>
      </c>
      <c r="P446" s="9">
        <f t="shared" si="31"/>
        <v>5.33</v>
      </c>
      <c r="Q446" s="9">
        <f t="shared" si="32"/>
        <v>6.1</v>
      </c>
      <c r="R446" s="9" t="str">
        <f>VLOOKUP(C446&amp;N446,'[2]12A1'!$C$8:$Z$655,18,0)</f>
        <v>7.9</v>
      </c>
      <c r="S446" s="9">
        <f t="shared" si="33"/>
        <v>6.64</v>
      </c>
      <c r="T446" s="9" t="str">
        <f t="shared" si="34"/>
        <v>12D8</v>
      </c>
    </row>
    <row r="447" spans="1:20" x14ac:dyDescent="0.3">
      <c r="A447" s="13">
        <v>1091</v>
      </c>
      <c r="B447" s="14" t="s">
        <v>860</v>
      </c>
      <c r="C447" s="15" t="s">
        <v>861</v>
      </c>
      <c r="D447" s="16" t="s">
        <v>15</v>
      </c>
      <c r="E447" s="17">
        <v>7.8</v>
      </c>
      <c r="F447" s="45">
        <v>7.25</v>
      </c>
      <c r="G447" s="18">
        <v>5.2</v>
      </c>
      <c r="H447" s="13"/>
      <c r="I447" s="13"/>
      <c r="J447" s="13"/>
      <c r="K447" s="20">
        <v>3.75</v>
      </c>
      <c r="L447" s="20">
        <v>7.75</v>
      </c>
      <c r="M447" s="20">
        <v>8.25</v>
      </c>
      <c r="N447" s="9" t="str">
        <f>VLOOKUP(B447,'[1]DS_HS '!$C$657:$F$1300,4,0)</f>
        <v>12D8</v>
      </c>
      <c r="O447" s="9" t="str">
        <f t="shared" si="30"/>
        <v/>
      </c>
      <c r="P447" s="9">
        <f t="shared" si="31"/>
        <v>6.58</v>
      </c>
      <c r="Q447" s="9">
        <f t="shared" si="32"/>
        <v>6.71</v>
      </c>
      <c r="R447" s="9" t="str">
        <f>VLOOKUP(C447&amp;N447,'[2]12A1'!$C$8:$Z$655,18,0)</f>
        <v>8.3</v>
      </c>
      <c r="S447" s="9">
        <f t="shared" si="33"/>
        <v>7.19</v>
      </c>
      <c r="T447" s="9" t="str">
        <f t="shared" si="34"/>
        <v>12D8</v>
      </c>
    </row>
    <row r="448" spans="1:20" x14ac:dyDescent="0.3">
      <c r="A448" s="13">
        <v>1092</v>
      </c>
      <c r="B448" s="14" t="s">
        <v>862</v>
      </c>
      <c r="C448" s="15" t="s">
        <v>863</v>
      </c>
      <c r="D448" s="16" t="s">
        <v>15</v>
      </c>
      <c r="E448" s="17">
        <v>6</v>
      </c>
      <c r="F448" s="45">
        <v>7</v>
      </c>
      <c r="G448" s="18">
        <v>7</v>
      </c>
      <c r="H448" s="13"/>
      <c r="I448" s="13"/>
      <c r="J448" s="13"/>
      <c r="K448" s="20">
        <v>4</v>
      </c>
      <c r="L448" s="20">
        <v>8</v>
      </c>
      <c r="M448" s="20">
        <v>8.25</v>
      </c>
      <c r="N448" s="9" t="str">
        <f>VLOOKUP(B448,'[1]DS_HS '!$C$657:$F$1300,4,0)</f>
        <v>12D11</v>
      </c>
      <c r="O448" s="9" t="str">
        <f t="shared" si="30"/>
        <v/>
      </c>
      <c r="P448" s="9">
        <f t="shared" si="31"/>
        <v>6.75</v>
      </c>
      <c r="Q448" s="9">
        <f t="shared" si="32"/>
        <v>6.69</v>
      </c>
      <c r="R448" s="9" t="str">
        <f>VLOOKUP(C448&amp;N448,'[2]12A1'!$C$8:$Z$655,18,0)</f>
        <v>8.1</v>
      </c>
      <c r="S448" s="9">
        <f t="shared" si="33"/>
        <v>7.11</v>
      </c>
      <c r="T448" s="9" t="str">
        <f t="shared" si="34"/>
        <v>12D11</v>
      </c>
    </row>
    <row r="449" spans="1:20" x14ac:dyDescent="0.3">
      <c r="A449" s="13">
        <v>1093</v>
      </c>
      <c r="B449" s="14" t="s">
        <v>864</v>
      </c>
      <c r="C449" s="15" t="s">
        <v>865</v>
      </c>
      <c r="D449" s="16" t="s">
        <v>15</v>
      </c>
      <c r="E449" s="17">
        <v>6</v>
      </c>
      <c r="F449" s="45">
        <v>6.5</v>
      </c>
      <c r="G449" s="18">
        <v>5.2</v>
      </c>
      <c r="H449" s="13"/>
      <c r="I449" s="13"/>
      <c r="J449" s="13"/>
      <c r="K449" s="20">
        <v>7.75</v>
      </c>
      <c r="L449" s="20">
        <v>8.75</v>
      </c>
      <c r="M449" s="20">
        <v>8.75</v>
      </c>
      <c r="N449" s="9" t="str">
        <f>VLOOKUP(B449,'[1]DS_HS '!$C$657:$F$1300,4,0)</f>
        <v>12D5</v>
      </c>
      <c r="O449" s="9" t="str">
        <f t="shared" si="30"/>
        <v/>
      </c>
      <c r="P449" s="9">
        <f t="shared" si="31"/>
        <v>8.42</v>
      </c>
      <c r="Q449" s="9">
        <f t="shared" si="32"/>
        <v>6.53</v>
      </c>
      <c r="R449" s="9" t="str">
        <f>VLOOKUP(C449&amp;N449,'[2]12A1'!$C$8:$Z$655,18,0)</f>
        <v>8.0</v>
      </c>
      <c r="S449" s="9">
        <f t="shared" si="33"/>
        <v>6.97</v>
      </c>
      <c r="T449" s="9" t="str">
        <f t="shared" si="34"/>
        <v>12D5</v>
      </c>
    </row>
    <row r="450" spans="1:20" x14ac:dyDescent="0.3">
      <c r="A450" s="13">
        <v>1094</v>
      </c>
      <c r="B450" s="14" t="s">
        <v>866</v>
      </c>
      <c r="C450" s="15" t="s">
        <v>867</v>
      </c>
      <c r="D450" s="16" t="s">
        <v>15</v>
      </c>
      <c r="E450" s="17">
        <v>7.6</v>
      </c>
      <c r="F450" s="45">
        <v>6.5</v>
      </c>
      <c r="G450" s="18">
        <v>6.4</v>
      </c>
      <c r="H450" s="13"/>
      <c r="I450" s="13"/>
      <c r="J450" s="13"/>
      <c r="K450" s="20">
        <v>3.5</v>
      </c>
      <c r="L450" s="20">
        <v>6.75</v>
      </c>
      <c r="M450" s="20">
        <v>8</v>
      </c>
      <c r="N450" s="9" t="str">
        <f>VLOOKUP(B450,'[1]DS_HS '!$C$657:$F$1300,4,0)</f>
        <v>12D7</v>
      </c>
      <c r="O450" s="9" t="str">
        <f t="shared" si="30"/>
        <v/>
      </c>
      <c r="P450" s="9">
        <f t="shared" si="31"/>
        <v>6.08</v>
      </c>
      <c r="Q450" s="9">
        <f t="shared" si="32"/>
        <v>6.65</v>
      </c>
      <c r="R450" s="9" t="str">
        <f>VLOOKUP(C450&amp;N450,'[2]12A1'!$C$8:$Z$655,18,0)</f>
        <v>8.2</v>
      </c>
      <c r="S450" s="9">
        <f t="shared" si="33"/>
        <v>7.12</v>
      </c>
      <c r="T450" s="9" t="str">
        <f t="shared" si="34"/>
        <v>12D7</v>
      </c>
    </row>
    <row r="451" spans="1:20" x14ac:dyDescent="0.3">
      <c r="A451" s="13">
        <v>1095</v>
      </c>
      <c r="B451" s="14" t="s">
        <v>868</v>
      </c>
      <c r="C451" s="15" t="s">
        <v>869</v>
      </c>
      <c r="D451" s="16" t="s">
        <v>15</v>
      </c>
      <c r="E451" s="17">
        <v>7.2</v>
      </c>
      <c r="F451" s="45">
        <v>6.5</v>
      </c>
      <c r="G451" s="18">
        <v>6.2</v>
      </c>
      <c r="H451" s="13"/>
      <c r="I451" s="13"/>
      <c r="J451" s="13"/>
      <c r="K451" s="20">
        <v>4</v>
      </c>
      <c r="L451" s="20">
        <v>7</v>
      </c>
      <c r="M451" s="20">
        <v>8</v>
      </c>
      <c r="N451" s="9" t="str">
        <f>VLOOKUP(B451,'[1]DS_HS '!$C$657:$F$1300,4,0)</f>
        <v>12D6</v>
      </c>
      <c r="O451" s="9" t="str">
        <f t="shared" si="30"/>
        <v/>
      </c>
      <c r="P451" s="9">
        <f t="shared" si="31"/>
        <v>6.33</v>
      </c>
      <c r="Q451" s="9">
        <f t="shared" si="32"/>
        <v>6.56</v>
      </c>
      <c r="R451" s="9" t="str">
        <f>VLOOKUP(C451&amp;N451,'[2]12A1'!$C$8:$Z$655,18,0)</f>
        <v>8.2</v>
      </c>
      <c r="S451" s="9">
        <f t="shared" si="33"/>
        <v>7.05</v>
      </c>
      <c r="T451" s="9" t="str">
        <f t="shared" si="34"/>
        <v>12D6</v>
      </c>
    </row>
    <row r="452" spans="1:20" x14ac:dyDescent="0.3">
      <c r="A452" s="13">
        <v>1096</v>
      </c>
      <c r="B452" s="14" t="s">
        <v>870</v>
      </c>
      <c r="C452" s="15" t="s">
        <v>871</v>
      </c>
      <c r="D452" s="16" t="s">
        <v>15</v>
      </c>
      <c r="E452" s="17">
        <v>7.4</v>
      </c>
      <c r="F452" s="45">
        <v>7.75</v>
      </c>
      <c r="G452" s="18">
        <v>4.2</v>
      </c>
      <c r="H452" s="13"/>
      <c r="I452" s="13"/>
      <c r="J452" s="13"/>
      <c r="K452" s="20">
        <v>5.75</v>
      </c>
      <c r="L452" s="20">
        <v>8.75</v>
      </c>
      <c r="M452" s="20">
        <v>9</v>
      </c>
      <c r="N452" s="9" t="str">
        <f>VLOOKUP(B452,'[1]DS_HS '!$C$657:$F$1300,4,0)</f>
        <v>12D11</v>
      </c>
      <c r="O452" s="9" t="str">
        <f t="shared" si="30"/>
        <v/>
      </c>
      <c r="P452" s="9">
        <f t="shared" si="31"/>
        <v>7.83</v>
      </c>
      <c r="Q452" s="9">
        <f t="shared" si="32"/>
        <v>6.8</v>
      </c>
      <c r="R452" s="9" t="str">
        <f>VLOOKUP(C452&amp;N452,'[2]12A1'!$C$8:$Z$655,18,0)</f>
        <v>8.3</v>
      </c>
      <c r="S452" s="9">
        <f t="shared" si="33"/>
        <v>7.25</v>
      </c>
      <c r="T452" s="9" t="str">
        <f t="shared" si="34"/>
        <v>12D11</v>
      </c>
    </row>
    <row r="453" spans="1:20" x14ac:dyDescent="0.3">
      <c r="A453" s="13">
        <v>1097</v>
      </c>
      <c r="B453" s="14" t="s">
        <v>872</v>
      </c>
      <c r="C453" s="15" t="s">
        <v>188</v>
      </c>
      <c r="D453" s="16" t="s">
        <v>15</v>
      </c>
      <c r="E453" s="17">
        <v>7.6</v>
      </c>
      <c r="F453" s="45">
        <v>7.75</v>
      </c>
      <c r="G453" s="18">
        <v>7</v>
      </c>
      <c r="H453" s="13"/>
      <c r="I453" s="13"/>
      <c r="J453" s="13"/>
      <c r="K453" s="20">
        <v>3.75</v>
      </c>
      <c r="L453" s="20">
        <v>6.25</v>
      </c>
      <c r="M453" s="20">
        <v>6.5</v>
      </c>
      <c r="N453" s="9" t="str">
        <f>VLOOKUP(B453,'[1]DS_HS '!$C$657:$F$1300,4,0)</f>
        <v>12D9</v>
      </c>
      <c r="O453" s="9" t="str">
        <f t="shared" si="30"/>
        <v/>
      </c>
      <c r="P453" s="9">
        <f t="shared" si="31"/>
        <v>5.5</v>
      </c>
      <c r="Q453" s="9">
        <f t="shared" si="32"/>
        <v>6.96</v>
      </c>
      <c r="R453" s="9" t="str">
        <f>VLOOKUP(C453&amp;N453,'[2]12A1'!$C$8:$Z$655,18,0)</f>
        <v>7.4</v>
      </c>
      <c r="S453" s="9">
        <f t="shared" si="33"/>
        <v>7.09</v>
      </c>
      <c r="T453" s="9" t="str">
        <f t="shared" si="34"/>
        <v>12D9</v>
      </c>
    </row>
    <row r="454" spans="1:20" x14ac:dyDescent="0.3">
      <c r="A454" s="13">
        <v>1098</v>
      </c>
      <c r="B454" s="14" t="s">
        <v>873</v>
      </c>
      <c r="C454" s="15" t="s">
        <v>188</v>
      </c>
      <c r="D454" s="16" t="s">
        <v>15</v>
      </c>
      <c r="E454" s="17">
        <v>6.2</v>
      </c>
      <c r="F454" s="45">
        <v>7.75</v>
      </c>
      <c r="G454" s="18">
        <v>6</v>
      </c>
      <c r="H454" s="13"/>
      <c r="I454" s="13"/>
      <c r="J454" s="13"/>
      <c r="K454" s="20">
        <v>4.75</v>
      </c>
      <c r="L454" s="20">
        <v>7.75</v>
      </c>
      <c r="M454" s="20">
        <v>7.5</v>
      </c>
      <c r="N454" s="9" t="str">
        <f>VLOOKUP(B454,'[1]DS_HS '!$C$657:$F$1300,4,0)</f>
        <v>12D4</v>
      </c>
      <c r="O454" s="9" t="str">
        <f t="shared" si="30"/>
        <v/>
      </c>
      <c r="P454" s="9">
        <f t="shared" si="31"/>
        <v>6.67</v>
      </c>
      <c r="Q454" s="9">
        <f t="shared" si="32"/>
        <v>6.66</v>
      </c>
      <c r="R454" s="9" t="str">
        <f>VLOOKUP(C454&amp;N454,'[2]12A1'!$C$8:$Z$655,18,0)</f>
        <v>7.9</v>
      </c>
      <c r="S454" s="9">
        <f t="shared" si="33"/>
        <v>7.03</v>
      </c>
      <c r="T454" s="9" t="str">
        <f t="shared" si="34"/>
        <v>12D4</v>
      </c>
    </row>
    <row r="455" spans="1:20" x14ac:dyDescent="0.3">
      <c r="A455" s="13">
        <v>1099</v>
      </c>
      <c r="B455" s="14" t="s">
        <v>874</v>
      </c>
      <c r="C455" s="15" t="s">
        <v>188</v>
      </c>
      <c r="D455" s="16" t="s">
        <v>15</v>
      </c>
      <c r="E455" s="17">
        <v>7.2</v>
      </c>
      <c r="F455" s="45">
        <v>7.75</v>
      </c>
      <c r="G455" s="18">
        <v>7.4</v>
      </c>
      <c r="H455" s="13"/>
      <c r="I455" s="13"/>
      <c r="J455" s="13"/>
      <c r="K455" s="20">
        <v>4.5</v>
      </c>
      <c r="L455" s="20">
        <v>5.75</v>
      </c>
      <c r="M455" s="20">
        <v>9</v>
      </c>
      <c r="N455" s="9" t="str">
        <f>VLOOKUP(B455,'[1]DS_HS '!$C$657:$F$1300,4,0)</f>
        <v>12D5</v>
      </c>
      <c r="O455" s="9" t="str">
        <f t="shared" si="30"/>
        <v/>
      </c>
      <c r="P455" s="9">
        <f t="shared" si="31"/>
        <v>6.42</v>
      </c>
      <c r="Q455" s="9">
        <f t="shared" si="32"/>
        <v>7.19</v>
      </c>
      <c r="R455" s="9" t="str">
        <f>VLOOKUP(C455&amp;N455,'[2]12A1'!$C$8:$Z$655,18,0)</f>
        <v>8.3</v>
      </c>
      <c r="S455" s="9">
        <f t="shared" si="33"/>
        <v>7.52</v>
      </c>
      <c r="T455" s="9" t="str">
        <f t="shared" si="34"/>
        <v>12D5</v>
      </c>
    </row>
    <row r="456" spans="1:20" x14ac:dyDescent="0.3">
      <c r="A456" s="13">
        <v>1100</v>
      </c>
      <c r="B456" s="14" t="s">
        <v>875</v>
      </c>
      <c r="C456" s="15" t="s">
        <v>188</v>
      </c>
      <c r="D456" s="16" t="s">
        <v>15</v>
      </c>
      <c r="E456" s="17">
        <v>7.8</v>
      </c>
      <c r="F456" s="45">
        <v>7.25</v>
      </c>
      <c r="G456" s="18">
        <v>6</v>
      </c>
      <c r="H456" s="13"/>
      <c r="I456" s="13"/>
      <c r="J456" s="13"/>
      <c r="K456" s="20">
        <v>4.5</v>
      </c>
      <c r="L456" s="20">
        <v>8.25</v>
      </c>
      <c r="M456" s="20">
        <v>8.25</v>
      </c>
      <c r="N456" s="9" t="str">
        <f>VLOOKUP(B456,'[1]DS_HS '!$C$657:$F$1300,4,0)</f>
        <v>12D1</v>
      </c>
      <c r="O456" s="9" t="str">
        <f t="shared" si="30"/>
        <v/>
      </c>
      <c r="P456" s="9">
        <f t="shared" si="31"/>
        <v>7</v>
      </c>
      <c r="Q456" s="9">
        <f t="shared" si="32"/>
        <v>7.01</v>
      </c>
      <c r="R456" s="9" t="str">
        <f>VLOOKUP(C456&amp;N456,'[2]12A1'!$C$8:$Z$655,18,0)</f>
        <v>8.8</v>
      </c>
      <c r="S456" s="9">
        <f t="shared" si="33"/>
        <v>7.55</v>
      </c>
      <c r="T456" s="9" t="str">
        <f t="shared" si="34"/>
        <v>12D1</v>
      </c>
    </row>
    <row r="457" spans="1:20" x14ac:dyDescent="0.3">
      <c r="A457" s="13">
        <v>1101</v>
      </c>
      <c r="B457" s="14" t="s">
        <v>876</v>
      </c>
      <c r="C457" s="15" t="s">
        <v>190</v>
      </c>
      <c r="D457" s="16" t="s">
        <v>15</v>
      </c>
      <c r="E457" s="17">
        <v>6.6</v>
      </c>
      <c r="F457" s="45">
        <v>7.5</v>
      </c>
      <c r="G457" s="18">
        <v>6.8</v>
      </c>
      <c r="H457" s="13"/>
      <c r="I457" s="13"/>
      <c r="J457" s="13"/>
      <c r="K457" s="20">
        <v>3.25</v>
      </c>
      <c r="L457" s="20">
        <v>7.25</v>
      </c>
      <c r="M457" s="20">
        <v>8.25</v>
      </c>
      <c r="N457" s="9" t="str">
        <f>VLOOKUP(B457,'[1]DS_HS '!$C$657:$F$1300,4,0)</f>
        <v>12D1</v>
      </c>
      <c r="O457" s="9" t="str">
        <f t="shared" ref="O457:O520" si="35">IF(AND(H457&lt;&gt;"",H457&lt;&gt;-1),ROUND(AVERAGEIFS(H457:J457,H457:J457,"&gt;=0"),2),"")</f>
        <v/>
      </c>
      <c r="P457" s="9">
        <f t="shared" ref="P457:P520" si="36">IF(AND(K457&lt;&gt;"",K457&lt;&gt;-1),ROUND(AVERAGE(K457:M457),2),"")</f>
        <v>6.25</v>
      </c>
      <c r="Q457" s="9">
        <f t="shared" ref="Q457:Q520" si="37">IF(AND(E457&lt;&gt;-1,F457&lt;&gt;-1,G457&lt;&gt;-1,O457&lt;&gt;""),ROUND(AVERAGE($E457,$F457,$G457,O457),2),IF(AND(E457&lt;&gt;-1,F457&lt;&gt;-1,G457&lt;&gt;-1,P457&lt;&gt;""),ROUND(AVERAGE($E457,$F457,$G457,P457),2),""))</f>
        <v>6.79</v>
      </c>
      <c r="R457" s="9" t="str">
        <f>VLOOKUP(C457&amp;N457,'[2]12A1'!$C$8:$Z$655,18,0)</f>
        <v>8.5</v>
      </c>
      <c r="S457" s="9">
        <f t="shared" ref="S457:S520" si="38">IF(Q457&lt;&gt;"",ROUND((Q457*7+R457*3)/10,2),"")</f>
        <v>7.3</v>
      </c>
      <c r="T457" s="9" t="str">
        <f t="shared" ref="T457:T520" si="39">N457</f>
        <v>12D1</v>
      </c>
    </row>
    <row r="458" spans="1:20" x14ac:dyDescent="0.3">
      <c r="A458" s="13">
        <v>1102</v>
      </c>
      <c r="B458" s="14" t="s">
        <v>877</v>
      </c>
      <c r="C458" s="15" t="s">
        <v>878</v>
      </c>
      <c r="D458" s="16" t="s">
        <v>15</v>
      </c>
      <c r="E458" s="17">
        <v>7.8</v>
      </c>
      <c r="F458" s="45">
        <v>7.25</v>
      </c>
      <c r="G458" s="18">
        <v>5.6</v>
      </c>
      <c r="H458" s="13"/>
      <c r="I458" s="13"/>
      <c r="J458" s="13"/>
      <c r="K458" s="20">
        <v>4.75</v>
      </c>
      <c r="L458" s="20">
        <v>6.25</v>
      </c>
      <c r="M458" s="20">
        <v>9.25</v>
      </c>
      <c r="N458" s="9" t="str">
        <f>VLOOKUP(B458,'[1]DS_HS '!$C$657:$F$1300,4,0)</f>
        <v>12D6</v>
      </c>
      <c r="O458" s="9" t="str">
        <f t="shared" si="35"/>
        <v/>
      </c>
      <c r="P458" s="9">
        <f t="shared" si="36"/>
        <v>6.75</v>
      </c>
      <c r="Q458" s="9">
        <f t="shared" si="37"/>
        <v>6.85</v>
      </c>
      <c r="R458" s="9" t="str">
        <f>VLOOKUP(C458&amp;N458,'[2]12A1'!$C$8:$Z$655,18,0)</f>
        <v>8.1</v>
      </c>
      <c r="S458" s="9">
        <f t="shared" si="38"/>
        <v>7.23</v>
      </c>
      <c r="T458" s="9" t="str">
        <f t="shared" si="39"/>
        <v>12D6</v>
      </c>
    </row>
    <row r="459" spans="1:20" x14ac:dyDescent="0.3">
      <c r="A459" s="13">
        <v>1103</v>
      </c>
      <c r="B459" s="14" t="s">
        <v>879</v>
      </c>
      <c r="C459" s="15" t="s">
        <v>878</v>
      </c>
      <c r="D459" s="16" t="s">
        <v>15</v>
      </c>
      <c r="E459" s="17">
        <v>6.4</v>
      </c>
      <c r="F459" s="45">
        <v>7.25</v>
      </c>
      <c r="G459" s="18">
        <v>4.2</v>
      </c>
      <c r="H459" s="13"/>
      <c r="I459" s="13"/>
      <c r="J459" s="13"/>
      <c r="K459" s="20">
        <v>5.25</v>
      </c>
      <c r="L459" s="20">
        <v>6.75</v>
      </c>
      <c r="M459" s="20">
        <v>8</v>
      </c>
      <c r="N459" s="9" t="str">
        <f>VLOOKUP(B459,'[1]DS_HS '!$C$657:$F$1300,4,0)</f>
        <v>12D5</v>
      </c>
      <c r="O459" s="9" t="str">
        <f t="shared" si="35"/>
        <v/>
      </c>
      <c r="P459" s="9">
        <f t="shared" si="36"/>
        <v>6.67</v>
      </c>
      <c r="Q459" s="9">
        <f t="shared" si="37"/>
        <v>6.13</v>
      </c>
      <c r="R459" s="9" t="str">
        <f>VLOOKUP(C459&amp;N459,'[2]12A1'!$C$8:$Z$655,18,0)</f>
        <v>8.6</v>
      </c>
      <c r="S459" s="9">
        <f t="shared" si="38"/>
        <v>6.87</v>
      </c>
      <c r="T459" s="9" t="str">
        <f t="shared" si="39"/>
        <v>12D5</v>
      </c>
    </row>
    <row r="460" spans="1:20" x14ac:dyDescent="0.3">
      <c r="A460" s="13">
        <v>1104</v>
      </c>
      <c r="B460" s="14" t="s">
        <v>880</v>
      </c>
      <c r="C460" s="15" t="s">
        <v>878</v>
      </c>
      <c r="D460" s="16" t="s">
        <v>15</v>
      </c>
      <c r="E460" s="17">
        <v>8</v>
      </c>
      <c r="F460" s="45">
        <v>7.75</v>
      </c>
      <c r="G460" s="18">
        <v>7</v>
      </c>
      <c r="H460" s="13"/>
      <c r="I460" s="13"/>
      <c r="J460" s="13"/>
      <c r="K460" s="20">
        <v>5</v>
      </c>
      <c r="L460" s="20">
        <v>7.25</v>
      </c>
      <c r="M460" s="20">
        <v>9.25</v>
      </c>
      <c r="N460" s="9" t="str">
        <f>VLOOKUP(B460,'[1]DS_HS '!$C$657:$F$1300,4,0)</f>
        <v>12D2</v>
      </c>
      <c r="O460" s="9" t="str">
        <f t="shared" si="35"/>
        <v/>
      </c>
      <c r="P460" s="9">
        <f t="shared" si="36"/>
        <v>7.17</v>
      </c>
      <c r="Q460" s="9">
        <f t="shared" si="37"/>
        <v>7.48</v>
      </c>
      <c r="R460" s="9" t="str">
        <f>VLOOKUP(C460&amp;N460,'[2]12A1'!$C$8:$Z$655,18,0)</f>
        <v>8.5</v>
      </c>
      <c r="S460" s="9">
        <f t="shared" si="38"/>
        <v>7.79</v>
      </c>
      <c r="T460" s="9" t="str">
        <f t="shared" si="39"/>
        <v>12D2</v>
      </c>
    </row>
    <row r="461" spans="1:20" x14ac:dyDescent="0.3">
      <c r="A461" s="13">
        <v>1105</v>
      </c>
      <c r="B461" s="14" t="s">
        <v>881</v>
      </c>
      <c r="C461" s="15" t="s">
        <v>882</v>
      </c>
      <c r="D461" s="16" t="s">
        <v>15</v>
      </c>
      <c r="E461" s="17">
        <v>6.4</v>
      </c>
      <c r="F461" s="45">
        <v>7.5</v>
      </c>
      <c r="G461" s="18">
        <v>4.2</v>
      </c>
      <c r="H461" s="13"/>
      <c r="I461" s="13"/>
      <c r="J461" s="13"/>
      <c r="K461" s="20">
        <v>4</v>
      </c>
      <c r="L461" s="20">
        <v>6.75</v>
      </c>
      <c r="M461" s="20">
        <v>9.25</v>
      </c>
      <c r="N461" s="9" t="str">
        <f>VLOOKUP(B461,'[1]DS_HS '!$C$657:$F$1300,4,0)</f>
        <v>12D8</v>
      </c>
      <c r="O461" s="9" t="str">
        <f t="shared" si="35"/>
        <v/>
      </c>
      <c r="P461" s="9">
        <f t="shared" si="36"/>
        <v>6.67</v>
      </c>
      <c r="Q461" s="9">
        <f t="shared" si="37"/>
        <v>6.19</v>
      </c>
      <c r="R461" s="9" t="str">
        <f>VLOOKUP(C461&amp;N461,'[2]12A1'!$C$8:$Z$655,18,0)</f>
        <v>7.5</v>
      </c>
      <c r="S461" s="9">
        <f t="shared" si="38"/>
        <v>6.58</v>
      </c>
      <c r="T461" s="9" t="str">
        <f t="shared" si="39"/>
        <v>12D8</v>
      </c>
    </row>
    <row r="462" spans="1:20" x14ac:dyDescent="0.3">
      <c r="A462" s="13">
        <v>1106</v>
      </c>
      <c r="B462" s="14" t="s">
        <v>883</v>
      </c>
      <c r="C462" s="15" t="s">
        <v>884</v>
      </c>
      <c r="D462" s="16" t="s">
        <v>15</v>
      </c>
      <c r="E462" s="17">
        <v>7.2</v>
      </c>
      <c r="F462" s="45">
        <v>7</v>
      </c>
      <c r="G462" s="18">
        <v>6.2</v>
      </c>
      <c r="H462" s="13"/>
      <c r="I462" s="13"/>
      <c r="J462" s="13"/>
      <c r="K462" s="20">
        <v>4.75</v>
      </c>
      <c r="L462" s="20">
        <v>7.5</v>
      </c>
      <c r="M462" s="20">
        <v>8.5</v>
      </c>
      <c r="N462" s="9" t="str">
        <f>VLOOKUP(B462,'[1]DS_HS '!$C$657:$F$1300,4,0)</f>
        <v>12D5</v>
      </c>
      <c r="O462" s="9" t="str">
        <f t="shared" si="35"/>
        <v/>
      </c>
      <c r="P462" s="9">
        <f t="shared" si="36"/>
        <v>6.92</v>
      </c>
      <c r="Q462" s="9">
        <f t="shared" si="37"/>
        <v>6.83</v>
      </c>
      <c r="R462" s="9" t="str">
        <f>VLOOKUP(C462&amp;N462,'[2]12A1'!$C$8:$Z$655,18,0)</f>
        <v>7.8</v>
      </c>
      <c r="S462" s="9">
        <f t="shared" si="38"/>
        <v>7.12</v>
      </c>
      <c r="T462" s="9" t="str">
        <f t="shared" si="39"/>
        <v>12D5</v>
      </c>
    </row>
    <row r="463" spans="1:20" x14ac:dyDescent="0.3">
      <c r="A463" s="13">
        <v>1107</v>
      </c>
      <c r="B463" s="14" t="s">
        <v>885</v>
      </c>
      <c r="C463" s="15" t="s">
        <v>886</v>
      </c>
      <c r="D463" s="16" t="s">
        <v>15</v>
      </c>
      <c r="E463" s="17">
        <v>8.4</v>
      </c>
      <c r="F463" s="45">
        <v>7.75</v>
      </c>
      <c r="G463" s="18">
        <v>4.8</v>
      </c>
      <c r="H463" s="13"/>
      <c r="I463" s="13"/>
      <c r="J463" s="13"/>
      <c r="K463" s="20">
        <v>4.25</v>
      </c>
      <c r="L463" s="20">
        <v>7</v>
      </c>
      <c r="M463" s="20">
        <v>9.75</v>
      </c>
      <c r="N463" s="9" t="str">
        <f>VLOOKUP(B463,'[1]DS_HS '!$C$657:$F$1300,4,0)</f>
        <v>12D10</v>
      </c>
      <c r="O463" s="9" t="str">
        <f t="shared" si="35"/>
        <v/>
      </c>
      <c r="P463" s="9">
        <f t="shared" si="36"/>
        <v>7</v>
      </c>
      <c r="Q463" s="9">
        <f t="shared" si="37"/>
        <v>6.99</v>
      </c>
      <c r="R463" s="9" t="str">
        <f>VLOOKUP(C463&amp;N463,'[2]12A1'!$C$8:$Z$655,18,0)</f>
        <v>8.4</v>
      </c>
      <c r="S463" s="9">
        <f t="shared" si="38"/>
        <v>7.41</v>
      </c>
      <c r="T463" s="9" t="str">
        <f t="shared" si="39"/>
        <v>12D10</v>
      </c>
    </row>
    <row r="464" spans="1:20" x14ac:dyDescent="0.3">
      <c r="A464" s="13">
        <v>1108</v>
      </c>
      <c r="B464" s="14" t="s">
        <v>887</v>
      </c>
      <c r="C464" s="15" t="s">
        <v>888</v>
      </c>
      <c r="D464" s="16" t="s">
        <v>15</v>
      </c>
      <c r="E464" s="17">
        <v>7.6</v>
      </c>
      <c r="F464" s="45">
        <v>7.5</v>
      </c>
      <c r="G464" s="18">
        <v>5.6</v>
      </c>
      <c r="H464" s="13"/>
      <c r="I464" s="13"/>
      <c r="J464" s="13"/>
      <c r="K464" s="20">
        <v>3.75</v>
      </c>
      <c r="L464" s="20">
        <v>5.75</v>
      </c>
      <c r="M464" s="20">
        <v>8</v>
      </c>
      <c r="N464" s="9" t="str">
        <f>VLOOKUP(B464,'[1]DS_HS '!$C$657:$F$1300,4,0)</f>
        <v>12D6</v>
      </c>
      <c r="O464" s="9" t="str">
        <f t="shared" si="35"/>
        <v/>
      </c>
      <c r="P464" s="9">
        <f t="shared" si="36"/>
        <v>5.83</v>
      </c>
      <c r="Q464" s="9">
        <f t="shared" si="37"/>
        <v>6.63</v>
      </c>
      <c r="R464" s="9" t="str">
        <f>VLOOKUP(C464&amp;N464,'[2]12A1'!$C$8:$Z$655,18,0)</f>
        <v>8.3</v>
      </c>
      <c r="S464" s="9">
        <f t="shared" si="38"/>
        <v>7.13</v>
      </c>
      <c r="T464" s="9" t="str">
        <f t="shared" si="39"/>
        <v>12D6</v>
      </c>
    </row>
    <row r="465" spans="1:20" x14ac:dyDescent="0.3">
      <c r="A465" s="13">
        <v>1109</v>
      </c>
      <c r="B465" s="14" t="s">
        <v>889</v>
      </c>
      <c r="C465" s="15" t="s">
        <v>890</v>
      </c>
      <c r="D465" s="16" t="s">
        <v>15</v>
      </c>
      <c r="E465" s="17">
        <v>7.2</v>
      </c>
      <c r="F465" s="45">
        <v>8</v>
      </c>
      <c r="G465" s="18">
        <v>7.2</v>
      </c>
      <c r="H465" s="13"/>
      <c r="I465" s="13"/>
      <c r="J465" s="13"/>
      <c r="K465" s="20">
        <v>6</v>
      </c>
      <c r="L465" s="20">
        <v>7.25</v>
      </c>
      <c r="M465" s="20">
        <v>9.25</v>
      </c>
      <c r="N465" s="9" t="str">
        <f>VLOOKUP(B465,'[1]DS_HS '!$C$657:$F$1300,4,0)</f>
        <v>12D6</v>
      </c>
      <c r="O465" s="9" t="str">
        <f t="shared" si="35"/>
        <v/>
      </c>
      <c r="P465" s="9">
        <f t="shared" si="36"/>
        <v>7.5</v>
      </c>
      <c r="Q465" s="9">
        <f t="shared" si="37"/>
        <v>7.48</v>
      </c>
      <c r="R465" s="9" t="str">
        <f>VLOOKUP(C465&amp;N465,'[2]12A1'!$C$8:$Z$655,18,0)</f>
        <v>8.3</v>
      </c>
      <c r="S465" s="9">
        <f t="shared" si="38"/>
        <v>7.73</v>
      </c>
      <c r="T465" s="9" t="str">
        <f t="shared" si="39"/>
        <v>12D6</v>
      </c>
    </row>
    <row r="466" spans="1:20" x14ac:dyDescent="0.3">
      <c r="A466" s="13">
        <v>1110</v>
      </c>
      <c r="B466" s="14" t="s">
        <v>891</v>
      </c>
      <c r="C466" s="15" t="s">
        <v>892</v>
      </c>
      <c r="D466" s="16" t="s">
        <v>15</v>
      </c>
      <c r="E466" s="17">
        <v>6</v>
      </c>
      <c r="F466" s="45">
        <v>8</v>
      </c>
      <c r="G466" s="18">
        <v>4.2</v>
      </c>
      <c r="H466" s="13"/>
      <c r="I466" s="13"/>
      <c r="J466" s="13"/>
      <c r="K466" s="20">
        <v>3.5</v>
      </c>
      <c r="L466" s="20">
        <v>7.25</v>
      </c>
      <c r="M466" s="20">
        <v>7.25</v>
      </c>
      <c r="N466" s="9" t="str">
        <f>VLOOKUP(B466,'[1]DS_HS '!$C$657:$F$1300,4,0)</f>
        <v>12D2</v>
      </c>
      <c r="O466" s="9" t="str">
        <f t="shared" si="35"/>
        <v/>
      </c>
      <c r="P466" s="9">
        <f t="shared" si="36"/>
        <v>6</v>
      </c>
      <c r="Q466" s="9">
        <f t="shared" si="37"/>
        <v>6.05</v>
      </c>
      <c r="R466" s="9" t="str">
        <f>VLOOKUP(C466&amp;N466,'[2]12A1'!$C$8:$Z$655,18,0)</f>
        <v>8.3</v>
      </c>
      <c r="S466" s="9">
        <f t="shared" si="38"/>
        <v>6.73</v>
      </c>
      <c r="T466" s="9" t="str">
        <f t="shared" si="39"/>
        <v>12D2</v>
      </c>
    </row>
    <row r="467" spans="1:20" x14ac:dyDescent="0.3">
      <c r="A467" s="13">
        <v>1111</v>
      </c>
      <c r="B467" s="14" t="s">
        <v>893</v>
      </c>
      <c r="C467" s="15" t="s">
        <v>892</v>
      </c>
      <c r="D467" s="16" t="s">
        <v>15</v>
      </c>
      <c r="E467" s="17">
        <v>6.8</v>
      </c>
      <c r="F467" s="45">
        <v>7</v>
      </c>
      <c r="G467" s="18">
        <v>3.6</v>
      </c>
      <c r="H467" s="13"/>
      <c r="I467" s="13"/>
      <c r="J467" s="13"/>
      <c r="K467" s="20">
        <v>4.5</v>
      </c>
      <c r="L467" s="20">
        <v>7.5</v>
      </c>
      <c r="M467" s="20">
        <v>7.25</v>
      </c>
      <c r="N467" s="9" t="str">
        <f>VLOOKUP(B467,'[1]DS_HS '!$C$657:$F$1300,4,0)</f>
        <v>12D9</v>
      </c>
      <c r="O467" s="9" t="str">
        <f t="shared" si="35"/>
        <v/>
      </c>
      <c r="P467" s="9">
        <f t="shared" si="36"/>
        <v>6.42</v>
      </c>
      <c r="Q467" s="9">
        <f t="shared" si="37"/>
        <v>5.96</v>
      </c>
      <c r="R467" s="9" t="str">
        <f>VLOOKUP(C467&amp;N467,'[2]12A1'!$C$8:$Z$655,18,0)</f>
        <v>8.1</v>
      </c>
      <c r="S467" s="9">
        <f t="shared" si="38"/>
        <v>6.6</v>
      </c>
      <c r="T467" s="9" t="str">
        <f t="shared" si="39"/>
        <v>12D9</v>
      </c>
    </row>
    <row r="468" spans="1:20" x14ac:dyDescent="0.3">
      <c r="A468" s="13">
        <v>1112</v>
      </c>
      <c r="B468" s="14" t="s">
        <v>894</v>
      </c>
      <c r="C468" s="15" t="s">
        <v>892</v>
      </c>
      <c r="D468" s="16" t="s">
        <v>15</v>
      </c>
      <c r="E468" s="17">
        <v>7.4</v>
      </c>
      <c r="F468" s="45">
        <v>8.5</v>
      </c>
      <c r="G468" s="18">
        <v>8.6</v>
      </c>
      <c r="H468" s="13"/>
      <c r="I468" s="13"/>
      <c r="J468" s="13"/>
      <c r="K468" s="20">
        <v>5.5</v>
      </c>
      <c r="L468" s="20">
        <v>6.5</v>
      </c>
      <c r="M468" s="20">
        <v>8</v>
      </c>
      <c r="N468" s="9" t="str">
        <f>VLOOKUP(B468,'[1]DS_HS '!$C$657:$F$1300,4,0)</f>
        <v>12D2</v>
      </c>
      <c r="O468" s="9" t="str">
        <f t="shared" si="35"/>
        <v/>
      </c>
      <c r="P468" s="9">
        <f t="shared" si="36"/>
        <v>6.67</v>
      </c>
      <c r="Q468" s="9">
        <f t="shared" si="37"/>
        <v>7.79</v>
      </c>
      <c r="R468" s="9" t="str">
        <f>VLOOKUP(C468&amp;N468,'[2]12A1'!$C$8:$Z$655,18,0)</f>
        <v>8.3</v>
      </c>
      <c r="S468" s="9">
        <f t="shared" si="38"/>
        <v>7.94</v>
      </c>
      <c r="T468" s="9" t="str">
        <f t="shared" si="39"/>
        <v>12D2</v>
      </c>
    </row>
    <row r="469" spans="1:20" x14ac:dyDescent="0.3">
      <c r="A469" s="13">
        <v>1113</v>
      </c>
      <c r="B469" s="14" t="s">
        <v>895</v>
      </c>
      <c r="C469" s="15" t="s">
        <v>896</v>
      </c>
      <c r="D469" s="16" t="s">
        <v>15</v>
      </c>
      <c r="E469" s="17">
        <v>6.6</v>
      </c>
      <c r="F469" s="45">
        <v>8</v>
      </c>
      <c r="G469" s="18">
        <v>4.5999999999999996</v>
      </c>
      <c r="H469" s="13"/>
      <c r="I469" s="13"/>
      <c r="J469" s="13"/>
      <c r="K469" s="20">
        <v>5.25</v>
      </c>
      <c r="L469" s="20">
        <v>8</v>
      </c>
      <c r="M469" s="20">
        <v>8.75</v>
      </c>
      <c r="N469" s="9" t="str">
        <f>VLOOKUP(B469,'[1]DS_HS '!$C$657:$F$1300,4,0)</f>
        <v>12D10</v>
      </c>
      <c r="O469" s="9" t="str">
        <f t="shared" si="35"/>
        <v/>
      </c>
      <c r="P469" s="9">
        <f t="shared" si="36"/>
        <v>7.33</v>
      </c>
      <c r="Q469" s="9">
        <f t="shared" si="37"/>
        <v>6.63</v>
      </c>
      <c r="R469" s="9" t="str">
        <f>VLOOKUP(C469&amp;N469,'[2]12A1'!$C$8:$Z$655,18,0)</f>
        <v>7.7</v>
      </c>
      <c r="S469" s="9">
        <f t="shared" si="38"/>
        <v>6.95</v>
      </c>
      <c r="T469" s="9" t="str">
        <f t="shared" si="39"/>
        <v>12D10</v>
      </c>
    </row>
    <row r="470" spans="1:20" x14ac:dyDescent="0.3">
      <c r="A470" s="13">
        <v>1114</v>
      </c>
      <c r="B470" s="14" t="s">
        <v>897</v>
      </c>
      <c r="C470" s="15" t="s">
        <v>898</v>
      </c>
      <c r="D470" s="16" t="s">
        <v>15</v>
      </c>
      <c r="E470" s="17">
        <v>7.6</v>
      </c>
      <c r="F470" s="45">
        <v>7.25</v>
      </c>
      <c r="G470" s="18">
        <v>5.8</v>
      </c>
      <c r="H470" s="13"/>
      <c r="I470" s="13"/>
      <c r="J470" s="13"/>
      <c r="K470" s="20">
        <v>5.75</v>
      </c>
      <c r="L470" s="20">
        <v>7.5</v>
      </c>
      <c r="M470" s="20">
        <v>8.5</v>
      </c>
      <c r="N470" s="9" t="str">
        <f>VLOOKUP(B470,'[1]DS_HS '!$C$657:$F$1300,4,0)</f>
        <v>12D3</v>
      </c>
      <c r="O470" s="9" t="str">
        <f t="shared" si="35"/>
        <v/>
      </c>
      <c r="P470" s="9">
        <f t="shared" si="36"/>
        <v>7.25</v>
      </c>
      <c r="Q470" s="9">
        <f t="shared" si="37"/>
        <v>6.98</v>
      </c>
      <c r="R470" s="9" t="str">
        <f>VLOOKUP(C470&amp;N470,'[2]12A1'!$C$8:$Z$655,18,0)</f>
        <v>8.6</v>
      </c>
      <c r="S470" s="9">
        <f t="shared" si="38"/>
        <v>7.47</v>
      </c>
      <c r="T470" s="9" t="str">
        <f t="shared" si="39"/>
        <v>12D3</v>
      </c>
    </row>
    <row r="471" spans="1:20" x14ac:dyDescent="0.3">
      <c r="A471" s="13">
        <v>1115</v>
      </c>
      <c r="B471" s="14" t="s">
        <v>899</v>
      </c>
      <c r="C471" s="15" t="s">
        <v>900</v>
      </c>
      <c r="D471" s="16" t="s">
        <v>15</v>
      </c>
      <c r="E471" s="17">
        <v>8.6</v>
      </c>
      <c r="F471" s="45">
        <v>8.75</v>
      </c>
      <c r="G471" s="18">
        <v>6.8</v>
      </c>
      <c r="H471" s="13"/>
      <c r="I471" s="13"/>
      <c r="J471" s="13"/>
      <c r="K471" s="20">
        <v>5.75</v>
      </c>
      <c r="L471" s="20">
        <v>8.25</v>
      </c>
      <c r="M471" s="20">
        <v>9</v>
      </c>
      <c r="N471" s="9" t="str">
        <f>VLOOKUP(B471,'[1]DS_HS '!$C$657:$F$1300,4,0)</f>
        <v>12D1</v>
      </c>
      <c r="O471" s="9" t="str">
        <f t="shared" si="35"/>
        <v/>
      </c>
      <c r="P471" s="9">
        <f t="shared" si="36"/>
        <v>7.67</v>
      </c>
      <c r="Q471" s="9">
        <f t="shared" si="37"/>
        <v>7.96</v>
      </c>
      <c r="R471" s="9" t="str">
        <f>VLOOKUP(C471&amp;N471,'[2]12A1'!$C$8:$Z$655,18,0)</f>
        <v>8.9</v>
      </c>
      <c r="S471" s="9">
        <f t="shared" si="38"/>
        <v>8.24</v>
      </c>
      <c r="T471" s="9" t="str">
        <f t="shared" si="39"/>
        <v>12D1</v>
      </c>
    </row>
    <row r="472" spans="1:20" x14ac:dyDescent="0.3">
      <c r="A472" s="13">
        <v>1116</v>
      </c>
      <c r="B472" s="14" t="s">
        <v>901</v>
      </c>
      <c r="C472" s="15" t="s">
        <v>902</v>
      </c>
      <c r="D472" s="16" t="s">
        <v>15</v>
      </c>
      <c r="E472" s="17">
        <v>8.8000000000000007</v>
      </c>
      <c r="F472" s="45">
        <v>7.25</v>
      </c>
      <c r="G472" s="18">
        <v>4</v>
      </c>
      <c r="H472" s="13"/>
      <c r="I472" s="13"/>
      <c r="J472" s="13"/>
      <c r="K472" s="20">
        <v>4.75</v>
      </c>
      <c r="L472" s="20">
        <v>6.5</v>
      </c>
      <c r="M472" s="20">
        <v>7.5</v>
      </c>
      <c r="N472" s="9" t="str">
        <f>VLOOKUP(B472,'[1]DS_HS '!$C$657:$F$1300,4,0)</f>
        <v>12D10</v>
      </c>
      <c r="O472" s="9" t="str">
        <f t="shared" si="35"/>
        <v/>
      </c>
      <c r="P472" s="9">
        <f t="shared" si="36"/>
        <v>6.25</v>
      </c>
      <c r="Q472" s="9">
        <f t="shared" si="37"/>
        <v>6.58</v>
      </c>
      <c r="R472" s="9" t="str">
        <f>VLOOKUP(C472&amp;N472,'[2]12A1'!$C$8:$Z$655,18,0)</f>
        <v>7.7</v>
      </c>
      <c r="S472" s="9">
        <f t="shared" si="38"/>
        <v>6.92</v>
      </c>
      <c r="T472" s="9" t="str">
        <f t="shared" si="39"/>
        <v>12D10</v>
      </c>
    </row>
    <row r="473" spans="1:20" x14ac:dyDescent="0.3">
      <c r="A473" s="13">
        <v>1117</v>
      </c>
      <c r="B473" s="14" t="s">
        <v>903</v>
      </c>
      <c r="C473" s="15" t="s">
        <v>904</v>
      </c>
      <c r="D473" s="16" t="s">
        <v>15</v>
      </c>
      <c r="E473" s="17">
        <v>8.8000000000000007</v>
      </c>
      <c r="F473" s="45">
        <v>8.5</v>
      </c>
      <c r="G473" s="18">
        <v>7.4</v>
      </c>
      <c r="H473" s="13"/>
      <c r="I473" s="13"/>
      <c r="J473" s="13"/>
      <c r="K473" s="20">
        <v>5.5</v>
      </c>
      <c r="L473" s="20">
        <v>7.25</v>
      </c>
      <c r="M473" s="20">
        <v>9.5</v>
      </c>
      <c r="N473" s="9" t="str">
        <f>VLOOKUP(B473,'[1]DS_HS '!$C$657:$F$1300,4,0)</f>
        <v>12D1</v>
      </c>
      <c r="O473" s="9" t="str">
        <f t="shared" si="35"/>
        <v/>
      </c>
      <c r="P473" s="9">
        <f t="shared" si="36"/>
        <v>7.42</v>
      </c>
      <c r="Q473" s="9">
        <f t="shared" si="37"/>
        <v>8.0299999999999994</v>
      </c>
      <c r="R473" s="9" t="str">
        <f>VLOOKUP(C473&amp;N473,'[2]12A1'!$C$8:$Z$655,18,0)</f>
        <v>8.9</v>
      </c>
      <c r="S473" s="9">
        <f t="shared" si="38"/>
        <v>8.2899999999999991</v>
      </c>
      <c r="T473" s="9" t="str">
        <f t="shared" si="39"/>
        <v>12D1</v>
      </c>
    </row>
    <row r="474" spans="1:20" x14ac:dyDescent="0.3">
      <c r="A474" s="13">
        <v>1118</v>
      </c>
      <c r="B474" s="14" t="s">
        <v>905</v>
      </c>
      <c r="C474" s="15" t="s">
        <v>906</v>
      </c>
      <c r="D474" s="16" t="s">
        <v>15</v>
      </c>
      <c r="E474" s="17">
        <v>5.6</v>
      </c>
      <c r="F474" s="45">
        <v>7.5</v>
      </c>
      <c r="G474" s="18">
        <v>6.8</v>
      </c>
      <c r="H474" s="13"/>
      <c r="I474" s="13"/>
      <c r="J474" s="13"/>
      <c r="K474" s="20">
        <v>3.5</v>
      </c>
      <c r="L474" s="20">
        <v>6.25</v>
      </c>
      <c r="M474" s="20">
        <v>8.75</v>
      </c>
      <c r="N474" s="9" t="str">
        <f>VLOOKUP(B474,'[1]DS_HS '!$C$657:$F$1300,4,0)</f>
        <v>12D4</v>
      </c>
      <c r="O474" s="9" t="str">
        <f t="shared" si="35"/>
        <v/>
      </c>
      <c r="P474" s="9">
        <f t="shared" si="36"/>
        <v>6.17</v>
      </c>
      <c r="Q474" s="9">
        <f t="shared" si="37"/>
        <v>6.52</v>
      </c>
      <c r="R474" s="9" t="str">
        <f>VLOOKUP(C474&amp;N474,'[2]12A1'!$C$8:$Z$655,18,0)</f>
        <v>7.9</v>
      </c>
      <c r="S474" s="9">
        <f t="shared" si="38"/>
        <v>6.93</v>
      </c>
      <c r="T474" s="9" t="str">
        <f t="shared" si="39"/>
        <v>12D4</v>
      </c>
    </row>
    <row r="475" spans="1:20" x14ac:dyDescent="0.3">
      <c r="A475" s="13">
        <v>1119</v>
      </c>
      <c r="B475" s="14" t="s">
        <v>907</v>
      </c>
      <c r="C475" s="15" t="s">
        <v>908</v>
      </c>
      <c r="D475" s="16" t="s">
        <v>15</v>
      </c>
      <c r="E475" s="17">
        <v>8.4</v>
      </c>
      <c r="F475" s="45">
        <v>8.25</v>
      </c>
      <c r="G475" s="18">
        <v>5.8</v>
      </c>
      <c r="H475" s="13"/>
      <c r="I475" s="13"/>
      <c r="J475" s="13"/>
      <c r="K475" s="20">
        <v>2.75</v>
      </c>
      <c r="L475" s="20">
        <v>5.75</v>
      </c>
      <c r="M475" s="20">
        <v>6.75</v>
      </c>
      <c r="N475" s="9" t="str">
        <f>VLOOKUP(B475,'[1]DS_HS '!$C$657:$F$1300,4,0)</f>
        <v>12D8</v>
      </c>
      <c r="O475" s="9" t="str">
        <f t="shared" si="35"/>
        <v/>
      </c>
      <c r="P475" s="9">
        <f t="shared" si="36"/>
        <v>5.08</v>
      </c>
      <c r="Q475" s="9">
        <f t="shared" si="37"/>
        <v>6.88</v>
      </c>
      <c r="R475" s="9" t="str">
        <f>VLOOKUP(C475&amp;N475,'[2]12A1'!$C$8:$Z$655,18,0)</f>
        <v>8.5</v>
      </c>
      <c r="S475" s="9">
        <f t="shared" si="38"/>
        <v>7.37</v>
      </c>
      <c r="T475" s="9" t="str">
        <f t="shared" si="39"/>
        <v>12D8</v>
      </c>
    </row>
    <row r="476" spans="1:20" x14ac:dyDescent="0.3">
      <c r="A476" s="13">
        <v>1120</v>
      </c>
      <c r="B476" s="14" t="s">
        <v>909</v>
      </c>
      <c r="C476" s="15" t="s">
        <v>910</v>
      </c>
      <c r="D476" s="16" t="s">
        <v>15</v>
      </c>
      <c r="E476" s="17">
        <v>6.8</v>
      </c>
      <c r="F476" s="45">
        <v>8</v>
      </c>
      <c r="G476" s="18">
        <v>5.8</v>
      </c>
      <c r="H476" s="13"/>
      <c r="I476" s="13"/>
      <c r="J476" s="13"/>
      <c r="K476" s="20">
        <v>4.25</v>
      </c>
      <c r="L476" s="20">
        <v>6</v>
      </c>
      <c r="M476" s="20">
        <v>8.25</v>
      </c>
      <c r="N476" s="9" t="str">
        <f>VLOOKUP(B476,'[1]DS_HS '!$C$657:$F$1300,4,0)</f>
        <v>12D5</v>
      </c>
      <c r="O476" s="9" t="str">
        <f t="shared" si="35"/>
        <v/>
      </c>
      <c r="P476" s="9">
        <f t="shared" si="36"/>
        <v>6.17</v>
      </c>
      <c r="Q476" s="9">
        <f t="shared" si="37"/>
        <v>6.69</v>
      </c>
      <c r="R476" s="9" t="str">
        <f>VLOOKUP(C476&amp;N476,'[2]12A1'!$C$8:$Z$655,18,0)</f>
        <v>8.3</v>
      </c>
      <c r="S476" s="9">
        <f t="shared" si="38"/>
        <v>7.17</v>
      </c>
      <c r="T476" s="9" t="str">
        <f t="shared" si="39"/>
        <v>12D5</v>
      </c>
    </row>
    <row r="477" spans="1:20" x14ac:dyDescent="0.3">
      <c r="A477" s="13">
        <v>1121</v>
      </c>
      <c r="B477" s="14" t="s">
        <v>911</v>
      </c>
      <c r="C477" s="15" t="s">
        <v>912</v>
      </c>
      <c r="D477" s="16" t="s">
        <v>15</v>
      </c>
      <c r="E477" s="17">
        <v>6.6</v>
      </c>
      <c r="F477" s="45">
        <v>6.5</v>
      </c>
      <c r="G477" s="18">
        <v>7.4</v>
      </c>
      <c r="H477" s="13"/>
      <c r="I477" s="13"/>
      <c r="J477" s="13"/>
      <c r="K477" s="20">
        <v>3.75</v>
      </c>
      <c r="L477" s="20">
        <v>6.25</v>
      </c>
      <c r="M477" s="20">
        <v>9</v>
      </c>
      <c r="N477" s="9" t="str">
        <f>VLOOKUP(B477,'[1]DS_HS '!$C$657:$F$1300,4,0)</f>
        <v>12D4</v>
      </c>
      <c r="O477" s="9" t="str">
        <f t="shared" si="35"/>
        <v/>
      </c>
      <c r="P477" s="9">
        <f t="shared" si="36"/>
        <v>6.33</v>
      </c>
      <c r="Q477" s="9">
        <f t="shared" si="37"/>
        <v>6.71</v>
      </c>
      <c r="R477" s="9" t="str">
        <f>VLOOKUP(C477&amp;N477,'[2]12A1'!$C$8:$Z$655,18,0)</f>
        <v>7.7</v>
      </c>
      <c r="S477" s="9">
        <f t="shared" si="38"/>
        <v>7.01</v>
      </c>
      <c r="T477" s="9" t="str">
        <f t="shared" si="39"/>
        <v>12D4</v>
      </c>
    </row>
    <row r="478" spans="1:20" x14ac:dyDescent="0.3">
      <c r="A478" s="13">
        <v>1122</v>
      </c>
      <c r="B478" s="14" t="s">
        <v>913</v>
      </c>
      <c r="C478" s="15" t="s">
        <v>914</v>
      </c>
      <c r="D478" s="16" t="s">
        <v>15</v>
      </c>
      <c r="E478" s="17">
        <v>8</v>
      </c>
      <c r="F478" s="45">
        <v>8</v>
      </c>
      <c r="G478" s="18">
        <v>9.6</v>
      </c>
      <c r="H478" s="13"/>
      <c r="I478" s="13"/>
      <c r="J478" s="13"/>
      <c r="K478" s="20">
        <v>7</v>
      </c>
      <c r="L478" s="20">
        <v>8.75</v>
      </c>
      <c r="M478" s="20">
        <v>9</v>
      </c>
      <c r="N478" s="9" t="str">
        <f>VLOOKUP(B478,'[1]DS_HS '!$C$657:$F$1300,4,0)</f>
        <v>12D1</v>
      </c>
      <c r="O478" s="9" t="str">
        <f t="shared" si="35"/>
        <v/>
      </c>
      <c r="P478" s="9">
        <f t="shared" si="36"/>
        <v>8.25</v>
      </c>
      <c r="Q478" s="9">
        <f t="shared" si="37"/>
        <v>8.4600000000000009</v>
      </c>
      <c r="R478" s="9" t="str">
        <f>VLOOKUP(C478&amp;N478,'[2]12A1'!$C$8:$Z$655,18,0)</f>
        <v>9.0</v>
      </c>
      <c r="S478" s="9">
        <f t="shared" si="38"/>
        <v>8.6199999999999992</v>
      </c>
      <c r="T478" s="9" t="str">
        <f t="shared" si="39"/>
        <v>12D1</v>
      </c>
    </row>
    <row r="479" spans="1:20" x14ac:dyDescent="0.3">
      <c r="A479" s="13">
        <v>1123</v>
      </c>
      <c r="B479" s="14" t="s">
        <v>915</v>
      </c>
      <c r="C479" s="15" t="s">
        <v>916</v>
      </c>
      <c r="D479" s="16" t="s">
        <v>15</v>
      </c>
      <c r="E479" s="17">
        <v>5.6</v>
      </c>
      <c r="F479" s="45">
        <v>8</v>
      </c>
      <c r="G479" s="18">
        <v>7.2</v>
      </c>
      <c r="H479" s="13"/>
      <c r="I479" s="13"/>
      <c r="J479" s="13"/>
      <c r="K479" s="20">
        <v>4</v>
      </c>
      <c r="L479" s="20">
        <v>6.5</v>
      </c>
      <c r="M479" s="20">
        <v>8.25</v>
      </c>
      <c r="N479" s="9" t="str">
        <f>VLOOKUP(B479,'[1]DS_HS '!$C$657:$F$1300,4,0)</f>
        <v>12D3</v>
      </c>
      <c r="O479" s="9" t="str">
        <f t="shared" si="35"/>
        <v/>
      </c>
      <c r="P479" s="9">
        <f t="shared" si="36"/>
        <v>6.25</v>
      </c>
      <c r="Q479" s="9">
        <f t="shared" si="37"/>
        <v>6.76</v>
      </c>
      <c r="R479" s="9" t="str">
        <f>VLOOKUP(C479&amp;N479,'[2]12A1'!$C$8:$Z$655,18,0)</f>
        <v>8.1</v>
      </c>
      <c r="S479" s="9">
        <f t="shared" si="38"/>
        <v>7.16</v>
      </c>
      <c r="T479" s="9" t="str">
        <f t="shared" si="39"/>
        <v>12D3</v>
      </c>
    </row>
    <row r="480" spans="1:20" x14ac:dyDescent="0.3">
      <c r="A480" s="13">
        <v>1124</v>
      </c>
      <c r="B480" s="14" t="s">
        <v>917</v>
      </c>
      <c r="C480" s="15" t="s">
        <v>918</v>
      </c>
      <c r="D480" s="16" t="s">
        <v>15</v>
      </c>
      <c r="E480" s="17">
        <v>6.4</v>
      </c>
      <c r="F480" s="45">
        <v>6.25</v>
      </c>
      <c r="G480" s="18">
        <v>8.1999999999999993</v>
      </c>
      <c r="H480" s="13"/>
      <c r="I480" s="13"/>
      <c r="J480" s="13"/>
      <c r="K480" s="20">
        <v>3.75</v>
      </c>
      <c r="L480" s="20">
        <v>6.75</v>
      </c>
      <c r="M480" s="20">
        <v>7.75</v>
      </c>
      <c r="N480" s="9" t="str">
        <f>VLOOKUP(B480,'[1]DS_HS '!$C$657:$F$1300,4,0)</f>
        <v>12D10</v>
      </c>
      <c r="O480" s="9" t="str">
        <f t="shared" si="35"/>
        <v/>
      </c>
      <c r="P480" s="9">
        <f t="shared" si="36"/>
        <v>6.08</v>
      </c>
      <c r="Q480" s="9">
        <f t="shared" si="37"/>
        <v>6.73</v>
      </c>
      <c r="R480" s="9" t="str">
        <f>VLOOKUP(C480&amp;N480,'[2]12A1'!$C$8:$Z$655,18,0)</f>
        <v>7.4</v>
      </c>
      <c r="S480" s="9">
        <f t="shared" si="38"/>
        <v>6.93</v>
      </c>
      <c r="T480" s="9" t="str">
        <f t="shared" si="39"/>
        <v>12D10</v>
      </c>
    </row>
    <row r="481" spans="1:20" x14ac:dyDescent="0.3">
      <c r="A481" s="13">
        <v>1125</v>
      </c>
      <c r="B481" s="14" t="s">
        <v>919</v>
      </c>
      <c r="C481" s="15" t="s">
        <v>920</v>
      </c>
      <c r="D481" s="16" t="s">
        <v>15</v>
      </c>
      <c r="E481" s="17">
        <v>4.5999999999999996</v>
      </c>
      <c r="F481" s="45">
        <v>7</v>
      </c>
      <c r="G481" s="18">
        <v>6.4</v>
      </c>
      <c r="H481" s="13"/>
      <c r="I481" s="13"/>
      <c r="J481" s="13"/>
      <c r="K481" s="20">
        <v>3</v>
      </c>
      <c r="L481" s="20">
        <v>7</v>
      </c>
      <c r="M481" s="20">
        <v>8.75</v>
      </c>
      <c r="N481" s="9" t="str">
        <f>VLOOKUP(B481,'[1]DS_HS '!$C$657:$F$1300,4,0)</f>
        <v>12D3</v>
      </c>
      <c r="O481" s="9" t="str">
        <f t="shared" si="35"/>
        <v/>
      </c>
      <c r="P481" s="9">
        <f t="shared" si="36"/>
        <v>6.25</v>
      </c>
      <c r="Q481" s="9">
        <f t="shared" si="37"/>
        <v>6.06</v>
      </c>
      <c r="R481" s="9" t="str">
        <f>VLOOKUP(C481&amp;N481,'[2]12A1'!$C$8:$Z$655,18,0)</f>
        <v>7.9</v>
      </c>
      <c r="S481" s="9">
        <f t="shared" si="38"/>
        <v>6.61</v>
      </c>
      <c r="T481" s="9" t="str">
        <f t="shared" si="39"/>
        <v>12D3</v>
      </c>
    </row>
    <row r="482" spans="1:20" x14ac:dyDescent="0.3">
      <c r="A482" s="13">
        <v>1126</v>
      </c>
      <c r="B482" s="14" t="s">
        <v>921</v>
      </c>
      <c r="C482" s="15" t="s">
        <v>922</v>
      </c>
      <c r="D482" s="16" t="s">
        <v>15</v>
      </c>
      <c r="E482" s="17">
        <v>5.8</v>
      </c>
      <c r="F482" s="45">
        <v>7</v>
      </c>
      <c r="G482" s="18">
        <v>5.6</v>
      </c>
      <c r="H482" s="13"/>
      <c r="I482" s="13"/>
      <c r="J482" s="13"/>
      <c r="K482" s="20">
        <v>3</v>
      </c>
      <c r="L482" s="20">
        <v>5</v>
      </c>
      <c r="M482" s="20">
        <v>7</v>
      </c>
      <c r="N482" s="9" t="str">
        <f>VLOOKUP(B482,'[1]DS_HS '!$C$657:$F$1300,4,0)</f>
        <v>12D11</v>
      </c>
      <c r="O482" s="9" t="str">
        <f t="shared" si="35"/>
        <v/>
      </c>
      <c r="P482" s="9">
        <f t="shared" si="36"/>
        <v>5</v>
      </c>
      <c r="Q482" s="9">
        <f t="shared" si="37"/>
        <v>5.85</v>
      </c>
      <c r="R482" s="9" t="str">
        <f>VLOOKUP(C482&amp;N482,'[2]12A1'!$C$8:$Z$655,18,0)</f>
        <v>7.0</v>
      </c>
      <c r="S482" s="9">
        <f t="shared" si="38"/>
        <v>6.2</v>
      </c>
      <c r="T482" s="9" t="str">
        <f t="shared" si="39"/>
        <v>12D11</v>
      </c>
    </row>
    <row r="483" spans="1:20" x14ac:dyDescent="0.3">
      <c r="A483" s="13">
        <v>1127</v>
      </c>
      <c r="B483" s="14" t="s">
        <v>923</v>
      </c>
      <c r="C483" s="15" t="s">
        <v>924</v>
      </c>
      <c r="D483" s="16" t="s">
        <v>15</v>
      </c>
      <c r="E483" s="17">
        <v>7</v>
      </c>
      <c r="F483" s="45">
        <v>8.25</v>
      </c>
      <c r="G483" s="18">
        <v>7</v>
      </c>
      <c r="H483" s="13"/>
      <c r="I483" s="13"/>
      <c r="J483" s="13"/>
      <c r="K483" s="20">
        <v>9</v>
      </c>
      <c r="L483" s="20">
        <v>8.25</v>
      </c>
      <c r="M483" s="20">
        <v>8.75</v>
      </c>
      <c r="N483" s="9" t="str">
        <f>VLOOKUP(B483,'[1]DS_HS '!$C$657:$F$1300,4,0)</f>
        <v>12D1</v>
      </c>
      <c r="O483" s="9" t="str">
        <f t="shared" si="35"/>
        <v/>
      </c>
      <c r="P483" s="9">
        <f t="shared" si="36"/>
        <v>8.67</v>
      </c>
      <c r="Q483" s="9">
        <f t="shared" si="37"/>
        <v>7.73</v>
      </c>
      <c r="R483" s="9" t="str">
        <f>VLOOKUP(C483&amp;N483,'[2]12A1'!$C$8:$Z$655,18,0)</f>
        <v>9.4</v>
      </c>
      <c r="S483" s="9">
        <f t="shared" si="38"/>
        <v>8.23</v>
      </c>
      <c r="T483" s="9" t="str">
        <f t="shared" si="39"/>
        <v>12D1</v>
      </c>
    </row>
    <row r="484" spans="1:20" x14ac:dyDescent="0.3">
      <c r="A484" s="13">
        <v>1128</v>
      </c>
      <c r="B484" s="14" t="s">
        <v>925</v>
      </c>
      <c r="C484" s="15" t="s">
        <v>926</v>
      </c>
      <c r="D484" s="16" t="s">
        <v>15</v>
      </c>
      <c r="E484" s="17">
        <v>7</v>
      </c>
      <c r="F484" s="45">
        <v>8.25</v>
      </c>
      <c r="G484" s="18">
        <v>7.6</v>
      </c>
      <c r="H484" s="13"/>
      <c r="I484" s="13"/>
      <c r="J484" s="13"/>
      <c r="K484" s="20">
        <v>4.75</v>
      </c>
      <c r="L484" s="20">
        <v>8.25</v>
      </c>
      <c r="M484" s="20">
        <v>9.25</v>
      </c>
      <c r="N484" s="9" t="str">
        <f>VLOOKUP(B484,'[1]DS_HS '!$C$657:$F$1300,4,0)</f>
        <v>12D4</v>
      </c>
      <c r="O484" s="9" t="str">
        <f t="shared" si="35"/>
        <v/>
      </c>
      <c r="P484" s="9">
        <f t="shared" si="36"/>
        <v>7.42</v>
      </c>
      <c r="Q484" s="9">
        <f t="shared" si="37"/>
        <v>7.57</v>
      </c>
      <c r="R484" s="9" t="str">
        <f>VLOOKUP(C484&amp;N484,'[2]12A1'!$C$8:$Z$655,18,0)</f>
        <v>8.3</v>
      </c>
      <c r="S484" s="9">
        <f t="shared" si="38"/>
        <v>7.79</v>
      </c>
      <c r="T484" s="9" t="str">
        <f t="shared" si="39"/>
        <v>12D4</v>
      </c>
    </row>
    <row r="485" spans="1:20" x14ac:dyDescent="0.3">
      <c r="A485" s="13">
        <v>1129</v>
      </c>
      <c r="B485" s="14" t="s">
        <v>927</v>
      </c>
      <c r="C485" s="15" t="s">
        <v>928</v>
      </c>
      <c r="D485" s="16" t="s">
        <v>15</v>
      </c>
      <c r="E485" s="17">
        <v>7.8</v>
      </c>
      <c r="F485" s="45">
        <v>8</v>
      </c>
      <c r="G485" s="18">
        <v>8.1999999999999993</v>
      </c>
      <c r="H485" s="13"/>
      <c r="I485" s="13"/>
      <c r="J485" s="13"/>
      <c r="K485" s="20">
        <v>5.5</v>
      </c>
      <c r="L485" s="20">
        <v>7.5</v>
      </c>
      <c r="M485" s="20">
        <v>8.75</v>
      </c>
      <c r="N485" s="9" t="str">
        <f>VLOOKUP(B485,'[1]DS_HS '!$C$657:$F$1300,4,0)</f>
        <v>12D1</v>
      </c>
      <c r="O485" s="9" t="str">
        <f t="shared" si="35"/>
        <v/>
      </c>
      <c r="P485" s="9">
        <f t="shared" si="36"/>
        <v>7.25</v>
      </c>
      <c r="Q485" s="9">
        <f t="shared" si="37"/>
        <v>7.81</v>
      </c>
      <c r="R485" s="9" t="str">
        <f>VLOOKUP(C485&amp;N485,'[2]12A1'!$C$8:$Z$655,18,0)</f>
        <v>8.8</v>
      </c>
      <c r="S485" s="9">
        <f t="shared" si="38"/>
        <v>8.11</v>
      </c>
      <c r="T485" s="9" t="str">
        <f t="shared" si="39"/>
        <v>12D1</v>
      </c>
    </row>
    <row r="486" spans="1:20" x14ac:dyDescent="0.3">
      <c r="A486" s="13">
        <v>1130</v>
      </c>
      <c r="B486" s="14" t="s">
        <v>929</v>
      </c>
      <c r="C486" s="15" t="s">
        <v>930</v>
      </c>
      <c r="D486" s="16" t="s">
        <v>15</v>
      </c>
      <c r="E486" s="17">
        <v>8</v>
      </c>
      <c r="F486" s="45">
        <v>7</v>
      </c>
      <c r="G486" s="18">
        <v>7</v>
      </c>
      <c r="H486" s="13"/>
      <c r="I486" s="13"/>
      <c r="J486" s="13"/>
      <c r="K486" s="20">
        <v>7.25</v>
      </c>
      <c r="L486" s="20">
        <v>7.5</v>
      </c>
      <c r="M486" s="20">
        <v>9.5</v>
      </c>
      <c r="N486" s="9" t="str">
        <f>VLOOKUP(B486,'[1]DS_HS '!$C$657:$F$1300,4,0)</f>
        <v>12D11</v>
      </c>
      <c r="O486" s="9" t="str">
        <f t="shared" si="35"/>
        <v/>
      </c>
      <c r="P486" s="9">
        <f t="shared" si="36"/>
        <v>8.08</v>
      </c>
      <c r="Q486" s="9">
        <f t="shared" si="37"/>
        <v>7.52</v>
      </c>
      <c r="R486" s="9" t="str">
        <f>VLOOKUP(C486&amp;N486,'[2]12A1'!$C$8:$Z$655,18,0)</f>
        <v>7.7</v>
      </c>
      <c r="S486" s="9">
        <f t="shared" si="38"/>
        <v>7.57</v>
      </c>
      <c r="T486" s="9" t="str">
        <f t="shared" si="39"/>
        <v>12D11</v>
      </c>
    </row>
    <row r="487" spans="1:20" x14ac:dyDescent="0.3">
      <c r="A487" s="13">
        <v>1131</v>
      </c>
      <c r="B487" s="14" t="s">
        <v>931</v>
      </c>
      <c r="C487" s="15" t="s">
        <v>932</v>
      </c>
      <c r="D487" s="16" t="s">
        <v>15</v>
      </c>
      <c r="E487" s="17">
        <v>6.8</v>
      </c>
      <c r="F487" s="45">
        <v>6.5</v>
      </c>
      <c r="G487" s="18">
        <v>5.8</v>
      </c>
      <c r="H487" s="13"/>
      <c r="I487" s="13"/>
      <c r="J487" s="13"/>
      <c r="K487" s="20">
        <v>3.25</v>
      </c>
      <c r="L487" s="20">
        <v>6.75</v>
      </c>
      <c r="M487" s="20">
        <v>8.75</v>
      </c>
      <c r="N487" s="9" t="str">
        <f>VLOOKUP(B487,'[1]DS_HS '!$C$657:$F$1300,4,0)</f>
        <v>12D9</v>
      </c>
      <c r="O487" s="9" t="str">
        <f t="shared" si="35"/>
        <v/>
      </c>
      <c r="P487" s="9">
        <f t="shared" si="36"/>
        <v>6.25</v>
      </c>
      <c r="Q487" s="9">
        <f t="shared" si="37"/>
        <v>6.34</v>
      </c>
      <c r="R487" s="9" t="str">
        <f>VLOOKUP(C487&amp;N487,'[2]12A1'!$C$8:$Z$655,18,0)</f>
        <v>6.9</v>
      </c>
      <c r="S487" s="9">
        <f t="shared" si="38"/>
        <v>6.51</v>
      </c>
      <c r="T487" s="9" t="str">
        <f t="shared" si="39"/>
        <v>12D9</v>
      </c>
    </row>
    <row r="488" spans="1:20" x14ac:dyDescent="0.3">
      <c r="A488" s="13">
        <v>1132</v>
      </c>
      <c r="B488" s="14" t="s">
        <v>933</v>
      </c>
      <c r="C488" s="15" t="s">
        <v>934</v>
      </c>
      <c r="D488" s="16" t="s">
        <v>15</v>
      </c>
      <c r="E488" s="17">
        <v>7</v>
      </c>
      <c r="F488" s="45">
        <v>8</v>
      </c>
      <c r="G488" s="18">
        <v>5.4</v>
      </c>
      <c r="H488" s="13"/>
      <c r="I488" s="13"/>
      <c r="J488" s="13"/>
      <c r="K488" s="20">
        <v>5.25</v>
      </c>
      <c r="L488" s="20">
        <v>6.75</v>
      </c>
      <c r="M488" s="20">
        <v>8.25</v>
      </c>
      <c r="N488" s="9" t="str">
        <f>VLOOKUP(B488,'[1]DS_HS '!$C$657:$F$1300,4,0)</f>
        <v>12D6</v>
      </c>
      <c r="O488" s="9" t="str">
        <f t="shared" si="35"/>
        <v/>
      </c>
      <c r="P488" s="9">
        <f t="shared" si="36"/>
        <v>6.75</v>
      </c>
      <c r="Q488" s="9">
        <f t="shared" si="37"/>
        <v>6.79</v>
      </c>
      <c r="R488" s="9" t="str">
        <f>VLOOKUP(C488&amp;N488,'[2]12A1'!$C$8:$Z$655,18,0)</f>
        <v>8.6</v>
      </c>
      <c r="S488" s="9">
        <f t="shared" si="38"/>
        <v>7.33</v>
      </c>
      <c r="T488" s="9" t="str">
        <f t="shared" si="39"/>
        <v>12D6</v>
      </c>
    </row>
    <row r="489" spans="1:20" x14ac:dyDescent="0.3">
      <c r="A489" s="13">
        <v>1133</v>
      </c>
      <c r="B489" s="14" t="s">
        <v>935</v>
      </c>
      <c r="C489" s="15" t="s">
        <v>936</v>
      </c>
      <c r="D489" s="16" t="s">
        <v>15</v>
      </c>
      <c r="E489" s="22">
        <v>-1</v>
      </c>
      <c r="F489" s="46">
        <v>-1</v>
      </c>
      <c r="G489" s="18">
        <v>-1</v>
      </c>
      <c r="H489" s="13"/>
      <c r="I489" s="13"/>
      <c r="J489" s="13"/>
      <c r="K489" s="20">
        <v>-1</v>
      </c>
      <c r="L489" s="20">
        <v>-1</v>
      </c>
      <c r="M489" s="20">
        <v>-1</v>
      </c>
      <c r="N489" s="9" t="str">
        <f>VLOOKUP(B489,'[1]DS_HS '!$C$657:$F$1300,4,0)</f>
        <v>12D3</v>
      </c>
      <c r="O489" s="9" t="str">
        <f t="shared" si="35"/>
        <v/>
      </c>
      <c r="P489" s="9" t="str">
        <f t="shared" si="36"/>
        <v/>
      </c>
      <c r="Q489" s="9" t="str">
        <f t="shared" si="37"/>
        <v/>
      </c>
      <c r="R489" s="9" t="str">
        <f>VLOOKUP(C489&amp;N489,'[2]12A1'!$C$8:$Z$655,18,0)</f>
        <v>8.5</v>
      </c>
      <c r="S489" s="9" t="str">
        <f t="shared" si="38"/>
        <v/>
      </c>
      <c r="T489" s="9" t="str">
        <f t="shared" si="39"/>
        <v>12D3</v>
      </c>
    </row>
    <row r="490" spans="1:20" x14ac:dyDescent="0.3">
      <c r="A490" s="13">
        <v>1134</v>
      </c>
      <c r="B490" s="14" t="s">
        <v>937</v>
      </c>
      <c r="C490" s="15" t="s">
        <v>938</v>
      </c>
      <c r="D490" s="16" t="s">
        <v>15</v>
      </c>
      <c r="E490" s="17">
        <v>6</v>
      </c>
      <c r="F490" s="45">
        <v>7.75</v>
      </c>
      <c r="G490" s="18">
        <v>6.2</v>
      </c>
      <c r="H490" s="13"/>
      <c r="I490" s="13"/>
      <c r="J490" s="13"/>
      <c r="K490" s="20">
        <v>3</v>
      </c>
      <c r="L490" s="20">
        <v>7.5</v>
      </c>
      <c r="M490" s="20">
        <v>9.5</v>
      </c>
      <c r="N490" s="9" t="str">
        <f>VLOOKUP(B490,'[1]DS_HS '!$C$657:$F$1300,4,0)</f>
        <v>12D4</v>
      </c>
      <c r="O490" s="9" t="str">
        <f t="shared" si="35"/>
        <v/>
      </c>
      <c r="P490" s="9">
        <f t="shared" si="36"/>
        <v>6.67</v>
      </c>
      <c r="Q490" s="9">
        <f t="shared" si="37"/>
        <v>6.66</v>
      </c>
      <c r="R490" s="9" t="str">
        <f>VLOOKUP(C490&amp;N490,'[2]12A1'!$C$8:$Z$655,18,0)</f>
        <v>7.7</v>
      </c>
      <c r="S490" s="9">
        <f t="shared" si="38"/>
        <v>6.97</v>
      </c>
      <c r="T490" s="9" t="str">
        <f t="shared" si="39"/>
        <v>12D4</v>
      </c>
    </row>
    <row r="491" spans="1:20" x14ac:dyDescent="0.3">
      <c r="A491" s="13">
        <v>1135</v>
      </c>
      <c r="B491" s="14" t="s">
        <v>939</v>
      </c>
      <c r="C491" s="15" t="s">
        <v>940</v>
      </c>
      <c r="D491" s="16" t="s">
        <v>15</v>
      </c>
      <c r="E491" s="17">
        <v>5.6</v>
      </c>
      <c r="F491" s="45">
        <v>7.5</v>
      </c>
      <c r="G491" s="18">
        <v>5.6</v>
      </c>
      <c r="H491" s="13"/>
      <c r="I491" s="13"/>
      <c r="J491" s="13"/>
      <c r="K491" s="20">
        <v>6.25</v>
      </c>
      <c r="L491" s="20">
        <v>7</v>
      </c>
      <c r="M491" s="20">
        <v>9.25</v>
      </c>
      <c r="N491" s="9" t="str">
        <f>VLOOKUP(B491,'[1]DS_HS '!$C$657:$F$1300,4,0)</f>
        <v>12D2</v>
      </c>
      <c r="O491" s="9" t="str">
        <f t="shared" si="35"/>
        <v/>
      </c>
      <c r="P491" s="9">
        <f t="shared" si="36"/>
        <v>7.5</v>
      </c>
      <c r="Q491" s="9">
        <f t="shared" si="37"/>
        <v>6.55</v>
      </c>
      <c r="R491" s="9" t="str">
        <f>VLOOKUP(C491&amp;N491,'[2]12A1'!$C$8:$Z$655,18,0)</f>
        <v>8.2</v>
      </c>
      <c r="S491" s="9">
        <f t="shared" si="38"/>
        <v>7.05</v>
      </c>
      <c r="T491" s="9" t="str">
        <f t="shared" si="39"/>
        <v>12D2</v>
      </c>
    </row>
    <row r="492" spans="1:20" x14ac:dyDescent="0.3">
      <c r="A492" s="13">
        <v>1136</v>
      </c>
      <c r="B492" s="14" t="s">
        <v>941</v>
      </c>
      <c r="C492" s="15" t="s">
        <v>940</v>
      </c>
      <c r="D492" s="16" t="s">
        <v>15</v>
      </c>
      <c r="E492" s="17">
        <v>5.8</v>
      </c>
      <c r="F492" s="45">
        <v>7.5</v>
      </c>
      <c r="G492" s="18">
        <v>6.2</v>
      </c>
      <c r="H492" s="13"/>
      <c r="I492" s="13"/>
      <c r="J492" s="13"/>
      <c r="K492" s="20">
        <v>6.25</v>
      </c>
      <c r="L492" s="20">
        <v>7.5</v>
      </c>
      <c r="M492" s="20">
        <v>10</v>
      </c>
      <c r="N492" s="9" t="str">
        <f>VLOOKUP(B492,'[1]DS_HS '!$C$657:$F$1300,4,0)</f>
        <v>12D5</v>
      </c>
      <c r="O492" s="9" t="str">
        <f t="shared" si="35"/>
        <v/>
      </c>
      <c r="P492" s="9">
        <f t="shared" si="36"/>
        <v>7.92</v>
      </c>
      <c r="Q492" s="9">
        <f t="shared" si="37"/>
        <v>6.86</v>
      </c>
      <c r="R492" s="9" t="str">
        <f>VLOOKUP(C492&amp;N492,'[2]12A1'!$C$8:$Z$655,18,0)</f>
        <v>7.8</v>
      </c>
      <c r="S492" s="9">
        <f t="shared" si="38"/>
        <v>7.14</v>
      </c>
      <c r="T492" s="9" t="str">
        <f t="shared" si="39"/>
        <v>12D5</v>
      </c>
    </row>
    <row r="493" spans="1:20" x14ac:dyDescent="0.3">
      <c r="A493" s="13">
        <v>1137</v>
      </c>
      <c r="B493" s="14" t="s">
        <v>942</v>
      </c>
      <c r="C493" s="15" t="s">
        <v>940</v>
      </c>
      <c r="D493" s="16" t="s">
        <v>15</v>
      </c>
      <c r="E493" s="17">
        <v>8</v>
      </c>
      <c r="F493" s="45">
        <v>7.75</v>
      </c>
      <c r="G493" s="18">
        <v>7.2</v>
      </c>
      <c r="H493" s="13"/>
      <c r="I493" s="13"/>
      <c r="J493" s="13"/>
      <c r="K493" s="20">
        <v>5.75</v>
      </c>
      <c r="L493" s="20">
        <v>7.75</v>
      </c>
      <c r="M493" s="20">
        <v>8.25</v>
      </c>
      <c r="N493" s="9" t="str">
        <f>VLOOKUP(B493,'[1]DS_HS '!$C$657:$F$1300,4,0)</f>
        <v>12D1</v>
      </c>
      <c r="O493" s="9" t="str">
        <f t="shared" si="35"/>
        <v/>
      </c>
      <c r="P493" s="9">
        <f t="shared" si="36"/>
        <v>7.25</v>
      </c>
      <c r="Q493" s="9">
        <f t="shared" si="37"/>
        <v>7.55</v>
      </c>
      <c r="R493" s="9" t="str">
        <f>VLOOKUP(C493&amp;N493,'[2]12A1'!$C$8:$Z$655,18,0)</f>
        <v>8.7</v>
      </c>
      <c r="S493" s="9">
        <f t="shared" si="38"/>
        <v>7.9</v>
      </c>
      <c r="T493" s="9" t="str">
        <f t="shared" si="39"/>
        <v>12D1</v>
      </c>
    </row>
    <row r="494" spans="1:20" x14ac:dyDescent="0.3">
      <c r="A494" s="13">
        <v>1138</v>
      </c>
      <c r="B494" s="14" t="s">
        <v>943</v>
      </c>
      <c r="C494" s="15" t="s">
        <v>944</v>
      </c>
      <c r="D494" s="16" t="s">
        <v>15</v>
      </c>
      <c r="E494" s="17">
        <v>6</v>
      </c>
      <c r="F494" s="45">
        <v>8</v>
      </c>
      <c r="G494" s="18">
        <v>6</v>
      </c>
      <c r="H494" s="13"/>
      <c r="I494" s="13"/>
      <c r="J494" s="13"/>
      <c r="K494" s="20">
        <v>3.25</v>
      </c>
      <c r="L494" s="20">
        <v>7.5</v>
      </c>
      <c r="M494" s="20">
        <v>8.75</v>
      </c>
      <c r="N494" s="9" t="str">
        <f>VLOOKUP(B494,'[1]DS_HS '!$C$657:$F$1300,4,0)</f>
        <v>12D11</v>
      </c>
      <c r="O494" s="9" t="str">
        <f t="shared" si="35"/>
        <v/>
      </c>
      <c r="P494" s="9">
        <f t="shared" si="36"/>
        <v>6.5</v>
      </c>
      <c r="Q494" s="9">
        <f t="shared" si="37"/>
        <v>6.63</v>
      </c>
      <c r="R494" s="9" t="str">
        <f>VLOOKUP(C494&amp;N494,'[2]12A1'!$C$8:$Z$655,18,0)</f>
        <v>8.0</v>
      </c>
      <c r="S494" s="9">
        <f t="shared" si="38"/>
        <v>7.04</v>
      </c>
      <c r="T494" s="9" t="str">
        <f t="shared" si="39"/>
        <v>12D11</v>
      </c>
    </row>
    <row r="495" spans="1:20" x14ac:dyDescent="0.3">
      <c r="A495" s="13">
        <v>1139</v>
      </c>
      <c r="B495" s="14" t="s">
        <v>945</v>
      </c>
      <c r="C495" s="15" t="s">
        <v>946</v>
      </c>
      <c r="D495" s="16" t="s">
        <v>15</v>
      </c>
      <c r="E495" s="17">
        <v>6.4</v>
      </c>
      <c r="F495" s="45">
        <v>7.5</v>
      </c>
      <c r="G495" s="18">
        <v>4.2</v>
      </c>
      <c r="H495" s="13"/>
      <c r="I495" s="13"/>
      <c r="J495" s="13"/>
      <c r="K495" s="20">
        <v>3.5</v>
      </c>
      <c r="L495" s="20">
        <v>6.25</v>
      </c>
      <c r="M495" s="20">
        <v>9</v>
      </c>
      <c r="N495" s="9" t="str">
        <f>VLOOKUP(B495,'[1]DS_HS '!$C$657:$F$1300,4,0)</f>
        <v>12D5</v>
      </c>
      <c r="O495" s="9" t="str">
        <f t="shared" si="35"/>
        <v/>
      </c>
      <c r="P495" s="9">
        <f t="shared" si="36"/>
        <v>6.25</v>
      </c>
      <c r="Q495" s="9">
        <f t="shared" si="37"/>
        <v>6.09</v>
      </c>
      <c r="R495" s="9" t="str">
        <f>VLOOKUP(C495&amp;N495,'[2]12A1'!$C$8:$Z$655,18,0)</f>
        <v>8.3</v>
      </c>
      <c r="S495" s="9">
        <f t="shared" si="38"/>
        <v>6.75</v>
      </c>
      <c r="T495" s="9" t="str">
        <f t="shared" si="39"/>
        <v>12D5</v>
      </c>
    </row>
    <row r="496" spans="1:20" x14ac:dyDescent="0.3">
      <c r="A496" s="13">
        <v>1140</v>
      </c>
      <c r="B496" s="14" t="s">
        <v>947</v>
      </c>
      <c r="C496" s="15" t="s">
        <v>948</v>
      </c>
      <c r="D496" s="16" t="s">
        <v>15</v>
      </c>
      <c r="E496" s="17">
        <v>7.4</v>
      </c>
      <c r="F496" s="45">
        <v>8</v>
      </c>
      <c r="G496" s="18">
        <v>6.8</v>
      </c>
      <c r="H496" s="13"/>
      <c r="I496" s="13"/>
      <c r="J496" s="13"/>
      <c r="K496" s="20">
        <v>6</v>
      </c>
      <c r="L496" s="20">
        <v>7.25</v>
      </c>
      <c r="M496" s="20">
        <v>8</v>
      </c>
      <c r="N496" s="9" t="str">
        <f>VLOOKUP(B496,'[1]DS_HS '!$C$657:$F$1300,4,0)</f>
        <v>12D2</v>
      </c>
      <c r="O496" s="9" t="str">
        <f t="shared" si="35"/>
        <v/>
      </c>
      <c r="P496" s="9">
        <f t="shared" si="36"/>
        <v>7.08</v>
      </c>
      <c r="Q496" s="9">
        <f t="shared" si="37"/>
        <v>7.32</v>
      </c>
      <c r="R496" s="9" t="str">
        <f>VLOOKUP(C496&amp;N496,'[2]12A1'!$C$8:$Z$655,18,0)</f>
        <v>8.4</v>
      </c>
      <c r="S496" s="9">
        <f t="shared" si="38"/>
        <v>7.64</v>
      </c>
      <c r="T496" s="9" t="str">
        <f t="shared" si="39"/>
        <v>12D2</v>
      </c>
    </row>
    <row r="497" spans="1:20" x14ac:dyDescent="0.3">
      <c r="A497" s="13">
        <v>1141</v>
      </c>
      <c r="B497" s="14" t="s">
        <v>949</v>
      </c>
      <c r="C497" s="15" t="s">
        <v>950</v>
      </c>
      <c r="D497" s="16" t="s">
        <v>15</v>
      </c>
      <c r="E497" s="17">
        <v>7.4</v>
      </c>
      <c r="F497" s="45">
        <v>8.25</v>
      </c>
      <c r="G497" s="18">
        <v>6.2</v>
      </c>
      <c r="H497" s="13"/>
      <c r="I497" s="13"/>
      <c r="J497" s="13"/>
      <c r="K497" s="20">
        <v>5.25</v>
      </c>
      <c r="L497" s="20">
        <v>8.75</v>
      </c>
      <c r="M497" s="20">
        <v>8.5</v>
      </c>
      <c r="N497" s="9" t="str">
        <f>VLOOKUP(B497,'[1]DS_HS '!$C$657:$F$1300,4,0)</f>
        <v>12D9</v>
      </c>
      <c r="O497" s="9" t="str">
        <f t="shared" si="35"/>
        <v/>
      </c>
      <c r="P497" s="9">
        <f t="shared" si="36"/>
        <v>7.5</v>
      </c>
      <c r="Q497" s="9">
        <f t="shared" si="37"/>
        <v>7.34</v>
      </c>
      <c r="R497" s="9" t="str">
        <f>VLOOKUP(C497&amp;N497,'[2]12A1'!$C$8:$Z$655,18,0)</f>
        <v>8.1</v>
      </c>
      <c r="S497" s="9">
        <f t="shared" si="38"/>
        <v>7.57</v>
      </c>
      <c r="T497" s="9" t="str">
        <f t="shared" si="39"/>
        <v>12D9</v>
      </c>
    </row>
    <row r="498" spans="1:20" x14ac:dyDescent="0.3">
      <c r="A498" s="13">
        <v>1142</v>
      </c>
      <c r="B498" s="14" t="s">
        <v>951</v>
      </c>
      <c r="C498" s="15" t="s">
        <v>952</v>
      </c>
      <c r="D498" s="16" t="s">
        <v>15</v>
      </c>
      <c r="E498" s="17">
        <v>7.6</v>
      </c>
      <c r="F498" s="45">
        <v>7</v>
      </c>
      <c r="G498" s="18">
        <v>6.6</v>
      </c>
      <c r="H498" s="13"/>
      <c r="I498" s="13"/>
      <c r="J498" s="13"/>
      <c r="K498" s="20">
        <v>3.5</v>
      </c>
      <c r="L498" s="20">
        <v>6.25</v>
      </c>
      <c r="M498" s="20">
        <v>9.5</v>
      </c>
      <c r="N498" s="9" t="str">
        <f>VLOOKUP(B498,'[1]DS_HS '!$C$657:$F$1300,4,0)</f>
        <v>12D3</v>
      </c>
      <c r="O498" s="9" t="str">
        <f t="shared" si="35"/>
        <v/>
      </c>
      <c r="P498" s="9">
        <f t="shared" si="36"/>
        <v>6.42</v>
      </c>
      <c r="Q498" s="9">
        <f t="shared" si="37"/>
        <v>6.91</v>
      </c>
      <c r="R498" s="9" t="str">
        <f>VLOOKUP(C498&amp;N498,'[2]12A1'!$C$8:$Z$655,18,0)</f>
        <v>8.1</v>
      </c>
      <c r="S498" s="9">
        <f t="shared" si="38"/>
        <v>7.27</v>
      </c>
      <c r="T498" s="9" t="str">
        <f t="shared" si="39"/>
        <v>12D3</v>
      </c>
    </row>
    <row r="499" spans="1:20" x14ac:dyDescent="0.3">
      <c r="A499" s="13">
        <v>1143</v>
      </c>
      <c r="B499" s="14" t="s">
        <v>953</v>
      </c>
      <c r="C499" s="15" t="s">
        <v>954</v>
      </c>
      <c r="D499" s="16" t="s">
        <v>15</v>
      </c>
      <c r="E499" s="17">
        <v>7.6</v>
      </c>
      <c r="F499" s="45">
        <v>7.75</v>
      </c>
      <c r="G499" s="18">
        <v>4.8</v>
      </c>
      <c r="H499" s="13"/>
      <c r="I499" s="13"/>
      <c r="J499" s="13"/>
      <c r="K499" s="20">
        <v>3</v>
      </c>
      <c r="L499" s="20">
        <v>6.25</v>
      </c>
      <c r="M499" s="20">
        <v>7</v>
      </c>
      <c r="N499" s="9" t="str">
        <f>VLOOKUP(B499,'[1]DS_HS '!$C$657:$F$1300,4,0)</f>
        <v>12D9</v>
      </c>
      <c r="O499" s="9" t="str">
        <f t="shared" si="35"/>
        <v/>
      </c>
      <c r="P499" s="9">
        <f t="shared" si="36"/>
        <v>5.42</v>
      </c>
      <c r="Q499" s="9">
        <f t="shared" si="37"/>
        <v>6.39</v>
      </c>
      <c r="R499" s="9" t="str">
        <f>VLOOKUP(C499&amp;N499,'[2]12A1'!$C$8:$Z$655,18,0)</f>
        <v>8.3</v>
      </c>
      <c r="S499" s="9">
        <f t="shared" si="38"/>
        <v>6.96</v>
      </c>
      <c r="T499" s="9" t="str">
        <f t="shared" si="39"/>
        <v>12D9</v>
      </c>
    </row>
    <row r="500" spans="1:20" x14ac:dyDescent="0.3">
      <c r="A500" s="13">
        <v>1144</v>
      </c>
      <c r="B500" s="14" t="s">
        <v>955</v>
      </c>
      <c r="C500" s="15" t="s">
        <v>956</v>
      </c>
      <c r="D500" s="16" t="s">
        <v>15</v>
      </c>
      <c r="E500" s="17">
        <v>7</v>
      </c>
      <c r="F500" s="45">
        <v>7.5</v>
      </c>
      <c r="G500" s="18">
        <v>5.2</v>
      </c>
      <c r="H500" s="13"/>
      <c r="I500" s="13"/>
      <c r="J500" s="13"/>
      <c r="K500" s="20">
        <v>5.75</v>
      </c>
      <c r="L500" s="20">
        <v>6.75</v>
      </c>
      <c r="M500" s="20">
        <v>8.5</v>
      </c>
      <c r="N500" s="9" t="str">
        <f>VLOOKUP(B500,'[1]DS_HS '!$C$657:$F$1300,4,0)</f>
        <v>12D2</v>
      </c>
      <c r="O500" s="9" t="str">
        <f t="shared" si="35"/>
        <v/>
      </c>
      <c r="P500" s="9">
        <f t="shared" si="36"/>
        <v>7</v>
      </c>
      <c r="Q500" s="9">
        <f t="shared" si="37"/>
        <v>6.68</v>
      </c>
      <c r="R500" s="9" t="str">
        <f>VLOOKUP(C500&amp;N500,'[2]12A1'!$C$8:$Z$655,18,0)</f>
        <v>8.6</v>
      </c>
      <c r="S500" s="9">
        <f t="shared" si="38"/>
        <v>7.26</v>
      </c>
      <c r="T500" s="9" t="str">
        <f t="shared" si="39"/>
        <v>12D2</v>
      </c>
    </row>
    <row r="501" spans="1:20" x14ac:dyDescent="0.3">
      <c r="A501" s="13">
        <v>1145</v>
      </c>
      <c r="B501" s="14" t="s">
        <v>957</v>
      </c>
      <c r="C501" s="15" t="s">
        <v>958</v>
      </c>
      <c r="D501" s="16" t="s">
        <v>15</v>
      </c>
      <c r="E501" s="17">
        <v>7.6</v>
      </c>
      <c r="F501" s="45">
        <v>6</v>
      </c>
      <c r="G501" s="18">
        <v>7</v>
      </c>
      <c r="H501" s="13"/>
      <c r="I501" s="13"/>
      <c r="J501" s="13"/>
      <c r="K501" s="20">
        <v>6.25</v>
      </c>
      <c r="L501" s="20">
        <v>6.75</v>
      </c>
      <c r="M501" s="20">
        <v>9.5</v>
      </c>
      <c r="N501" s="9" t="str">
        <f>VLOOKUP(B501,'[1]DS_HS '!$C$657:$F$1300,4,0)</f>
        <v>12D5</v>
      </c>
      <c r="O501" s="9" t="str">
        <f t="shared" si="35"/>
        <v/>
      </c>
      <c r="P501" s="9">
        <f t="shared" si="36"/>
        <v>7.5</v>
      </c>
      <c r="Q501" s="9">
        <f t="shared" si="37"/>
        <v>7.03</v>
      </c>
      <c r="R501" s="9" t="str">
        <f>VLOOKUP(C501&amp;N501,'[2]12A1'!$C$8:$Z$655,18,0)</f>
        <v>8.2</v>
      </c>
      <c r="S501" s="9">
        <f t="shared" si="38"/>
        <v>7.38</v>
      </c>
      <c r="T501" s="9" t="str">
        <f t="shared" si="39"/>
        <v>12D5</v>
      </c>
    </row>
    <row r="502" spans="1:20" x14ac:dyDescent="0.3">
      <c r="A502" s="13">
        <v>1146</v>
      </c>
      <c r="B502" s="14" t="s">
        <v>959</v>
      </c>
      <c r="C502" s="15" t="s">
        <v>960</v>
      </c>
      <c r="D502" s="16" t="s">
        <v>15</v>
      </c>
      <c r="E502" s="17">
        <v>7.8</v>
      </c>
      <c r="F502" s="45">
        <v>6.25</v>
      </c>
      <c r="G502" s="18">
        <v>3.8</v>
      </c>
      <c r="H502" s="13"/>
      <c r="I502" s="13"/>
      <c r="J502" s="13"/>
      <c r="K502" s="20">
        <v>4</v>
      </c>
      <c r="L502" s="20">
        <v>6.5</v>
      </c>
      <c r="M502" s="20">
        <v>7.25</v>
      </c>
      <c r="N502" s="9" t="str">
        <f>VLOOKUP(B502,'[1]DS_HS '!$C$657:$F$1300,4,0)</f>
        <v>12D5</v>
      </c>
      <c r="O502" s="9" t="str">
        <f t="shared" si="35"/>
        <v/>
      </c>
      <c r="P502" s="9">
        <f t="shared" si="36"/>
        <v>5.92</v>
      </c>
      <c r="Q502" s="9">
        <f t="shared" si="37"/>
        <v>5.94</v>
      </c>
      <c r="R502" s="9" t="str">
        <f>VLOOKUP(C502&amp;N502,'[2]12A1'!$C$8:$Z$655,18,0)</f>
        <v>8.0</v>
      </c>
      <c r="S502" s="9">
        <f t="shared" si="38"/>
        <v>6.56</v>
      </c>
      <c r="T502" s="9" t="str">
        <f t="shared" si="39"/>
        <v>12D5</v>
      </c>
    </row>
    <row r="503" spans="1:20" x14ac:dyDescent="0.3">
      <c r="A503" s="13">
        <v>1147</v>
      </c>
      <c r="B503" s="14" t="s">
        <v>961</v>
      </c>
      <c r="C503" s="15" t="s">
        <v>962</v>
      </c>
      <c r="D503" s="16" t="s">
        <v>15</v>
      </c>
      <c r="E503" s="17">
        <v>8.6</v>
      </c>
      <c r="F503" s="45">
        <v>7.5</v>
      </c>
      <c r="G503" s="18">
        <v>7</v>
      </c>
      <c r="H503" s="13"/>
      <c r="I503" s="13"/>
      <c r="J503" s="13"/>
      <c r="K503" s="20">
        <v>5.5</v>
      </c>
      <c r="L503" s="20">
        <v>8.25</v>
      </c>
      <c r="M503" s="20">
        <v>9</v>
      </c>
      <c r="N503" s="9" t="str">
        <f>VLOOKUP(B503,'[1]DS_HS '!$C$657:$F$1300,4,0)</f>
        <v>12D8</v>
      </c>
      <c r="O503" s="9" t="str">
        <f t="shared" si="35"/>
        <v/>
      </c>
      <c r="P503" s="9">
        <f t="shared" si="36"/>
        <v>7.58</v>
      </c>
      <c r="Q503" s="9">
        <f t="shared" si="37"/>
        <v>7.67</v>
      </c>
      <c r="R503" s="9" t="str">
        <f>VLOOKUP(C503&amp;N503,'[2]12A1'!$C$8:$Z$655,18,0)</f>
        <v>8.8</v>
      </c>
      <c r="S503" s="9">
        <f t="shared" si="38"/>
        <v>8.01</v>
      </c>
      <c r="T503" s="9" t="str">
        <f t="shared" si="39"/>
        <v>12D8</v>
      </c>
    </row>
    <row r="504" spans="1:20" x14ac:dyDescent="0.3">
      <c r="A504" s="13">
        <v>1148</v>
      </c>
      <c r="B504" s="14" t="s">
        <v>963</v>
      </c>
      <c r="C504" s="15" t="s">
        <v>964</v>
      </c>
      <c r="D504" s="16" t="s">
        <v>15</v>
      </c>
      <c r="E504" s="17">
        <v>7</v>
      </c>
      <c r="F504" s="45">
        <v>8</v>
      </c>
      <c r="G504" s="18">
        <v>7</v>
      </c>
      <c r="H504" s="13"/>
      <c r="I504" s="13"/>
      <c r="J504" s="13"/>
      <c r="K504" s="20">
        <v>5.5</v>
      </c>
      <c r="L504" s="20">
        <v>5.75</v>
      </c>
      <c r="M504" s="20">
        <v>8.25</v>
      </c>
      <c r="N504" s="9" t="str">
        <f>VLOOKUP(B504,'[1]DS_HS '!$C$657:$F$1300,4,0)</f>
        <v>12D3</v>
      </c>
      <c r="O504" s="9" t="str">
        <f t="shared" si="35"/>
        <v/>
      </c>
      <c r="P504" s="9">
        <f t="shared" si="36"/>
        <v>6.5</v>
      </c>
      <c r="Q504" s="9">
        <f t="shared" si="37"/>
        <v>7.13</v>
      </c>
      <c r="R504" s="9" t="str">
        <f>VLOOKUP(C504&amp;N504,'[2]12A1'!$C$8:$Z$655,18,0)</f>
        <v>8.4</v>
      </c>
      <c r="S504" s="9">
        <f t="shared" si="38"/>
        <v>7.51</v>
      </c>
      <c r="T504" s="9" t="str">
        <f t="shared" si="39"/>
        <v>12D3</v>
      </c>
    </row>
    <row r="505" spans="1:20" x14ac:dyDescent="0.3">
      <c r="A505" s="13">
        <v>1149</v>
      </c>
      <c r="B505" s="14" t="s">
        <v>965</v>
      </c>
      <c r="C505" s="15" t="s">
        <v>966</v>
      </c>
      <c r="D505" s="16" t="s">
        <v>15</v>
      </c>
      <c r="E505" s="17">
        <v>7.8</v>
      </c>
      <c r="F505" s="45">
        <v>8</v>
      </c>
      <c r="G505" s="18">
        <v>4.8</v>
      </c>
      <c r="H505" s="13"/>
      <c r="I505" s="13"/>
      <c r="J505" s="13"/>
      <c r="K505" s="20">
        <v>8</v>
      </c>
      <c r="L505" s="20">
        <v>8</v>
      </c>
      <c r="M505" s="20">
        <v>8.75</v>
      </c>
      <c r="N505" s="9" t="str">
        <f>VLOOKUP(B505,'[1]DS_HS '!$C$657:$F$1300,4,0)</f>
        <v>12D5</v>
      </c>
      <c r="O505" s="9" t="str">
        <f t="shared" si="35"/>
        <v/>
      </c>
      <c r="P505" s="9">
        <f t="shared" si="36"/>
        <v>8.25</v>
      </c>
      <c r="Q505" s="9">
        <f t="shared" si="37"/>
        <v>7.21</v>
      </c>
      <c r="R505" s="9" t="str">
        <f>VLOOKUP(C505&amp;N505,'[2]12A1'!$C$8:$Z$655,18,0)</f>
        <v>8.4</v>
      </c>
      <c r="S505" s="9">
        <f t="shared" si="38"/>
        <v>7.57</v>
      </c>
      <c r="T505" s="9" t="str">
        <f t="shared" si="39"/>
        <v>12D5</v>
      </c>
    </row>
    <row r="506" spans="1:20" x14ac:dyDescent="0.3">
      <c r="A506" s="13">
        <v>1150</v>
      </c>
      <c r="B506" s="14" t="s">
        <v>967</v>
      </c>
      <c r="C506" s="15" t="s">
        <v>968</v>
      </c>
      <c r="D506" s="16" t="s">
        <v>15</v>
      </c>
      <c r="E506" s="17">
        <v>8.1999999999999993</v>
      </c>
      <c r="F506" s="45">
        <v>8</v>
      </c>
      <c r="G506" s="18">
        <v>6.6</v>
      </c>
      <c r="H506" s="13"/>
      <c r="I506" s="13"/>
      <c r="J506" s="13"/>
      <c r="K506" s="20">
        <v>6.75</v>
      </c>
      <c r="L506" s="20">
        <v>8.25</v>
      </c>
      <c r="M506" s="20">
        <v>9.5</v>
      </c>
      <c r="N506" s="9" t="str">
        <f>VLOOKUP(B506,'[1]DS_HS '!$C$657:$F$1300,4,0)</f>
        <v>12D8</v>
      </c>
      <c r="O506" s="9" t="str">
        <f t="shared" si="35"/>
        <v/>
      </c>
      <c r="P506" s="9">
        <f t="shared" si="36"/>
        <v>8.17</v>
      </c>
      <c r="Q506" s="9">
        <f t="shared" si="37"/>
        <v>7.74</v>
      </c>
      <c r="R506" s="9" t="str">
        <f>VLOOKUP(C506&amp;N506,'[2]12A1'!$C$8:$Z$655,18,0)</f>
        <v>8.3</v>
      </c>
      <c r="S506" s="9">
        <f t="shared" si="38"/>
        <v>7.91</v>
      </c>
      <c r="T506" s="9" t="str">
        <f t="shared" si="39"/>
        <v>12D8</v>
      </c>
    </row>
    <row r="507" spans="1:20" x14ac:dyDescent="0.3">
      <c r="A507" s="13">
        <v>1151</v>
      </c>
      <c r="B507" s="14" t="s">
        <v>969</v>
      </c>
      <c r="C507" s="15" t="s">
        <v>970</v>
      </c>
      <c r="D507" s="16" t="s">
        <v>15</v>
      </c>
      <c r="E507" s="17">
        <v>7.4</v>
      </c>
      <c r="F507" s="45">
        <v>7.75</v>
      </c>
      <c r="G507" s="18">
        <v>3.2</v>
      </c>
      <c r="H507" s="13"/>
      <c r="I507" s="13"/>
      <c r="J507" s="13"/>
      <c r="K507" s="20">
        <v>5.25</v>
      </c>
      <c r="L507" s="20">
        <v>6.25</v>
      </c>
      <c r="M507" s="20">
        <v>10</v>
      </c>
      <c r="N507" s="9" t="str">
        <f>VLOOKUP(B507,'[1]DS_HS '!$C$657:$F$1300,4,0)</f>
        <v>12D3</v>
      </c>
      <c r="O507" s="9" t="str">
        <f t="shared" si="35"/>
        <v/>
      </c>
      <c r="P507" s="9">
        <f t="shared" si="36"/>
        <v>7.17</v>
      </c>
      <c r="Q507" s="9">
        <f t="shared" si="37"/>
        <v>6.38</v>
      </c>
      <c r="R507" s="9" t="str">
        <f>VLOOKUP(C507&amp;N507,'[2]12A1'!$C$8:$Z$655,18,0)</f>
        <v>8.1</v>
      </c>
      <c r="S507" s="9">
        <f t="shared" si="38"/>
        <v>6.9</v>
      </c>
      <c r="T507" s="9" t="str">
        <f t="shared" si="39"/>
        <v>12D3</v>
      </c>
    </row>
    <row r="508" spans="1:20" x14ac:dyDescent="0.3">
      <c r="A508" s="13">
        <v>1152</v>
      </c>
      <c r="B508" s="14" t="s">
        <v>971</v>
      </c>
      <c r="C508" s="15" t="s">
        <v>972</v>
      </c>
      <c r="D508" s="16" t="s">
        <v>15</v>
      </c>
      <c r="E508" s="17">
        <v>6.8</v>
      </c>
      <c r="F508" s="45">
        <v>7.5</v>
      </c>
      <c r="G508" s="18">
        <v>3</v>
      </c>
      <c r="H508" s="13"/>
      <c r="I508" s="13"/>
      <c r="J508" s="13"/>
      <c r="K508" s="20">
        <v>3.75</v>
      </c>
      <c r="L508" s="20">
        <v>6</v>
      </c>
      <c r="M508" s="20">
        <v>7.25</v>
      </c>
      <c r="N508" s="9" t="str">
        <f>VLOOKUP(B508,'[1]DS_HS '!$C$657:$F$1300,4,0)</f>
        <v>12D8</v>
      </c>
      <c r="O508" s="9" t="str">
        <f t="shared" si="35"/>
        <v/>
      </c>
      <c r="P508" s="9">
        <f t="shared" si="36"/>
        <v>5.67</v>
      </c>
      <c r="Q508" s="9">
        <f t="shared" si="37"/>
        <v>5.74</v>
      </c>
      <c r="R508" s="9" t="str">
        <f>VLOOKUP(C508&amp;N508,'[2]12A1'!$C$8:$Z$655,18,0)</f>
        <v>7.7</v>
      </c>
      <c r="S508" s="9">
        <f t="shared" si="38"/>
        <v>6.33</v>
      </c>
      <c r="T508" s="9" t="str">
        <f t="shared" si="39"/>
        <v>12D8</v>
      </c>
    </row>
    <row r="509" spans="1:20" x14ac:dyDescent="0.3">
      <c r="A509" s="13">
        <v>1153</v>
      </c>
      <c r="B509" s="14" t="s">
        <v>973</v>
      </c>
      <c r="C509" s="15" t="s">
        <v>974</v>
      </c>
      <c r="D509" s="16" t="s">
        <v>15</v>
      </c>
      <c r="E509" s="17">
        <v>7.4</v>
      </c>
      <c r="F509" s="45">
        <v>8.25</v>
      </c>
      <c r="G509" s="18">
        <v>4.5999999999999996</v>
      </c>
      <c r="H509" s="13"/>
      <c r="I509" s="13"/>
      <c r="J509" s="13"/>
      <c r="K509" s="20">
        <v>4.75</v>
      </c>
      <c r="L509" s="20">
        <v>7.25</v>
      </c>
      <c r="M509" s="20">
        <v>8.75</v>
      </c>
      <c r="N509" s="9" t="str">
        <f>VLOOKUP(B509,'[1]DS_HS '!$C$657:$F$1300,4,0)</f>
        <v>12D10</v>
      </c>
      <c r="O509" s="9" t="str">
        <f t="shared" si="35"/>
        <v/>
      </c>
      <c r="P509" s="9">
        <f t="shared" si="36"/>
        <v>6.92</v>
      </c>
      <c r="Q509" s="9">
        <f t="shared" si="37"/>
        <v>6.79</v>
      </c>
      <c r="R509" s="9" t="str">
        <f>VLOOKUP(C509&amp;N509,'[2]12A1'!$C$8:$Z$655,18,0)</f>
        <v>8.4</v>
      </c>
      <c r="S509" s="9">
        <f t="shared" si="38"/>
        <v>7.27</v>
      </c>
      <c r="T509" s="9" t="str">
        <f t="shared" si="39"/>
        <v>12D10</v>
      </c>
    </row>
    <row r="510" spans="1:20" x14ac:dyDescent="0.3">
      <c r="A510" s="13">
        <v>1154</v>
      </c>
      <c r="B510" s="14" t="s">
        <v>975</v>
      </c>
      <c r="C510" s="15" t="s">
        <v>976</v>
      </c>
      <c r="D510" s="16" t="s">
        <v>15</v>
      </c>
      <c r="E510" s="17">
        <v>7.6</v>
      </c>
      <c r="F510" s="45">
        <v>7.5</v>
      </c>
      <c r="G510" s="18">
        <v>4.8</v>
      </c>
      <c r="H510" s="13"/>
      <c r="I510" s="13"/>
      <c r="J510" s="13"/>
      <c r="K510" s="20">
        <v>5.25</v>
      </c>
      <c r="L510" s="20">
        <v>7.75</v>
      </c>
      <c r="M510" s="20">
        <v>9</v>
      </c>
      <c r="N510" s="9" t="str">
        <f>VLOOKUP(B510,'[1]DS_HS '!$C$657:$F$1300,4,0)</f>
        <v>12D5</v>
      </c>
      <c r="O510" s="9" t="str">
        <f t="shared" si="35"/>
        <v/>
      </c>
      <c r="P510" s="9">
        <f t="shared" si="36"/>
        <v>7.33</v>
      </c>
      <c r="Q510" s="9">
        <f t="shared" si="37"/>
        <v>6.81</v>
      </c>
      <c r="R510" s="9" t="str">
        <f>VLOOKUP(C510&amp;N510,'[2]12A1'!$C$8:$Z$655,18,0)</f>
        <v>8.3</v>
      </c>
      <c r="S510" s="9">
        <f t="shared" si="38"/>
        <v>7.26</v>
      </c>
      <c r="T510" s="9" t="str">
        <f t="shared" si="39"/>
        <v>12D5</v>
      </c>
    </row>
    <row r="511" spans="1:20" x14ac:dyDescent="0.3">
      <c r="A511" s="13">
        <v>1155</v>
      </c>
      <c r="B511" s="14" t="s">
        <v>977</v>
      </c>
      <c r="C511" s="15" t="s">
        <v>978</v>
      </c>
      <c r="D511" s="16" t="s">
        <v>15</v>
      </c>
      <c r="E511" s="17">
        <v>4.2</v>
      </c>
      <c r="F511" s="45">
        <v>6.75</v>
      </c>
      <c r="G511" s="18">
        <v>5.8</v>
      </c>
      <c r="H511" s="13"/>
      <c r="I511" s="13"/>
      <c r="J511" s="13"/>
      <c r="K511" s="20">
        <v>3</v>
      </c>
      <c r="L511" s="20">
        <v>6.75</v>
      </c>
      <c r="M511" s="20">
        <v>7.75</v>
      </c>
      <c r="N511" s="9" t="str">
        <f>VLOOKUP(B511,'[1]DS_HS '!$C$657:$F$1300,4,0)</f>
        <v>12D4</v>
      </c>
      <c r="O511" s="9" t="str">
        <f t="shared" si="35"/>
        <v/>
      </c>
      <c r="P511" s="9">
        <f t="shared" si="36"/>
        <v>5.83</v>
      </c>
      <c r="Q511" s="9">
        <f t="shared" si="37"/>
        <v>5.65</v>
      </c>
      <c r="R511" s="9" t="str">
        <f>VLOOKUP(C511&amp;N511,'[2]12A1'!$C$8:$Z$655,18,0)</f>
        <v>8.5</v>
      </c>
      <c r="S511" s="9">
        <f t="shared" si="38"/>
        <v>6.51</v>
      </c>
      <c r="T511" s="9" t="str">
        <f t="shared" si="39"/>
        <v>12D4</v>
      </c>
    </row>
    <row r="512" spans="1:20" x14ac:dyDescent="0.3">
      <c r="A512" s="13">
        <v>1156</v>
      </c>
      <c r="B512" s="14" t="s">
        <v>979</v>
      </c>
      <c r="C512" s="15" t="s">
        <v>980</v>
      </c>
      <c r="D512" s="16" t="s">
        <v>15</v>
      </c>
      <c r="E512" s="17">
        <v>7.8</v>
      </c>
      <c r="F512" s="45">
        <v>7.75</v>
      </c>
      <c r="G512" s="18">
        <v>7</v>
      </c>
      <c r="H512" s="13"/>
      <c r="I512" s="13"/>
      <c r="J512" s="13"/>
      <c r="K512" s="20">
        <v>5.25</v>
      </c>
      <c r="L512" s="20">
        <v>5.5</v>
      </c>
      <c r="M512" s="20">
        <v>8.25</v>
      </c>
      <c r="N512" s="9" t="str">
        <f>VLOOKUP(B512,'[1]DS_HS '!$C$657:$F$1300,4,0)</f>
        <v>12D6</v>
      </c>
      <c r="O512" s="9" t="str">
        <f t="shared" si="35"/>
        <v/>
      </c>
      <c r="P512" s="9">
        <f t="shared" si="36"/>
        <v>6.33</v>
      </c>
      <c r="Q512" s="9">
        <f t="shared" si="37"/>
        <v>7.22</v>
      </c>
      <c r="R512" s="9" t="str">
        <f>VLOOKUP(C512&amp;N512,'[2]12A1'!$C$8:$Z$655,18,0)</f>
        <v>8.4</v>
      </c>
      <c r="S512" s="9">
        <f t="shared" si="38"/>
        <v>7.57</v>
      </c>
      <c r="T512" s="9" t="str">
        <f t="shared" si="39"/>
        <v>12D6</v>
      </c>
    </row>
    <row r="513" spans="1:20" x14ac:dyDescent="0.3">
      <c r="A513" s="13">
        <v>1157</v>
      </c>
      <c r="B513" s="14" t="s">
        <v>981</v>
      </c>
      <c r="C513" s="15" t="s">
        <v>982</v>
      </c>
      <c r="D513" s="16" t="s">
        <v>15</v>
      </c>
      <c r="E513" s="17">
        <v>8.4</v>
      </c>
      <c r="F513" s="45">
        <v>7.25</v>
      </c>
      <c r="G513" s="18">
        <v>5.6</v>
      </c>
      <c r="H513" s="13"/>
      <c r="I513" s="13"/>
      <c r="J513" s="13"/>
      <c r="K513" s="20">
        <v>3</v>
      </c>
      <c r="L513" s="20">
        <v>5.5</v>
      </c>
      <c r="M513" s="20">
        <v>7.25</v>
      </c>
      <c r="N513" s="9" t="str">
        <f>VLOOKUP(B513,'[1]DS_HS '!$C$657:$F$1300,4,0)</f>
        <v>12D3</v>
      </c>
      <c r="O513" s="9" t="str">
        <f t="shared" si="35"/>
        <v/>
      </c>
      <c r="P513" s="9">
        <f t="shared" si="36"/>
        <v>5.25</v>
      </c>
      <c r="Q513" s="9">
        <f t="shared" si="37"/>
        <v>6.63</v>
      </c>
      <c r="R513" s="9" t="str">
        <f>VLOOKUP(C513&amp;N513,'[2]12A1'!$C$8:$Z$655,18,0)</f>
        <v>8.4</v>
      </c>
      <c r="S513" s="9">
        <f t="shared" si="38"/>
        <v>7.16</v>
      </c>
      <c r="T513" s="9" t="str">
        <f t="shared" si="39"/>
        <v>12D3</v>
      </c>
    </row>
    <row r="514" spans="1:20" x14ac:dyDescent="0.3">
      <c r="A514" s="13">
        <v>1158</v>
      </c>
      <c r="B514" s="14" t="s">
        <v>983</v>
      </c>
      <c r="C514" s="15" t="s">
        <v>984</v>
      </c>
      <c r="D514" s="16" t="s">
        <v>15</v>
      </c>
      <c r="E514" s="17">
        <v>7</v>
      </c>
      <c r="F514" s="45">
        <v>7.25</v>
      </c>
      <c r="G514" s="18">
        <v>4.5999999999999996</v>
      </c>
      <c r="H514" s="13"/>
      <c r="I514" s="13"/>
      <c r="J514" s="13"/>
      <c r="K514" s="20">
        <v>3.5</v>
      </c>
      <c r="L514" s="20">
        <v>7</v>
      </c>
      <c r="M514" s="20">
        <v>8.25</v>
      </c>
      <c r="N514" s="9" t="str">
        <f>VLOOKUP(B514,'[1]DS_HS '!$C$657:$F$1300,4,0)</f>
        <v>12D8</v>
      </c>
      <c r="O514" s="9" t="str">
        <f t="shared" si="35"/>
        <v/>
      </c>
      <c r="P514" s="9">
        <f t="shared" si="36"/>
        <v>6.25</v>
      </c>
      <c r="Q514" s="9">
        <f t="shared" si="37"/>
        <v>6.28</v>
      </c>
      <c r="R514" s="9" t="str">
        <f>VLOOKUP(C514&amp;N514,'[2]12A1'!$C$8:$Z$655,18,0)</f>
        <v>8.3</v>
      </c>
      <c r="S514" s="9">
        <f t="shared" si="38"/>
        <v>6.89</v>
      </c>
      <c r="T514" s="9" t="str">
        <f t="shared" si="39"/>
        <v>12D8</v>
      </c>
    </row>
    <row r="515" spans="1:20" x14ac:dyDescent="0.3">
      <c r="A515" s="13">
        <v>1159</v>
      </c>
      <c r="B515" s="14" t="s">
        <v>985</v>
      </c>
      <c r="C515" s="15" t="s">
        <v>986</v>
      </c>
      <c r="D515" s="16" t="s">
        <v>15</v>
      </c>
      <c r="E515" s="17">
        <v>3.8</v>
      </c>
      <c r="F515" s="45">
        <v>7.75</v>
      </c>
      <c r="G515" s="18">
        <v>5.6</v>
      </c>
      <c r="H515" s="13"/>
      <c r="I515" s="13"/>
      <c r="J515" s="13"/>
      <c r="K515" s="20">
        <v>3.25</v>
      </c>
      <c r="L515" s="20">
        <v>7.25</v>
      </c>
      <c r="M515" s="20">
        <v>8.25</v>
      </c>
      <c r="N515" s="9" t="str">
        <f>VLOOKUP(B515,'[1]DS_HS '!$C$657:$F$1300,4,0)</f>
        <v>12D2</v>
      </c>
      <c r="O515" s="9" t="str">
        <f t="shared" si="35"/>
        <v/>
      </c>
      <c r="P515" s="9">
        <f t="shared" si="36"/>
        <v>6.25</v>
      </c>
      <c r="Q515" s="9">
        <f t="shared" si="37"/>
        <v>5.85</v>
      </c>
      <c r="R515" s="9" t="str">
        <f>VLOOKUP(C515&amp;N515,'[2]12A1'!$C$8:$Z$655,18,0)</f>
        <v>7.7</v>
      </c>
      <c r="S515" s="9">
        <f t="shared" si="38"/>
        <v>6.41</v>
      </c>
      <c r="T515" s="9" t="str">
        <f t="shared" si="39"/>
        <v>12D2</v>
      </c>
    </row>
    <row r="516" spans="1:20" x14ac:dyDescent="0.3">
      <c r="A516" s="13">
        <v>1160</v>
      </c>
      <c r="B516" s="14" t="s">
        <v>987</v>
      </c>
      <c r="C516" s="15" t="s">
        <v>988</v>
      </c>
      <c r="D516" s="16" t="s">
        <v>15</v>
      </c>
      <c r="E516" s="17">
        <v>8.1999999999999993</v>
      </c>
      <c r="F516" s="45">
        <v>6</v>
      </c>
      <c r="G516" s="21">
        <v>-1</v>
      </c>
      <c r="H516" s="13"/>
      <c r="I516" s="13"/>
      <c r="J516" s="13"/>
      <c r="K516" s="24">
        <v>-1</v>
      </c>
      <c r="L516" s="20">
        <v>-1</v>
      </c>
      <c r="M516" s="20">
        <v>-1</v>
      </c>
      <c r="N516" s="9" t="str">
        <f>VLOOKUP(B516,'[1]DS_HS '!$C$657:$F$1300,4,0)</f>
        <v>12D1</v>
      </c>
      <c r="O516" s="9" t="str">
        <f t="shared" si="35"/>
        <v/>
      </c>
      <c r="P516" s="9" t="str">
        <f t="shared" si="36"/>
        <v/>
      </c>
      <c r="Q516" s="9" t="str">
        <f t="shared" si="37"/>
        <v/>
      </c>
      <c r="R516" s="9" t="str">
        <f>VLOOKUP(C516&amp;N516,'[2]12A1'!$C$8:$Z$655,18,0)</f>
        <v>8.6</v>
      </c>
      <c r="S516" s="9" t="str">
        <f t="shared" si="38"/>
        <v/>
      </c>
      <c r="T516" s="9" t="str">
        <f t="shared" si="39"/>
        <v>12D1</v>
      </c>
    </row>
    <row r="517" spans="1:20" x14ac:dyDescent="0.3">
      <c r="A517" s="13">
        <v>1161</v>
      </c>
      <c r="B517" s="14" t="s">
        <v>989</v>
      </c>
      <c r="C517" s="15" t="s">
        <v>990</v>
      </c>
      <c r="D517" s="16" t="s">
        <v>15</v>
      </c>
      <c r="E517" s="17">
        <v>5.2</v>
      </c>
      <c r="F517" s="45">
        <v>5.25</v>
      </c>
      <c r="G517" s="18">
        <v>5.8</v>
      </c>
      <c r="H517" s="13"/>
      <c r="I517" s="13"/>
      <c r="J517" s="13"/>
      <c r="K517" s="20">
        <v>4</v>
      </c>
      <c r="L517" s="20">
        <v>5.75</v>
      </c>
      <c r="M517" s="20">
        <v>8</v>
      </c>
      <c r="N517" s="9" t="str">
        <f>VLOOKUP(B517,'[1]DS_HS '!$C$657:$F$1300,4,0)</f>
        <v>12D11</v>
      </c>
      <c r="O517" s="9" t="str">
        <f t="shared" si="35"/>
        <v/>
      </c>
      <c r="P517" s="9">
        <f t="shared" si="36"/>
        <v>5.92</v>
      </c>
      <c r="Q517" s="9">
        <f t="shared" si="37"/>
        <v>5.54</v>
      </c>
      <c r="R517" s="9" t="str">
        <f>VLOOKUP(C517&amp;N517,'[2]12A1'!$C$8:$Z$655,18,0)</f>
        <v>7.0</v>
      </c>
      <c r="S517" s="9">
        <f t="shared" si="38"/>
        <v>5.98</v>
      </c>
      <c r="T517" s="9" t="str">
        <f t="shared" si="39"/>
        <v>12D11</v>
      </c>
    </row>
    <row r="518" spans="1:20" x14ac:dyDescent="0.3">
      <c r="A518" s="13">
        <v>1162</v>
      </c>
      <c r="B518" s="14" t="s">
        <v>991</v>
      </c>
      <c r="C518" s="15" t="s">
        <v>992</v>
      </c>
      <c r="D518" s="16" t="s">
        <v>15</v>
      </c>
      <c r="E518" s="17">
        <v>7</v>
      </c>
      <c r="F518" s="45">
        <v>7.75</v>
      </c>
      <c r="G518" s="18">
        <v>4.2</v>
      </c>
      <c r="H518" s="13"/>
      <c r="I518" s="13"/>
      <c r="J518" s="13"/>
      <c r="K518" s="20">
        <v>2.75</v>
      </c>
      <c r="L518" s="20">
        <v>4.5</v>
      </c>
      <c r="M518" s="20">
        <v>8.25</v>
      </c>
      <c r="N518" s="9" t="str">
        <f>VLOOKUP(B518,'[1]DS_HS '!$C$657:$F$1300,4,0)</f>
        <v>12D4</v>
      </c>
      <c r="O518" s="9" t="str">
        <f t="shared" si="35"/>
        <v/>
      </c>
      <c r="P518" s="9">
        <f t="shared" si="36"/>
        <v>5.17</v>
      </c>
      <c r="Q518" s="9">
        <f t="shared" si="37"/>
        <v>6.03</v>
      </c>
      <c r="R518" s="9" t="str">
        <f>VLOOKUP(C518&amp;N518,'[2]12A1'!$C$8:$Z$655,18,0)</f>
        <v>8.2</v>
      </c>
      <c r="S518" s="9">
        <f t="shared" si="38"/>
        <v>6.68</v>
      </c>
      <c r="T518" s="9" t="str">
        <f t="shared" si="39"/>
        <v>12D4</v>
      </c>
    </row>
    <row r="519" spans="1:20" x14ac:dyDescent="0.3">
      <c r="A519" s="13">
        <v>1163</v>
      </c>
      <c r="B519" s="14" t="s">
        <v>993</v>
      </c>
      <c r="C519" s="15" t="s">
        <v>994</v>
      </c>
      <c r="D519" s="16" t="s">
        <v>15</v>
      </c>
      <c r="E519" s="17">
        <v>6.4</v>
      </c>
      <c r="F519" s="45">
        <v>6.5</v>
      </c>
      <c r="G519" s="18">
        <v>6.4</v>
      </c>
      <c r="H519" s="13"/>
      <c r="I519" s="13"/>
      <c r="J519" s="13"/>
      <c r="K519" s="20">
        <v>3.75</v>
      </c>
      <c r="L519" s="20">
        <v>8</v>
      </c>
      <c r="M519" s="20">
        <v>9</v>
      </c>
      <c r="N519" s="9" t="str">
        <f>VLOOKUP(B519,'[1]DS_HS '!$C$657:$F$1300,4,0)</f>
        <v>12D6</v>
      </c>
      <c r="O519" s="9" t="str">
        <f t="shared" si="35"/>
        <v/>
      </c>
      <c r="P519" s="9">
        <f t="shared" si="36"/>
        <v>6.92</v>
      </c>
      <c r="Q519" s="9">
        <f t="shared" si="37"/>
        <v>6.56</v>
      </c>
      <c r="R519" s="9" t="str">
        <f>VLOOKUP(C519&amp;N519,'[2]12A1'!$C$8:$Z$655,18,0)</f>
        <v>7.6</v>
      </c>
      <c r="S519" s="9">
        <f t="shared" si="38"/>
        <v>6.87</v>
      </c>
      <c r="T519" s="9" t="str">
        <f t="shared" si="39"/>
        <v>12D6</v>
      </c>
    </row>
    <row r="520" spans="1:20" x14ac:dyDescent="0.3">
      <c r="A520" s="13">
        <v>1164</v>
      </c>
      <c r="B520" s="14" t="s">
        <v>995</v>
      </c>
      <c r="C520" s="15" t="s">
        <v>996</v>
      </c>
      <c r="D520" s="16" t="s">
        <v>15</v>
      </c>
      <c r="E520" s="17">
        <v>7.8</v>
      </c>
      <c r="F520" s="45">
        <v>8</v>
      </c>
      <c r="G520" s="18">
        <v>7</v>
      </c>
      <c r="H520" s="13"/>
      <c r="I520" s="13"/>
      <c r="J520" s="13"/>
      <c r="K520" s="20">
        <v>4.5</v>
      </c>
      <c r="L520" s="20">
        <v>7.5</v>
      </c>
      <c r="M520" s="20">
        <v>7.5</v>
      </c>
      <c r="N520" s="9" t="str">
        <f>VLOOKUP(B520,'[1]DS_HS '!$C$657:$F$1300,4,0)</f>
        <v>12D9</v>
      </c>
      <c r="O520" s="9" t="str">
        <f t="shared" si="35"/>
        <v/>
      </c>
      <c r="P520" s="9">
        <f t="shared" si="36"/>
        <v>6.5</v>
      </c>
      <c r="Q520" s="9">
        <f t="shared" si="37"/>
        <v>7.33</v>
      </c>
      <c r="R520" s="9" t="str">
        <f>VLOOKUP(C520&amp;N520,'[2]12A1'!$C$8:$Z$655,18,0)</f>
        <v>7.6</v>
      </c>
      <c r="S520" s="9">
        <f t="shared" si="38"/>
        <v>7.41</v>
      </c>
      <c r="T520" s="9" t="str">
        <f t="shared" si="39"/>
        <v>12D9</v>
      </c>
    </row>
    <row r="521" spans="1:20" x14ac:dyDescent="0.3">
      <c r="A521" s="13">
        <v>1165</v>
      </c>
      <c r="B521" s="14" t="s">
        <v>997</v>
      </c>
      <c r="C521" s="15" t="s">
        <v>998</v>
      </c>
      <c r="D521" s="16" t="s">
        <v>15</v>
      </c>
      <c r="E521" s="17">
        <v>7.8</v>
      </c>
      <c r="F521" s="45">
        <v>8</v>
      </c>
      <c r="G521" s="18">
        <v>4.2</v>
      </c>
      <c r="H521" s="13"/>
      <c r="I521" s="13"/>
      <c r="J521" s="13"/>
      <c r="K521" s="20">
        <v>5</v>
      </c>
      <c r="L521" s="20">
        <v>8.25</v>
      </c>
      <c r="M521" s="20">
        <v>6.75</v>
      </c>
      <c r="N521" s="9" t="str">
        <f>VLOOKUP(B521,'[1]DS_HS '!$C$657:$F$1300,4,0)</f>
        <v>12D5</v>
      </c>
      <c r="O521" s="9" t="str">
        <f t="shared" ref="O521:O584" si="40">IF(AND(H521&lt;&gt;"",H521&lt;&gt;-1),ROUND(AVERAGEIFS(H521:J521,H521:J521,"&gt;=0"),2),"")</f>
        <v/>
      </c>
      <c r="P521" s="9">
        <f t="shared" ref="P521:P584" si="41">IF(AND(K521&lt;&gt;"",K521&lt;&gt;-1),ROUND(AVERAGE(K521:M521),2),"")</f>
        <v>6.67</v>
      </c>
      <c r="Q521" s="9">
        <f t="shared" ref="Q521:Q584" si="42">IF(AND(E521&lt;&gt;-1,F521&lt;&gt;-1,G521&lt;&gt;-1,O521&lt;&gt;""),ROUND(AVERAGE($E521,$F521,$G521,O521),2),IF(AND(E521&lt;&gt;-1,F521&lt;&gt;-1,G521&lt;&gt;-1,P521&lt;&gt;""),ROUND(AVERAGE($E521,$F521,$G521,P521),2),""))</f>
        <v>6.67</v>
      </c>
      <c r="R521" s="9" t="str">
        <f>VLOOKUP(C521&amp;N521,'[2]12A1'!$C$8:$Z$655,18,0)</f>
        <v>8.3</v>
      </c>
      <c r="S521" s="9">
        <f t="shared" ref="S521:S584" si="43">IF(Q521&lt;&gt;"",ROUND((Q521*7+R521*3)/10,2),"")</f>
        <v>7.16</v>
      </c>
      <c r="T521" s="9" t="str">
        <f t="shared" ref="T521:T584" si="44">N521</f>
        <v>12D5</v>
      </c>
    </row>
    <row r="522" spans="1:20" x14ac:dyDescent="0.3">
      <c r="A522" s="13">
        <v>1166</v>
      </c>
      <c r="B522" s="14" t="s">
        <v>999</v>
      </c>
      <c r="C522" s="15" t="s">
        <v>1000</v>
      </c>
      <c r="D522" s="16" t="s">
        <v>15</v>
      </c>
      <c r="E522" s="17">
        <v>7.6</v>
      </c>
      <c r="F522" s="45">
        <v>7.75</v>
      </c>
      <c r="G522" s="18">
        <v>3.6</v>
      </c>
      <c r="H522" s="13"/>
      <c r="I522" s="13"/>
      <c r="J522" s="13"/>
      <c r="K522" s="20">
        <v>5</v>
      </c>
      <c r="L522" s="20">
        <v>7.75</v>
      </c>
      <c r="M522" s="20">
        <v>8.25</v>
      </c>
      <c r="N522" s="9" t="str">
        <f>VLOOKUP(B522,'[1]DS_HS '!$C$657:$F$1300,4,0)</f>
        <v>12D8</v>
      </c>
      <c r="O522" s="9" t="str">
        <f t="shared" si="40"/>
        <v/>
      </c>
      <c r="P522" s="9">
        <f t="shared" si="41"/>
        <v>7</v>
      </c>
      <c r="Q522" s="9">
        <f t="shared" si="42"/>
        <v>6.49</v>
      </c>
      <c r="R522" s="9" t="str">
        <f>VLOOKUP(C522&amp;N522,'[2]12A1'!$C$8:$Z$655,18,0)</f>
        <v>8.5</v>
      </c>
      <c r="S522" s="9">
        <f t="shared" si="43"/>
        <v>7.09</v>
      </c>
      <c r="T522" s="9" t="str">
        <f t="shared" si="44"/>
        <v>12D8</v>
      </c>
    </row>
    <row r="523" spans="1:20" x14ac:dyDescent="0.3">
      <c r="A523" s="13">
        <v>1167</v>
      </c>
      <c r="B523" s="14" t="s">
        <v>1001</v>
      </c>
      <c r="C523" s="15" t="s">
        <v>1002</v>
      </c>
      <c r="D523" s="16" t="s">
        <v>15</v>
      </c>
      <c r="E523" s="17">
        <v>5.4</v>
      </c>
      <c r="F523" s="45">
        <v>6.75</v>
      </c>
      <c r="G523" s="18">
        <v>4.8</v>
      </c>
      <c r="H523" s="13"/>
      <c r="I523" s="13"/>
      <c r="J523" s="13"/>
      <c r="K523" s="20">
        <v>4.75</v>
      </c>
      <c r="L523" s="20">
        <v>7</v>
      </c>
      <c r="M523" s="20">
        <v>7.5</v>
      </c>
      <c r="N523" s="9" t="str">
        <f>VLOOKUP(B523,'[1]DS_HS '!$C$657:$F$1300,4,0)</f>
        <v>12D10</v>
      </c>
      <c r="O523" s="9" t="str">
        <f t="shared" si="40"/>
        <v/>
      </c>
      <c r="P523" s="9">
        <f t="shared" si="41"/>
        <v>6.42</v>
      </c>
      <c r="Q523" s="9">
        <f t="shared" si="42"/>
        <v>5.84</v>
      </c>
      <c r="R523" s="9" t="str">
        <f>VLOOKUP(C523&amp;N523,'[2]12A1'!$C$8:$Z$655,18,0)</f>
        <v>7.1</v>
      </c>
      <c r="S523" s="9">
        <f t="shared" si="43"/>
        <v>6.22</v>
      </c>
      <c r="T523" s="9" t="str">
        <f t="shared" si="44"/>
        <v>12D10</v>
      </c>
    </row>
    <row r="524" spans="1:20" x14ac:dyDescent="0.3">
      <c r="A524" s="13">
        <v>1168</v>
      </c>
      <c r="B524" s="14" t="s">
        <v>1003</v>
      </c>
      <c r="C524" s="15" t="s">
        <v>1004</v>
      </c>
      <c r="D524" s="16" t="s">
        <v>15</v>
      </c>
      <c r="E524" s="17">
        <v>5</v>
      </c>
      <c r="F524" s="45">
        <v>6.75</v>
      </c>
      <c r="G524" s="18">
        <v>4.8</v>
      </c>
      <c r="H524" s="13"/>
      <c r="I524" s="13"/>
      <c r="J524" s="13"/>
      <c r="K524" s="20">
        <v>6.25</v>
      </c>
      <c r="L524" s="20">
        <v>8.25</v>
      </c>
      <c r="M524" s="20">
        <v>8.5</v>
      </c>
      <c r="N524" s="9" t="str">
        <f>VLOOKUP(B524,'[1]DS_HS '!$C$657:$F$1300,4,0)</f>
        <v>12D9</v>
      </c>
      <c r="O524" s="9" t="str">
        <f t="shared" si="40"/>
        <v/>
      </c>
      <c r="P524" s="9">
        <f t="shared" si="41"/>
        <v>7.67</v>
      </c>
      <c r="Q524" s="9">
        <f t="shared" si="42"/>
        <v>6.06</v>
      </c>
      <c r="R524" s="9" t="str">
        <f>VLOOKUP(C524&amp;N524,'[2]12A1'!$C$8:$Z$655,18,0)</f>
        <v>6.9</v>
      </c>
      <c r="S524" s="9">
        <f t="shared" si="43"/>
        <v>6.31</v>
      </c>
      <c r="T524" s="9" t="str">
        <f t="shared" si="44"/>
        <v>12D9</v>
      </c>
    </row>
    <row r="525" spans="1:20" x14ac:dyDescent="0.3">
      <c r="A525" s="13">
        <v>1169</v>
      </c>
      <c r="B525" s="14" t="s">
        <v>1005</v>
      </c>
      <c r="C525" s="15" t="s">
        <v>1006</v>
      </c>
      <c r="D525" s="16" t="s">
        <v>15</v>
      </c>
      <c r="E525" s="17">
        <v>6.2</v>
      </c>
      <c r="F525" s="45">
        <v>6.75</v>
      </c>
      <c r="G525" s="18">
        <v>7.2</v>
      </c>
      <c r="H525" s="13"/>
      <c r="I525" s="13"/>
      <c r="J525" s="13"/>
      <c r="K525" s="20">
        <v>4.25</v>
      </c>
      <c r="L525" s="20">
        <v>7</v>
      </c>
      <c r="M525" s="20">
        <v>9.5</v>
      </c>
      <c r="N525" s="9" t="str">
        <f>VLOOKUP(B525,'[1]DS_HS '!$C$657:$F$1300,4,0)</f>
        <v>12D10</v>
      </c>
      <c r="O525" s="9" t="str">
        <f t="shared" si="40"/>
        <v/>
      </c>
      <c r="P525" s="9">
        <f t="shared" si="41"/>
        <v>6.92</v>
      </c>
      <c r="Q525" s="9">
        <f t="shared" si="42"/>
        <v>6.77</v>
      </c>
      <c r="R525" s="9" t="str">
        <f>VLOOKUP(C525&amp;N525,'[2]12A1'!$C$8:$Z$655,18,0)</f>
        <v>7.9</v>
      </c>
      <c r="S525" s="9">
        <f t="shared" si="43"/>
        <v>7.11</v>
      </c>
      <c r="T525" s="9" t="str">
        <f t="shared" si="44"/>
        <v>12D10</v>
      </c>
    </row>
    <row r="526" spans="1:20" x14ac:dyDescent="0.3">
      <c r="A526" s="13">
        <v>1170</v>
      </c>
      <c r="B526" s="14" t="s">
        <v>1007</v>
      </c>
      <c r="C526" s="15" t="s">
        <v>1008</v>
      </c>
      <c r="D526" s="16" t="s">
        <v>15</v>
      </c>
      <c r="E526" s="17">
        <v>6.2</v>
      </c>
      <c r="F526" s="45">
        <v>7</v>
      </c>
      <c r="G526" s="18">
        <v>3</v>
      </c>
      <c r="H526" s="13"/>
      <c r="I526" s="13"/>
      <c r="J526" s="13"/>
      <c r="K526" s="20">
        <v>6.25</v>
      </c>
      <c r="L526" s="20">
        <v>8</v>
      </c>
      <c r="M526" s="20">
        <v>6.75</v>
      </c>
      <c r="N526" s="9" t="str">
        <f>VLOOKUP(B526,'[1]DS_HS '!$C$657:$F$1300,4,0)</f>
        <v>12D11</v>
      </c>
      <c r="O526" s="9" t="str">
        <f t="shared" si="40"/>
        <v/>
      </c>
      <c r="P526" s="9">
        <f t="shared" si="41"/>
        <v>7</v>
      </c>
      <c r="Q526" s="9">
        <f t="shared" si="42"/>
        <v>5.8</v>
      </c>
      <c r="R526" s="9" t="str">
        <f>VLOOKUP(C526&amp;N526,'[2]12A1'!$C$8:$Z$655,18,0)</f>
        <v>7.6</v>
      </c>
      <c r="S526" s="9">
        <f t="shared" si="43"/>
        <v>6.34</v>
      </c>
      <c r="T526" s="9" t="str">
        <f t="shared" si="44"/>
        <v>12D11</v>
      </c>
    </row>
    <row r="527" spans="1:20" x14ac:dyDescent="0.3">
      <c r="A527" s="13">
        <v>1171</v>
      </c>
      <c r="B527" s="14" t="s">
        <v>1009</v>
      </c>
      <c r="C527" s="15" t="s">
        <v>1010</v>
      </c>
      <c r="D527" s="16" t="s">
        <v>15</v>
      </c>
      <c r="E527" s="17">
        <v>8.8000000000000007</v>
      </c>
      <c r="F527" s="45">
        <v>8.5</v>
      </c>
      <c r="G527" s="18">
        <v>7.6</v>
      </c>
      <c r="H527" s="13"/>
      <c r="I527" s="13"/>
      <c r="J527" s="13"/>
      <c r="K527" s="20">
        <v>6</v>
      </c>
      <c r="L527" s="20">
        <v>7.25</v>
      </c>
      <c r="M527" s="20">
        <v>9</v>
      </c>
      <c r="N527" s="9" t="str">
        <f>VLOOKUP(B527,'[1]DS_HS '!$C$657:$F$1300,4,0)</f>
        <v>12D1</v>
      </c>
      <c r="O527" s="9" t="str">
        <f t="shared" si="40"/>
        <v/>
      </c>
      <c r="P527" s="9">
        <f t="shared" si="41"/>
        <v>7.42</v>
      </c>
      <c r="Q527" s="9">
        <f t="shared" si="42"/>
        <v>8.08</v>
      </c>
      <c r="R527" s="9" t="str">
        <f>VLOOKUP(C527&amp;N527,'[2]12A1'!$C$8:$Z$655,18,0)</f>
        <v>8.8</v>
      </c>
      <c r="S527" s="9">
        <f t="shared" si="43"/>
        <v>8.3000000000000007</v>
      </c>
      <c r="T527" s="9" t="str">
        <f t="shared" si="44"/>
        <v>12D1</v>
      </c>
    </row>
    <row r="528" spans="1:20" x14ac:dyDescent="0.3">
      <c r="A528" s="13">
        <v>1172</v>
      </c>
      <c r="B528" s="14" t="s">
        <v>1011</v>
      </c>
      <c r="C528" s="15" t="s">
        <v>1012</v>
      </c>
      <c r="D528" s="16" t="s">
        <v>15</v>
      </c>
      <c r="E528" s="17">
        <v>8</v>
      </c>
      <c r="F528" s="45">
        <v>7.25</v>
      </c>
      <c r="G528" s="18">
        <v>6</v>
      </c>
      <c r="H528" s="13"/>
      <c r="I528" s="13"/>
      <c r="J528" s="13"/>
      <c r="K528" s="20">
        <v>5.75</v>
      </c>
      <c r="L528" s="20">
        <v>6</v>
      </c>
      <c r="M528" s="20">
        <v>8</v>
      </c>
      <c r="N528" s="9" t="str">
        <f>VLOOKUP(B528,'[1]DS_HS '!$C$657:$F$1300,4,0)</f>
        <v>12D11</v>
      </c>
      <c r="O528" s="9" t="str">
        <f t="shared" si="40"/>
        <v/>
      </c>
      <c r="P528" s="9">
        <f t="shared" si="41"/>
        <v>6.58</v>
      </c>
      <c r="Q528" s="9">
        <f t="shared" si="42"/>
        <v>6.96</v>
      </c>
      <c r="R528" s="9" t="str">
        <f>VLOOKUP(C528&amp;N528,'[2]12A1'!$C$8:$Z$655,18,0)</f>
        <v>8.3</v>
      </c>
      <c r="S528" s="9">
        <f t="shared" si="43"/>
        <v>7.36</v>
      </c>
      <c r="T528" s="9" t="str">
        <f t="shared" si="44"/>
        <v>12D11</v>
      </c>
    </row>
    <row r="529" spans="1:20" x14ac:dyDescent="0.3">
      <c r="A529" s="13">
        <v>1173</v>
      </c>
      <c r="B529" s="14" t="s">
        <v>1013</v>
      </c>
      <c r="C529" s="15" t="s">
        <v>1014</v>
      </c>
      <c r="D529" s="16" t="s">
        <v>15</v>
      </c>
      <c r="E529" s="17">
        <v>5.8</v>
      </c>
      <c r="F529" s="45">
        <v>7</v>
      </c>
      <c r="G529" s="18">
        <v>4.5999999999999996</v>
      </c>
      <c r="H529" s="13"/>
      <c r="I529" s="13"/>
      <c r="J529" s="13"/>
      <c r="K529" s="20">
        <v>6</v>
      </c>
      <c r="L529" s="20">
        <v>6.5</v>
      </c>
      <c r="M529" s="20">
        <v>8.25</v>
      </c>
      <c r="N529" s="9" t="str">
        <f>VLOOKUP(B529,'[1]DS_HS '!$C$657:$F$1300,4,0)</f>
        <v>12D5</v>
      </c>
      <c r="O529" s="9" t="str">
        <f t="shared" si="40"/>
        <v/>
      </c>
      <c r="P529" s="9">
        <f t="shared" si="41"/>
        <v>6.92</v>
      </c>
      <c r="Q529" s="9">
        <f t="shared" si="42"/>
        <v>6.08</v>
      </c>
      <c r="R529" s="9" t="str">
        <f>VLOOKUP(C529&amp;N529,'[2]12A1'!$C$8:$Z$655,18,0)</f>
        <v>7.7</v>
      </c>
      <c r="S529" s="9">
        <f t="shared" si="43"/>
        <v>6.57</v>
      </c>
      <c r="T529" s="9" t="str">
        <f t="shared" si="44"/>
        <v>12D5</v>
      </c>
    </row>
    <row r="530" spans="1:20" x14ac:dyDescent="0.3">
      <c r="A530" s="13">
        <v>1174</v>
      </c>
      <c r="B530" s="14" t="s">
        <v>1015</v>
      </c>
      <c r="C530" s="15" t="s">
        <v>1016</v>
      </c>
      <c r="D530" s="16" t="s">
        <v>15</v>
      </c>
      <c r="E530" s="17">
        <v>7.6</v>
      </c>
      <c r="F530" s="45">
        <v>7.25</v>
      </c>
      <c r="G530" s="18">
        <v>4</v>
      </c>
      <c r="H530" s="13"/>
      <c r="I530" s="13"/>
      <c r="J530" s="13"/>
      <c r="K530" s="20">
        <v>4.75</v>
      </c>
      <c r="L530" s="20">
        <v>7.5</v>
      </c>
      <c r="M530" s="20">
        <v>9.5</v>
      </c>
      <c r="N530" s="9" t="str">
        <f>VLOOKUP(B530,'[1]DS_HS '!$C$657:$F$1300,4,0)</f>
        <v>12D8</v>
      </c>
      <c r="O530" s="9" t="str">
        <f t="shared" si="40"/>
        <v/>
      </c>
      <c r="P530" s="9">
        <f t="shared" si="41"/>
        <v>7.25</v>
      </c>
      <c r="Q530" s="9">
        <f t="shared" si="42"/>
        <v>6.53</v>
      </c>
      <c r="R530" s="9" t="str">
        <f>VLOOKUP(C530&amp;N530,'[2]12A1'!$C$8:$Z$655,18,0)</f>
        <v>7.7</v>
      </c>
      <c r="S530" s="9">
        <f t="shared" si="43"/>
        <v>6.88</v>
      </c>
      <c r="T530" s="9" t="str">
        <f t="shared" si="44"/>
        <v>12D8</v>
      </c>
    </row>
    <row r="531" spans="1:20" x14ac:dyDescent="0.3">
      <c r="A531" s="13">
        <v>1175</v>
      </c>
      <c r="B531" s="14" t="s">
        <v>1017</v>
      </c>
      <c r="C531" s="15" t="s">
        <v>1018</v>
      </c>
      <c r="D531" s="16" t="s">
        <v>15</v>
      </c>
      <c r="E531" s="17">
        <v>6.8</v>
      </c>
      <c r="F531" s="45">
        <v>7.25</v>
      </c>
      <c r="G531" s="18">
        <v>4.4000000000000004</v>
      </c>
      <c r="H531" s="13"/>
      <c r="I531" s="13"/>
      <c r="J531" s="13"/>
      <c r="K531" s="20">
        <v>4</v>
      </c>
      <c r="L531" s="20">
        <v>6.25</v>
      </c>
      <c r="M531" s="20">
        <v>7.5</v>
      </c>
      <c r="N531" s="9" t="str">
        <f>VLOOKUP(B531,'[1]DS_HS '!$C$657:$F$1300,4,0)</f>
        <v>12D3</v>
      </c>
      <c r="O531" s="9" t="str">
        <f t="shared" si="40"/>
        <v/>
      </c>
      <c r="P531" s="9">
        <f t="shared" si="41"/>
        <v>5.92</v>
      </c>
      <c r="Q531" s="9">
        <f t="shared" si="42"/>
        <v>6.09</v>
      </c>
      <c r="R531" s="9" t="str">
        <f>VLOOKUP(C531&amp;N531,'[2]12A1'!$C$8:$Z$655,18,0)</f>
        <v>8.1</v>
      </c>
      <c r="S531" s="9">
        <f t="shared" si="43"/>
        <v>6.69</v>
      </c>
      <c r="T531" s="9" t="str">
        <f t="shared" si="44"/>
        <v>12D3</v>
      </c>
    </row>
    <row r="532" spans="1:20" x14ac:dyDescent="0.3">
      <c r="A532" s="13">
        <v>1176</v>
      </c>
      <c r="B532" s="14" t="s">
        <v>1019</v>
      </c>
      <c r="C532" s="15" t="s">
        <v>1020</v>
      </c>
      <c r="D532" s="16" t="s">
        <v>15</v>
      </c>
      <c r="E532" s="17">
        <v>7.8</v>
      </c>
      <c r="F532" s="45">
        <v>7.75</v>
      </c>
      <c r="G532" s="18">
        <v>8.8000000000000007</v>
      </c>
      <c r="H532" s="13"/>
      <c r="I532" s="13"/>
      <c r="J532" s="13"/>
      <c r="K532" s="20">
        <v>5.5</v>
      </c>
      <c r="L532" s="20">
        <v>8</v>
      </c>
      <c r="M532" s="20">
        <v>8.25</v>
      </c>
      <c r="N532" s="9" t="str">
        <f>VLOOKUP(B532,'[1]DS_HS '!$C$657:$F$1300,4,0)</f>
        <v>12D6</v>
      </c>
      <c r="O532" s="9" t="str">
        <f t="shared" si="40"/>
        <v/>
      </c>
      <c r="P532" s="9">
        <f t="shared" si="41"/>
        <v>7.25</v>
      </c>
      <c r="Q532" s="9">
        <f t="shared" si="42"/>
        <v>7.9</v>
      </c>
      <c r="R532" s="9" t="str">
        <f>VLOOKUP(C532&amp;N532,'[2]12A1'!$C$8:$Z$655,18,0)</f>
        <v>8.6</v>
      </c>
      <c r="S532" s="9">
        <f t="shared" si="43"/>
        <v>8.11</v>
      </c>
      <c r="T532" s="9" t="str">
        <f t="shared" si="44"/>
        <v>12D6</v>
      </c>
    </row>
    <row r="533" spans="1:20" x14ac:dyDescent="0.3">
      <c r="A533" s="13">
        <v>1177</v>
      </c>
      <c r="B533" s="14" t="s">
        <v>1021</v>
      </c>
      <c r="C533" s="15" t="s">
        <v>1022</v>
      </c>
      <c r="D533" s="16" t="s">
        <v>15</v>
      </c>
      <c r="E533" s="17">
        <v>5.6</v>
      </c>
      <c r="F533" s="45">
        <v>8</v>
      </c>
      <c r="G533" s="18">
        <v>5.2</v>
      </c>
      <c r="H533" s="13"/>
      <c r="I533" s="13"/>
      <c r="J533" s="13"/>
      <c r="K533" s="20">
        <v>2.75</v>
      </c>
      <c r="L533" s="20">
        <v>6</v>
      </c>
      <c r="M533" s="20">
        <v>8</v>
      </c>
      <c r="N533" s="9" t="str">
        <f>VLOOKUP(B533,'[1]DS_HS '!$C$657:$F$1300,4,0)</f>
        <v>12D3</v>
      </c>
      <c r="O533" s="9" t="str">
        <f t="shared" si="40"/>
        <v/>
      </c>
      <c r="P533" s="9">
        <f t="shared" si="41"/>
        <v>5.58</v>
      </c>
      <c r="Q533" s="9">
        <f t="shared" si="42"/>
        <v>6.1</v>
      </c>
      <c r="R533" s="9" t="str">
        <f>VLOOKUP(C533&amp;N533,'[2]12A1'!$C$8:$Z$655,18,0)</f>
        <v>8.3</v>
      </c>
      <c r="S533" s="9">
        <f t="shared" si="43"/>
        <v>6.76</v>
      </c>
      <c r="T533" s="9" t="str">
        <f t="shared" si="44"/>
        <v>12D3</v>
      </c>
    </row>
    <row r="534" spans="1:20" x14ac:dyDescent="0.3">
      <c r="A534" s="13">
        <v>1178</v>
      </c>
      <c r="B534" s="14" t="s">
        <v>1023</v>
      </c>
      <c r="C534" s="15" t="s">
        <v>253</v>
      </c>
      <c r="D534" s="16" t="s">
        <v>15</v>
      </c>
      <c r="E534" s="17">
        <v>7.4</v>
      </c>
      <c r="F534" s="45">
        <v>7</v>
      </c>
      <c r="G534" s="18">
        <v>7.8</v>
      </c>
      <c r="H534" s="13"/>
      <c r="I534" s="13"/>
      <c r="J534" s="13"/>
      <c r="K534" s="20">
        <v>4.25</v>
      </c>
      <c r="L534" s="20">
        <v>6.25</v>
      </c>
      <c r="M534" s="20">
        <v>8.5</v>
      </c>
      <c r="N534" s="9" t="str">
        <f>VLOOKUP(B534,'[1]DS_HS '!$C$657:$F$1300,4,0)</f>
        <v>12D5</v>
      </c>
      <c r="O534" s="9" t="str">
        <f t="shared" si="40"/>
        <v/>
      </c>
      <c r="P534" s="9">
        <f t="shared" si="41"/>
        <v>6.33</v>
      </c>
      <c r="Q534" s="9">
        <f t="shared" si="42"/>
        <v>7.13</v>
      </c>
      <c r="R534" s="9" t="str">
        <f>VLOOKUP(C534&amp;N534,'[2]12A1'!$C$8:$Z$655,18,0)</f>
        <v>7.8</v>
      </c>
      <c r="S534" s="9">
        <f t="shared" si="43"/>
        <v>7.33</v>
      </c>
      <c r="T534" s="9" t="str">
        <f t="shared" si="44"/>
        <v>12D5</v>
      </c>
    </row>
    <row r="535" spans="1:20" x14ac:dyDescent="0.3">
      <c r="A535" s="13">
        <v>1179</v>
      </c>
      <c r="B535" s="14" t="s">
        <v>1024</v>
      </c>
      <c r="C535" s="15" t="s">
        <v>1025</v>
      </c>
      <c r="D535" s="16" t="s">
        <v>15</v>
      </c>
      <c r="E535" s="17">
        <v>7.6</v>
      </c>
      <c r="F535" s="45">
        <v>7.25</v>
      </c>
      <c r="G535" s="18">
        <v>6.4</v>
      </c>
      <c r="H535" s="13"/>
      <c r="I535" s="13"/>
      <c r="J535" s="13"/>
      <c r="K535" s="20">
        <v>4</v>
      </c>
      <c r="L535" s="20">
        <v>8.5</v>
      </c>
      <c r="M535" s="20">
        <v>7</v>
      </c>
      <c r="N535" s="9" t="str">
        <f>VLOOKUP(B535,'[1]DS_HS '!$C$657:$F$1300,4,0)</f>
        <v>12D9</v>
      </c>
      <c r="O535" s="9" t="str">
        <f t="shared" si="40"/>
        <v/>
      </c>
      <c r="P535" s="9">
        <f t="shared" si="41"/>
        <v>6.5</v>
      </c>
      <c r="Q535" s="9">
        <f t="shared" si="42"/>
        <v>6.94</v>
      </c>
      <c r="R535" s="9" t="str">
        <f>VLOOKUP(C535&amp;N535,'[2]12A1'!$C$8:$Z$655,18,0)</f>
        <v>7.7</v>
      </c>
      <c r="S535" s="9">
        <f t="shared" si="43"/>
        <v>7.17</v>
      </c>
      <c r="T535" s="9" t="str">
        <f t="shared" si="44"/>
        <v>12D9</v>
      </c>
    </row>
    <row r="536" spans="1:20" x14ac:dyDescent="0.3">
      <c r="A536" s="13">
        <v>1180</v>
      </c>
      <c r="B536" s="14" t="s">
        <v>1026</v>
      </c>
      <c r="C536" s="15" t="s">
        <v>1027</v>
      </c>
      <c r="D536" s="16" t="s">
        <v>15</v>
      </c>
      <c r="E536" s="17">
        <v>6.6</v>
      </c>
      <c r="F536" s="45">
        <v>8.5</v>
      </c>
      <c r="G536" s="18">
        <v>2.6</v>
      </c>
      <c r="H536" s="13"/>
      <c r="I536" s="13"/>
      <c r="J536" s="13"/>
      <c r="K536" s="20">
        <v>4</v>
      </c>
      <c r="L536" s="20">
        <v>5</v>
      </c>
      <c r="M536" s="20">
        <v>8.25</v>
      </c>
      <c r="N536" s="9" t="str">
        <f>VLOOKUP(B536,'[1]DS_HS '!$C$657:$F$1300,4,0)</f>
        <v>12D9</v>
      </c>
      <c r="O536" s="9" t="str">
        <f t="shared" si="40"/>
        <v/>
      </c>
      <c r="P536" s="9">
        <f t="shared" si="41"/>
        <v>5.75</v>
      </c>
      <c r="Q536" s="9">
        <f t="shared" si="42"/>
        <v>5.86</v>
      </c>
      <c r="R536" s="9" t="str">
        <f>VLOOKUP(C536&amp;N536,'[2]12A1'!$C$8:$Z$655,18,0)</f>
        <v>8.1</v>
      </c>
      <c r="S536" s="9">
        <f t="shared" si="43"/>
        <v>6.53</v>
      </c>
      <c r="T536" s="9" t="str">
        <f t="shared" si="44"/>
        <v>12D9</v>
      </c>
    </row>
    <row r="537" spans="1:20" x14ac:dyDescent="0.3">
      <c r="A537" s="13">
        <v>1181</v>
      </c>
      <c r="B537" s="14" t="s">
        <v>1028</v>
      </c>
      <c r="C537" s="15" t="s">
        <v>1029</v>
      </c>
      <c r="D537" s="16" t="s">
        <v>15</v>
      </c>
      <c r="E537" s="17">
        <v>6.8</v>
      </c>
      <c r="F537" s="45">
        <v>6</v>
      </c>
      <c r="G537" s="18">
        <v>6.8</v>
      </c>
      <c r="H537" s="13"/>
      <c r="I537" s="13"/>
      <c r="J537" s="13"/>
      <c r="K537" s="20">
        <v>6</v>
      </c>
      <c r="L537" s="20">
        <v>6</v>
      </c>
      <c r="M537" s="20">
        <v>9.5</v>
      </c>
      <c r="N537" s="9" t="str">
        <f>VLOOKUP(B537,'[1]DS_HS '!$C$657:$F$1300,4,0)</f>
        <v>12D2</v>
      </c>
      <c r="O537" s="9" t="str">
        <f t="shared" si="40"/>
        <v/>
      </c>
      <c r="P537" s="9">
        <f t="shared" si="41"/>
        <v>7.17</v>
      </c>
      <c r="Q537" s="9">
        <f t="shared" si="42"/>
        <v>6.69</v>
      </c>
      <c r="R537" s="9" t="str">
        <f>VLOOKUP(C537&amp;N537,'[2]12A1'!$C$8:$Z$655,18,0)</f>
        <v>7.5</v>
      </c>
      <c r="S537" s="9">
        <f t="shared" si="43"/>
        <v>6.93</v>
      </c>
      <c r="T537" s="9" t="str">
        <f t="shared" si="44"/>
        <v>12D2</v>
      </c>
    </row>
    <row r="538" spans="1:20" x14ac:dyDescent="0.3">
      <c r="A538" s="13">
        <v>1182</v>
      </c>
      <c r="B538" s="14" t="s">
        <v>1030</v>
      </c>
      <c r="C538" s="15" t="s">
        <v>1031</v>
      </c>
      <c r="D538" s="16" t="s">
        <v>15</v>
      </c>
      <c r="E538" s="17">
        <v>6.6</v>
      </c>
      <c r="F538" s="45">
        <v>8</v>
      </c>
      <c r="G538" s="18">
        <v>6.8</v>
      </c>
      <c r="H538" s="13"/>
      <c r="I538" s="13"/>
      <c r="J538" s="13"/>
      <c r="K538" s="20">
        <v>4.75</v>
      </c>
      <c r="L538" s="20">
        <v>6.5</v>
      </c>
      <c r="M538" s="20">
        <v>7</v>
      </c>
      <c r="N538" s="9" t="str">
        <f>VLOOKUP(B538,'[1]DS_HS '!$C$657:$F$1300,4,0)</f>
        <v>12D5</v>
      </c>
      <c r="O538" s="9" t="str">
        <f t="shared" si="40"/>
        <v/>
      </c>
      <c r="P538" s="9">
        <f t="shared" si="41"/>
        <v>6.08</v>
      </c>
      <c r="Q538" s="9">
        <f t="shared" si="42"/>
        <v>6.87</v>
      </c>
      <c r="R538" s="9" t="str">
        <f>VLOOKUP(C538&amp;N538,'[2]12A1'!$C$8:$Z$655,18,0)</f>
        <v>8.3</v>
      </c>
      <c r="S538" s="9">
        <f t="shared" si="43"/>
        <v>7.3</v>
      </c>
      <c r="T538" s="9" t="str">
        <f t="shared" si="44"/>
        <v>12D5</v>
      </c>
    </row>
    <row r="539" spans="1:20" x14ac:dyDescent="0.3">
      <c r="A539" s="13">
        <v>1183</v>
      </c>
      <c r="B539" s="14" t="s">
        <v>1032</v>
      </c>
      <c r="C539" s="15" t="s">
        <v>1033</v>
      </c>
      <c r="D539" s="16" t="s">
        <v>15</v>
      </c>
      <c r="E539" s="17">
        <v>8.4</v>
      </c>
      <c r="F539" s="45">
        <v>8</v>
      </c>
      <c r="G539" s="18">
        <v>8</v>
      </c>
      <c r="H539" s="13"/>
      <c r="I539" s="13"/>
      <c r="J539" s="13"/>
      <c r="K539" s="20">
        <v>5.75</v>
      </c>
      <c r="L539" s="20">
        <v>8.25</v>
      </c>
      <c r="M539" s="20">
        <v>9</v>
      </c>
      <c r="N539" s="9" t="str">
        <f>VLOOKUP(B539,'[1]DS_HS '!$C$657:$F$1300,4,0)</f>
        <v>12D9</v>
      </c>
      <c r="O539" s="9" t="str">
        <f t="shared" si="40"/>
        <v/>
      </c>
      <c r="P539" s="9">
        <f t="shared" si="41"/>
        <v>7.67</v>
      </c>
      <c r="Q539" s="9">
        <f t="shared" si="42"/>
        <v>8.02</v>
      </c>
      <c r="R539" s="9" t="str">
        <f>VLOOKUP(C539&amp;N539,'[2]12A1'!$C$8:$Z$655,18,0)</f>
        <v>8.1</v>
      </c>
      <c r="S539" s="9">
        <f t="shared" si="43"/>
        <v>8.0399999999999991</v>
      </c>
      <c r="T539" s="9" t="str">
        <f t="shared" si="44"/>
        <v>12D9</v>
      </c>
    </row>
    <row r="540" spans="1:20" x14ac:dyDescent="0.3">
      <c r="A540" s="13">
        <v>1184</v>
      </c>
      <c r="B540" s="14" t="s">
        <v>1034</v>
      </c>
      <c r="C540" s="15" t="s">
        <v>1035</v>
      </c>
      <c r="D540" s="16" t="s">
        <v>15</v>
      </c>
      <c r="E540" s="17">
        <v>8.1999999999999993</v>
      </c>
      <c r="F540" s="45">
        <v>6.5</v>
      </c>
      <c r="G540" s="18">
        <v>7.8</v>
      </c>
      <c r="H540" s="13"/>
      <c r="I540" s="13"/>
      <c r="J540" s="13"/>
      <c r="K540" s="20">
        <v>6.5</v>
      </c>
      <c r="L540" s="20">
        <v>7.75</v>
      </c>
      <c r="M540" s="20">
        <v>8.25</v>
      </c>
      <c r="N540" s="9" t="str">
        <f>VLOOKUP(B540,'[1]DS_HS '!$C$657:$F$1300,4,0)</f>
        <v>12D10</v>
      </c>
      <c r="O540" s="9" t="str">
        <f t="shared" si="40"/>
        <v/>
      </c>
      <c r="P540" s="9">
        <f t="shared" si="41"/>
        <v>7.5</v>
      </c>
      <c r="Q540" s="9">
        <f t="shared" si="42"/>
        <v>7.5</v>
      </c>
      <c r="R540" s="9" t="str">
        <f>VLOOKUP(C540&amp;N540,'[2]12A1'!$C$8:$Z$655,18,0)</f>
        <v>7.6</v>
      </c>
      <c r="S540" s="9">
        <f t="shared" si="43"/>
        <v>7.53</v>
      </c>
      <c r="T540" s="9" t="str">
        <f t="shared" si="44"/>
        <v>12D10</v>
      </c>
    </row>
    <row r="541" spans="1:20" x14ac:dyDescent="0.3">
      <c r="A541" s="13">
        <v>1185</v>
      </c>
      <c r="B541" s="14" t="s">
        <v>1036</v>
      </c>
      <c r="C541" s="15" t="s">
        <v>1037</v>
      </c>
      <c r="D541" s="16" t="s">
        <v>15</v>
      </c>
      <c r="E541" s="17">
        <v>7.2</v>
      </c>
      <c r="F541" s="45">
        <v>7.5</v>
      </c>
      <c r="G541" s="18">
        <v>4.4000000000000004</v>
      </c>
      <c r="H541" s="13"/>
      <c r="I541" s="13"/>
      <c r="J541" s="13"/>
      <c r="K541" s="20">
        <v>5.25</v>
      </c>
      <c r="L541" s="20">
        <v>8.5</v>
      </c>
      <c r="M541" s="20">
        <v>7.5</v>
      </c>
      <c r="N541" s="9" t="str">
        <f>VLOOKUP(B541,'[1]DS_HS '!$C$657:$F$1300,4,0)</f>
        <v>12D4</v>
      </c>
      <c r="O541" s="9" t="str">
        <f t="shared" si="40"/>
        <v/>
      </c>
      <c r="P541" s="9">
        <f t="shared" si="41"/>
        <v>7.08</v>
      </c>
      <c r="Q541" s="9">
        <f t="shared" si="42"/>
        <v>6.55</v>
      </c>
      <c r="R541" s="9" t="str">
        <f>VLOOKUP(C541&amp;N541,'[2]12A1'!$C$8:$Z$655,18,0)</f>
        <v>8.0</v>
      </c>
      <c r="S541" s="9">
        <f t="shared" si="43"/>
        <v>6.99</v>
      </c>
      <c r="T541" s="9" t="str">
        <f t="shared" si="44"/>
        <v>12D4</v>
      </c>
    </row>
    <row r="542" spans="1:20" x14ac:dyDescent="0.3">
      <c r="A542" s="13">
        <v>1186</v>
      </c>
      <c r="B542" s="14" t="s">
        <v>1038</v>
      </c>
      <c r="C542" s="15" t="s">
        <v>1039</v>
      </c>
      <c r="D542" s="16" t="s">
        <v>15</v>
      </c>
      <c r="E542" s="17">
        <v>6.2</v>
      </c>
      <c r="F542" s="45">
        <v>5.25</v>
      </c>
      <c r="G542" s="18">
        <v>5.2</v>
      </c>
      <c r="H542" s="13"/>
      <c r="I542" s="13"/>
      <c r="J542" s="13"/>
      <c r="K542" s="20">
        <v>4.75</v>
      </c>
      <c r="L542" s="20">
        <v>3.75</v>
      </c>
      <c r="M542" s="20">
        <v>7.25</v>
      </c>
      <c r="N542" s="9" t="str">
        <f>VLOOKUP(B542,'[1]DS_HS '!$C$657:$F$1300,4,0)</f>
        <v>12D2</v>
      </c>
      <c r="O542" s="9" t="str">
        <f t="shared" si="40"/>
        <v/>
      </c>
      <c r="P542" s="9">
        <f t="shared" si="41"/>
        <v>5.25</v>
      </c>
      <c r="Q542" s="9">
        <f t="shared" si="42"/>
        <v>5.48</v>
      </c>
      <c r="R542" s="9" t="str">
        <f>VLOOKUP(C542&amp;N542,'[2]12A1'!$C$8:$Z$655,18,0)</f>
        <v>8.2</v>
      </c>
      <c r="S542" s="9">
        <f t="shared" si="43"/>
        <v>6.3</v>
      </c>
      <c r="T542" s="9" t="str">
        <f t="shared" si="44"/>
        <v>12D2</v>
      </c>
    </row>
    <row r="543" spans="1:20" x14ac:dyDescent="0.3">
      <c r="A543" s="13">
        <v>1187</v>
      </c>
      <c r="B543" s="14" t="s">
        <v>1040</v>
      </c>
      <c r="C543" s="15" t="s">
        <v>1041</v>
      </c>
      <c r="D543" s="16" t="s">
        <v>15</v>
      </c>
      <c r="E543" s="17">
        <v>7.4</v>
      </c>
      <c r="F543" s="45">
        <v>7.25</v>
      </c>
      <c r="G543" s="18">
        <v>5.8</v>
      </c>
      <c r="H543" s="13"/>
      <c r="I543" s="13"/>
      <c r="J543" s="13"/>
      <c r="K543" s="20">
        <v>4.75</v>
      </c>
      <c r="L543" s="20">
        <v>7</v>
      </c>
      <c r="M543" s="20">
        <v>8.25</v>
      </c>
      <c r="N543" s="9" t="str">
        <f>VLOOKUP(B543,'[1]DS_HS '!$C$657:$F$1300,4,0)</f>
        <v>12D6</v>
      </c>
      <c r="O543" s="9" t="str">
        <f t="shared" si="40"/>
        <v/>
      </c>
      <c r="P543" s="9">
        <f t="shared" si="41"/>
        <v>6.67</v>
      </c>
      <c r="Q543" s="9">
        <f t="shared" si="42"/>
        <v>6.78</v>
      </c>
      <c r="R543" s="9" t="str">
        <f>VLOOKUP(C543&amp;N543,'[2]12A1'!$C$8:$Z$655,18,0)</f>
        <v>8.3</v>
      </c>
      <c r="S543" s="9">
        <f t="shared" si="43"/>
        <v>7.24</v>
      </c>
      <c r="T543" s="9" t="str">
        <f t="shared" si="44"/>
        <v>12D6</v>
      </c>
    </row>
    <row r="544" spans="1:20" x14ac:dyDescent="0.3">
      <c r="A544" s="13">
        <v>1188</v>
      </c>
      <c r="B544" s="14" t="s">
        <v>1042</v>
      </c>
      <c r="C544" s="15" t="s">
        <v>1041</v>
      </c>
      <c r="D544" s="16" t="s">
        <v>15</v>
      </c>
      <c r="E544" s="17">
        <v>7.6</v>
      </c>
      <c r="F544" s="45">
        <v>7.75</v>
      </c>
      <c r="G544" s="18">
        <v>8.4</v>
      </c>
      <c r="H544" s="13"/>
      <c r="I544" s="13"/>
      <c r="J544" s="13"/>
      <c r="K544" s="20">
        <v>3.5</v>
      </c>
      <c r="L544" s="20">
        <v>8</v>
      </c>
      <c r="M544" s="20">
        <v>7.5</v>
      </c>
      <c r="N544" s="9" t="str">
        <f>VLOOKUP(B544,'[1]DS_HS '!$C$657:$F$1300,4,0)</f>
        <v>12D10</v>
      </c>
      <c r="O544" s="9" t="str">
        <f t="shared" si="40"/>
        <v/>
      </c>
      <c r="P544" s="9">
        <f t="shared" si="41"/>
        <v>6.33</v>
      </c>
      <c r="Q544" s="9">
        <f t="shared" si="42"/>
        <v>7.52</v>
      </c>
      <c r="R544" s="9" t="str">
        <f>VLOOKUP(C544&amp;N544,'[2]12A1'!$C$8:$Z$655,18,0)</f>
        <v>8.2</v>
      </c>
      <c r="S544" s="9">
        <f t="shared" si="43"/>
        <v>7.72</v>
      </c>
      <c r="T544" s="9" t="str">
        <f t="shared" si="44"/>
        <v>12D10</v>
      </c>
    </row>
    <row r="545" spans="1:20" x14ac:dyDescent="0.3">
      <c r="A545" s="13">
        <v>1189</v>
      </c>
      <c r="B545" s="14" t="s">
        <v>1043</v>
      </c>
      <c r="C545" s="15" t="s">
        <v>1044</v>
      </c>
      <c r="D545" s="16" t="s">
        <v>15</v>
      </c>
      <c r="E545" s="17">
        <v>8.1999999999999993</v>
      </c>
      <c r="F545" s="45">
        <v>8</v>
      </c>
      <c r="G545" s="18">
        <v>6.8</v>
      </c>
      <c r="H545" s="13"/>
      <c r="I545" s="13"/>
      <c r="J545" s="13"/>
      <c r="K545" s="20">
        <v>5.75</v>
      </c>
      <c r="L545" s="20">
        <v>7.75</v>
      </c>
      <c r="M545" s="20">
        <v>10</v>
      </c>
      <c r="N545" s="9" t="str">
        <f>VLOOKUP(B545,'[1]DS_HS '!$C$657:$F$1300,4,0)</f>
        <v>12D8</v>
      </c>
      <c r="O545" s="9" t="str">
        <f t="shared" si="40"/>
        <v/>
      </c>
      <c r="P545" s="9">
        <f t="shared" si="41"/>
        <v>7.83</v>
      </c>
      <c r="Q545" s="9">
        <f t="shared" si="42"/>
        <v>7.71</v>
      </c>
      <c r="R545" s="9" t="str">
        <f>VLOOKUP(C545&amp;N545,'[2]12A1'!$C$8:$Z$655,18,0)</f>
        <v>8.7</v>
      </c>
      <c r="S545" s="9">
        <f t="shared" si="43"/>
        <v>8.01</v>
      </c>
      <c r="T545" s="9" t="str">
        <f t="shared" si="44"/>
        <v>12D8</v>
      </c>
    </row>
    <row r="546" spans="1:20" x14ac:dyDescent="0.3">
      <c r="A546" s="13">
        <v>1190</v>
      </c>
      <c r="B546" s="14" t="s">
        <v>1045</v>
      </c>
      <c r="C546" s="15" t="s">
        <v>1046</v>
      </c>
      <c r="D546" s="16" t="s">
        <v>15</v>
      </c>
      <c r="E546" s="17">
        <v>6.4</v>
      </c>
      <c r="F546" s="45">
        <v>8</v>
      </c>
      <c r="G546" s="18">
        <v>3.8</v>
      </c>
      <c r="H546" s="13"/>
      <c r="I546" s="13"/>
      <c r="J546" s="13"/>
      <c r="K546" s="20">
        <v>5.5</v>
      </c>
      <c r="L546" s="20">
        <v>6.25</v>
      </c>
      <c r="M546" s="20">
        <v>7.75</v>
      </c>
      <c r="N546" s="9" t="str">
        <f>VLOOKUP(B546,'[1]DS_HS '!$C$657:$F$1300,4,0)</f>
        <v>12A2</v>
      </c>
      <c r="O546" s="9" t="str">
        <f t="shared" si="40"/>
        <v/>
      </c>
      <c r="P546" s="9">
        <f t="shared" si="41"/>
        <v>6.5</v>
      </c>
      <c r="Q546" s="9">
        <f t="shared" si="42"/>
        <v>6.18</v>
      </c>
      <c r="R546" s="9" t="str">
        <f>VLOOKUP(C546&amp;N546,'[2]12A1'!$C$8:$Z$655,18,0)</f>
        <v>8.5</v>
      </c>
      <c r="S546" s="9">
        <f t="shared" si="43"/>
        <v>6.88</v>
      </c>
      <c r="T546" s="9" t="str">
        <f t="shared" si="44"/>
        <v>12A2</v>
      </c>
    </row>
    <row r="547" spans="1:20" x14ac:dyDescent="0.3">
      <c r="A547" s="13">
        <v>1191</v>
      </c>
      <c r="B547" s="14" t="s">
        <v>1047</v>
      </c>
      <c r="C547" s="15" t="s">
        <v>1046</v>
      </c>
      <c r="D547" s="16" t="s">
        <v>15</v>
      </c>
      <c r="E547" s="17">
        <v>8</v>
      </c>
      <c r="F547" s="45">
        <v>5.5</v>
      </c>
      <c r="G547" s="18">
        <v>5.4</v>
      </c>
      <c r="H547" s="13"/>
      <c r="I547" s="13"/>
      <c r="J547" s="13"/>
      <c r="K547" s="20">
        <v>5</v>
      </c>
      <c r="L547" s="20">
        <v>6</v>
      </c>
      <c r="M547" s="20">
        <v>7</v>
      </c>
      <c r="N547" s="9" t="str">
        <f>VLOOKUP(B547,'[1]DS_HS '!$C$657:$F$1300,4,0)</f>
        <v>12D8</v>
      </c>
      <c r="O547" s="9" t="str">
        <f t="shared" si="40"/>
        <v/>
      </c>
      <c r="P547" s="9">
        <f t="shared" si="41"/>
        <v>6</v>
      </c>
      <c r="Q547" s="9">
        <f t="shared" si="42"/>
        <v>6.23</v>
      </c>
      <c r="R547" s="9" t="str">
        <f>VLOOKUP(C547&amp;N547,'[2]12A1'!$C$8:$Z$655,18,0)</f>
        <v>8.0</v>
      </c>
      <c r="S547" s="9">
        <f t="shared" si="43"/>
        <v>6.76</v>
      </c>
      <c r="T547" s="9" t="str">
        <f t="shared" si="44"/>
        <v>12D8</v>
      </c>
    </row>
    <row r="548" spans="1:20" x14ac:dyDescent="0.3">
      <c r="A548" s="13">
        <v>1192</v>
      </c>
      <c r="B548" s="14" t="s">
        <v>1048</v>
      </c>
      <c r="C548" s="15" t="s">
        <v>1049</v>
      </c>
      <c r="D548" s="16" t="s">
        <v>15</v>
      </c>
      <c r="E548" s="17">
        <v>8.4</v>
      </c>
      <c r="F548" s="45">
        <v>7.5</v>
      </c>
      <c r="G548" s="18">
        <v>7.8</v>
      </c>
      <c r="H548" s="13"/>
      <c r="I548" s="13"/>
      <c r="J548" s="13"/>
      <c r="K548" s="20">
        <v>5</v>
      </c>
      <c r="L548" s="20">
        <v>7.75</v>
      </c>
      <c r="M548" s="20">
        <v>8.25</v>
      </c>
      <c r="N548" s="9" t="str">
        <f>VLOOKUP(B548,'[1]DS_HS '!$C$657:$F$1300,4,0)</f>
        <v>12D11</v>
      </c>
      <c r="O548" s="9" t="str">
        <f t="shared" si="40"/>
        <v/>
      </c>
      <c r="P548" s="9">
        <f t="shared" si="41"/>
        <v>7</v>
      </c>
      <c r="Q548" s="9">
        <f t="shared" si="42"/>
        <v>7.68</v>
      </c>
      <c r="R548" s="9" t="str">
        <f>VLOOKUP(C548&amp;N548,'[2]12A1'!$C$8:$Z$655,18,0)</f>
        <v>8.8</v>
      </c>
      <c r="S548" s="9">
        <f t="shared" si="43"/>
        <v>8.02</v>
      </c>
      <c r="T548" s="9" t="str">
        <f t="shared" si="44"/>
        <v>12D11</v>
      </c>
    </row>
    <row r="549" spans="1:20" x14ac:dyDescent="0.3">
      <c r="A549" s="13">
        <v>1193</v>
      </c>
      <c r="B549" s="14" t="s">
        <v>1050</v>
      </c>
      <c r="C549" s="15" t="s">
        <v>1051</v>
      </c>
      <c r="D549" s="16" t="s">
        <v>15</v>
      </c>
      <c r="E549" s="17">
        <v>8</v>
      </c>
      <c r="F549" s="45">
        <v>7.75</v>
      </c>
      <c r="G549" s="18">
        <v>6</v>
      </c>
      <c r="H549" s="13"/>
      <c r="I549" s="13"/>
      <c r="J549" s="13"/>
      <c r="K549" s="20">
        <v>5.5</v>
      </c>
      <c r="L549" s="20">
        <v>7.5</v>
      </c>
      <c r="M549" s="20">
        <v>9.5</v>
      </c>
      <c r="N549" s="9" t="str">
        <f>VLOOKUP(B549,'[1]DS_HS '!$C$657:$F$1300,4,0)</f>
        <v>12D2</v>
      </c>
      <c r="O549" s="9" t="str">
        <f t="shared" si="40"/>
        <v/>
      </c>
      <c r="P549" s="9">
        <f t="shared" si="41"/>
        <v>7.5</v>
      </c>
      <c r="Q549" s="9">
        <f t="shared" si="42"/>
        <v>7.31</v>
      </c>
      <c r="R549" s="9" t="str">
        <f>VLOOKUP(C549&amp;N549,'[2]12A1'!$C$8:$Z$655,18,0)</f>
        <v>8.6</v>
      </c>
      <c r="S549" s="9">
        <f t="shared" si="43"/>
        <v>7.7</v>
      </c>
      <c r="T549" s="9" t="str">
        <f t="shared" si="44"/>
        <v>12D2</v>
      </c>
    </row>
    <row r="550" spans="1:20" x14ac:dyDescent="0.3">
      <c r="A550" s="13">
        <v>1194</v>
      </c>
      <c r="B550" s="14" t="s">
        <v>1052</v>
      </c>
      <c r="C550" s="15" t="s">
        <v>1053</v>
      </c>
      <c r="D550" s="16" t="s">
        <v>15</v>
      </c>
      <c r="E550" s="17">
        <v>7</v>
      </c>
      <c r="F550" s="45">
        <v>7.75</v>
      </c>
      <c r="G550" s="18">
        <v>6.2</v>
      </c>
      <c r="H550" s="13"/>
      <c r="I550" s="13"/>
      <c r="J550" s="13"/>
      <c r="K550" s="20">
        <v>3.25</v>
      </c>
      <c r="L550" s="20">
        <v>5.25</v>
      </c>
      <c r="M550" s="20">
        <v>8.25</v>
      </c>
      <c r="N550" s="9" t="str">
        <f>VLOOKUP(B550,'[1]DS_HS '!$C$657:$F$1300,4,0)</f>
        <v>12A3</v>
      </c>
      <c r="O550" s="9" t="str">
        <f t="shared" si="40"/>
        <v/>
      </c>
      <c r="P550" s="9">
        <f t="shared" si="41"/>
        <v>5.58</v>
      </c>
      <c r="Q550" s="9">
        <f t="shared" si="42"/>
        <v>6.63</v>
      </c>
      <c r="R550" s="9" t="str">
        <f>VLOOKUP(C550&amp;N550,'[2]12A1'!$C$8:$Z$655,18,0)</f>
        <v>8.2</v>
      </c>
      <c r="S550" s="9">
        <f t="shared" si="43"/>
        <v>7.1</v>
      </c>
      <c r="T550" s="9" t="str">
        <f t="shared" si="44"/>
        <v>12A3</v>
      </c>
    </row>
    <row r="551" spans="1:20" x14ac:dyDescent="0.3">
      <c r="A551" s="13">
        <v>1195</v>
      </c>
      <c r="B551" s="14" t="s">
        <v>1054</v>
      </c>
      <c r="C551" s="15" t="s">
        <v>1055</v>
      </c>
      <c r="D551" s="16" t="s">
        <v>15</v>
      </c>
      <c r="E551" s="17">
        <v>8</v>
      </c>
      <c r="F551" s="45">
        <v>8</v>
      </c>
      <c r="G551" s="18">
        <v>5</v>
      </c>
      <c r="H551" s="13"/>
      <c r="I551" s="13"/>
      <c r="J551" s="13"/>
      <c r="K551" s="20">
        <v>7</v>
      </c>
      <c r="L551" s="20">
        <v>8</v>
      </c>
      <c r="M551" s="20">
        <v>9.5</v>
      </c>
      <c r="N551" s="9" t="str">
        <f>VLOOKUP(B551,'[1]DS_HS '!$C$657:$F$1300,4,0)</f>
        <v>12D3</v>
      </c>
      <c r="O551" s="9" t="str">
        <f t="shared" si="40"/>
        <v/>
      </c>
      <c r="P551" s="9">
        <f t="shared" si="41"/>
        <v>8.17</v>
      </c>
      <c r="Q551" s="9">
        <f t="shared" si="42"/>
        <v>7.29</v>
      </c>
      <c r="R551" s="9" t="str">
        <f>VLOOKUP(C551&amp;N551,'[2]12A1'!$C$8:$Z$655,18,0)</f>
        <v>8.4</v>
      </c>
      <c r="S551" s="9">
        <f t="shared" si="43"/>
        <v>7.62</v>
      </c>
      <c r="T551" s="9" t="str">
        <f t="shared" si="44"/>
        <v>12D3</v>
      </c>
    </row>
    <row r="552" spans="1:20" x14ac:dyDescent="0.3">
      <c r="A552" s="13">
        <v>1196</v>
      </c>
      <c r="B552" s="14" t="s">
        <v>1056</v>
      </c>
      <c r="C552" s="15" t="s">
        <v>1057</v>
      </c>
      <c r="D552" s="16" t="s">
        <v>15</v>
      </c>
      <c r="E552" s="17">
        <v>8.1999999999999993</v>
      </c>
      <c r="F552" s="45">
        <v>7.5</v>
      </c>
      <c r="G552" s="18">
        <v>7</v>
      </c>
      <c r="H552" s="13"/>
      <c r="I552" s="13"/>
      <c r="J552" s="13"/>
      <c r="K552" s="20">
        <v>6.75</v>
      </c>
      <c r="L552" s="20">
        <v>8.75</v>
      </c>
      <c r="M552" s="20">
        <v>9.5</v>
      </c>
      <c r="N552" s="9" t="str">
        <f>VLOOKUP(B552,'[1]DS_HS '!$C$657:$F$1300,4,0)</f>
        <v>12D11</v>
      </c>
      <c r="O552" s="9" t="str">
        <f t="shared" si="40"/>
        <v/>
      </c>
      <c r="P552" s="9">
        <f t="shared" si="41"/>
        <v>8.33</v>
      </c>
      <c r="Q552" s="9">
        <f t="shared" si="42"/>
        <v>7.76</v>
      </c>
      <c r="R552" s="9" t="str">
        <f>VLOOKUP(C552&amp;N552,'[2]12A1'!$C$8:$Z$655,18,0)</f>
        <v>9.2</v>
      </c>
      <c r="S552" s="9">
        <f t="shared" si="43"/>
        <v>8.19</v>
      </c>
      <c r="T552" s="9" t="str">
        <f t="shared" si="44"/>
        <v>12D11</v>
      </c>
    </row>
    <row r="553" spans="1:20" x14ac:dyDescent="0.3">
      <c r="A553" s="13">
        <v>1197</v>
      </c>
      <c r="B553" s="14" t="s">
        <v>1058</v>
      </c>
      <c r="C553" s="15" t="s">
        <v>1059</v>
      </c>
      <c r="D553" s="16" t="s">
        <v>15</v>
      </c>
      <c r="E553" s="17">
        <v>7.2</v>
      </c>
      <c r="F553" s="45">
        <v>6.25</v>
      </c>
      <c r="G553" s="18">
        <v>7.8</v>
      </c>
      <c r="H553" s="13"/>
      <c r="I553" s="13"/>
      <c r="J553" s="13"/>
      <c r="K553" s="20">
        <v>5.5</v>
      </c>
      <c r="L553" s="20">
        <v>7.25</v>
      </c>
      <c r="M553" s="20">
        <v>8</v>
      </c>
      <c r="N553" s="9" t="str">
        <f>VLOOKUP(B553,'[1]DS_HS '!$C$657:$F$1300,4,0)</f>
        <v>12D5</v>
      </c>
      <c r="O553" s="9" t="str">
        <f t="shared" si="40"/>
        <v/>
      </c>
      <c r="P553" s="9">
        <f t="shared" si="41"/>
        <v>6.92</v>
      </c>
      <c r="Q553" s="9">
        <f t="shared" si="42"/>
        <v>7.04</v>
      </c>
      <c r="R553" s="9" t="str">
        <f>VLOOKUP(C553&amp;N553,'[2]12A1'!$C$8:$Z$655,18,0)</f>
        <v>8.2</v>
      </c>
      <c r="S553" s="9">
        <f t="shared" si="43"/>
        <v>7.39</v>
      </c>
      <c r="T553" s="9" t="str">
        <f t="shared" si="44"/>
        <v>12D5</v>
      </c>
    </row>
    <row r="554" spans="1:20" x14ac:dyDescent="0.3">
      <c r="A554" s="13">
        <v>1198</v>
      </c>
      <c r="B554" s="14" t="s">
        <v>1060</v>
      </c>
      <c r="C554" s="15" t="s">
        <v>1061</v>
      </c>
      <c r="D554" s="16" t="s">
        <v>15</v>
      </c>
      <c r="E554" s="17">
        <v>4.8</v>
      </c>
      <c r="F554" s="45">
        <v>5.5</v>
      </c>
      <c r="G554" s="18">
        <v>7.8</v>
      </c>
      <c r="H554" s="13"/>
      <c r="I554" s="13"/>
      <c r="J554" s="13"/>
      <c r="K554" s="20">
        <v>3.25</v>
      </c>
      <c r="L554" s="20">
        <v>7</v>
      </c>
      <c r="M554" s="20">
        <v>8.25</v>
      </c>
      <c r="N554" s="9" t="str">
        <f>VLOOKUP(B554,'[1]DS_HS '!$C$657:$F$1300,4,0)</f>
        <v>12D3</v>
      </c>
      <c r="O554" s="9" t="str">
        <f t="shared" si="40"/>
        <v/>
      </c>
      <c r="P554" s="9">
        <f t="shared" si="41"/>
        <v>6.17</v>
      </c>
      <c r="Q554" s="9">
        <f t="shared" si="42"/>
        <v>6.07</v>
      </c>
      <c r="R554" s="9" t="str">
        <f>VLOOKUP(C554&amp;N554,'[2]12A1'!$C$8:$Z$655,18,0)</f>
        <v>8.0</v>
      </c>
      <c r="S554" s="9">
        <f t="shared" si="43"/>
        <v>6.65</v>
      </c>
      <c r="T554" s="9" t="str">
        <f t="shared" si="44"/>
        <v>12D3</v>
      </c>
    </row>
    <row r="555" spans="1:20" x14ac:dyDescent="0.3">
      <c r="A555" s="13">
        <v>1199</v>
      </c>
      <c r="B555" s="14" t="s">
        <v>1062</v>
      </c>
      <c r="C555" s="15" t="s">
        <v>1063</v>
      </c>
      <c r="D555" s="16" t="s">
        <v>15</v>
      </c>
      <c r="E555" s="17">
        <v>8.1999999999999993</v>
      </c>
      <c r="F555" s="45">
        <v>7</v>
      </c>
      <c r="G555" s="18">
        <v>6.2</v>
      </c>
      <c r="H555" s="13"/>
      <c r="I555" s="13"/>
      <c r="J555" s="13"/>
      <c r="K555" s="20">
        <v>5</v>
      </c>
      <c r="L555" s="20">
        <v>7</v>
      </c>
      <c r="M555" s="20">
        <v>9</v>
      </c>
      <c r="N555" s="9" t="str">
        <f>VLOOKUP(B555,'[1]DS_HS '!$C$657:$F$1300,4,0)</f>
        <v>12D9</v>
      </c>
      <c r="O555" s="9" t="str">
        <f t="shared" si="40"/>
        <v/>
      </c>
      <c r="P555" s="9">
        <f t="shared" si="41"/>
        <v>7</v>
      </c>
      <c r="Q555" s="9">
        <f t="shared" si="42"/>
        <v>7.1</v>
      </c>
      <c r="R555" s="9" t="str">
        <f>VLOOKUP(C555&amp;N555,'[2]12A1'!$C$8:$Z$655,18,0)</f>
        <v>8.3</v>
      </c>
      <c r="S555" s="9">
        <f t="shared" si="43"/>
        <v>7.46</v>
      </c>
      <c r="T555" s="9" t="str">
        <f t="shared" si="44"/>
        <v>12D9</v>
      </c>
    </row>
    <row r="556" spans="1:20" x14ac:dyDescent="0.3">
      <c r="A556" s="13">
        <v>1200</v>
      </c>
      <c r="B556" s="14" t="s">
        <v>1064</v>
      </c>
      <c r="C556" s="15" t="s">
        <v>1065</v>
      </c>
      <c r="D556" s="16" t="s">
        <v>15</v>
      </c>
      <c r="E556" s="17">
        <v>8</v>
      </c>
      <c r="F556" s="45">
        <v>7.5</v>
      </c>
      <c r="G556" s="18">
        <v>6.2</v>
      </c>
      <c r="H556" s="13"/>
      <c r="I556" s="13"/>
      <c r="J556" s="13"/>
      <c r="K556" s="20">
        <v>6.25</v>
      </c>
      <c r="L556" s="20">
        <v>8.5</v>
      </c>
      <c r="M556" s="20">
        <v>8.5</v>
      </c>
      <c r="N556" s="9" t="str">
        <f>VLOOKUP(B556,'[1]DS_HS '!$C$657:$F$1300,4,0)</f>
        <v>12A2</v>
      </c>
      <c r="O556" s="9" t="str">
        <f t="shared" si="40"/>
        <v/>
      </c>
      <c r="P556" s="9">
        <f t="shared" si="41"/>
        <v>7.75</v>
      </c>
      <c r="Q556" s="9">
        <f t="shared" si="42"/>
        <v>7.36</v>
      </c>
      <c r="R556" s="9" t="str">
        <f>VLOOKUP(C556&amp;N556,'[2]12A1'!$C$8:$Z$655,18,0)</f>
        <v>8.4</v>
      </c>
      <c r="S556" s="9">
        <f t="shared" si="43"/>
        <v>7.67</v>
      </c>
      <c r="T556" s="9" t="str">
        <f t="shared" si="44"/>
        <v>12A2</v>
      </c>
    </row>
    <row r="557" spans="1:20" x14ac:dyDescent="0.3">
      <c r="A557" s="13">
        <v>1201</v>
      </c>
      <c r="B557" s="14" t="s">
        <v>1066</v>
      </c>
      <c r="C557" s="15" t="s">
        <v>1067</v>
      </c>
      <c r="D557" s="16" t="s">
        <v>15</v>
      </c>
      <c r="E557" s="17">
        <v>4.5999999999999996</v>
      </c>
      <c r="F557" s="45">
        <v>5</v>
      </c>
      <c r="G557" s="18">
        <v>5</v>
      </c>
      <c r="H557" s="13"/>
      <c r="I557" s="13"/>
      <c r="J557" s="13"/>
      <c r="K557" s="20">
        <v>2.5</v>
      </c>
      <c r="L557" s="20">
        <v>5.75</v>
      </c>
      <c r="M557" s="20">
        <v>6.25</v>
      </c>
      <c r="N557" s="9" t="str">
        <f>VLOOKUP(B557,'[1]DS_HS '!$C$657:$F$1300,4,0)</f>
        <v>12D10</v>
      </c>
      <c r="O557" s="9" t="str">
        <f t="shared" si="40"/>
        <v/>
      </c>
      <c r="P557" s="9">
        <f t="shared" si="41"/>
        <v>4.83</v>
      </c>
      <c r="Q557" s="9">
        <f t="shared" si="42"/>
        <v>4.8600000000000003</v>
      </c>
      <c r="R557" s="9" t="str">
        <f>VLOOKUP(C557&amp;N557,'[2]12A1'!$C$8:$Z$655,18,0)</f>
        <v>7.2</v>
      </c>
      <c r="S557" s="9">
        <f t="shared" si="43"/>
        <v>5.56</v>
      </c>
      <c r="T557" s="9" t="str">
        <f t="shared" si="44"/>
        <v>12D10</v>
      </c>
    </row>
    <row r="558" spans="1:20" x14ac:dyDescent="0.3">
      <c r="A558" s="13">
        <v>1202</v>
      </c>
      <c r="B558" s="14" t="s">
        <v>1068</v>
      </c>
      <c r="C558" s="15" t="s">
        <v>1069</v>
      </c>
      <c r="D558" s="16" t="s">
        <v>15</v>
      </c>
      <c r="E558" s="17">
        <v>7.2</v>
      </c>
      <c r="F558" s="45">
        <v>6</v>
      </c>
      <c r="G558" s="18">
        <v>5.8</v>
      </c>
      <c r="H558" s="13"/>
      <c r="I558" s="13"/>
      <c r="J558" s="13"/>
      <c r="K558" s="20">
        <v>4.25</v>
      </c>
      <c r="L558" s="20">
        <v>6.75</v>
      </c>
      <c r="M558" s="20">
        <v>9.5</v>
      </c>
      <c r="N558" s="9" t="str">
        <f>VLOOKUP(B558,'[1]DS_HS '!$C$657:$F$1300,4,0)</f>
        <v>12D5</v>
      </c>
      <c r="O558" s="9" t="str">
        <f t="shared" si="40"/>
        <v/>
      </c>
      <c r="P558" s="9">
        <f t="shared" si="41"/>
        <v>6.83</v>
      </c>
      <c r="Q558" s="9">
        <f t="shared" si="42"/>
        <v>6.46</v>
      </c>
      <c r="R558" s="9" t="str">
        <f>VLOOKUP(C558&amp;N558,'[2]12A1'!$C$8:$Z$655,18,0)</f>
        <v>7.9</v>
      </c>
      <c r="S558" s="9">
        <f t="shared" si="43"/>
        <v>6.89</v>
      </c>
      <c r="T558" s="9" t="str">
        <f t="shared" si="44"/>
        <v>12D5</v>
      </c>
    </row>
    <row r="559" spans="1:20" x14ac:dyDescent="0.3">
      <c r="A559" s="13">
        <v>1203</v>
      </c>
      <c r="B559" s="14" t="s">
        <v>1070</v>
      </c>
      <c r="C559" s="15" t="s">
        <v>1071</v>
      </c>
      <c r="D559" s="16" t="s">
        <v>15</v>
      </c>
      <c r="E559" s="17">
        <v>8.1999999999999993</v>
      </c>
      <c r="F559" s="45">
        <v>7</v>
      </c>
      <c r="G559" s="18">
        <v>6.4</v>
      </c>
      <c r="H559" s="13"/>
      <c r="I559" s="13"/>
      <c r="J559" s="13"/>
      <c r="K559" s="20">
        <v>4.25</v>
      </c>
      <c r="L559" s="20">
        <v>6</v>
      </c>
      <c r="M559" s="20">
        <v>7</v>
      </c>
      <c r="N559" s="9" t="str">
        <f>VLOOKUP(B559,'[1]DS_HS '!$C$657:$F$1300,4,0)</f>
        <v>12D5</v>
      </c>
      <c r="O559" s="9" t="str">
        <f t="shared" si="40"/>
        <v/>
      </c>
      <c r="P559" s="9">
        <f t="shared" si="41"/>
        <v>5.75</v>
      </c>
      <c r="Q559" s="9">
        <f t="shared" si="42"/>
        <v>6.84</v>
      </c>
      <c r="R559" s="9" t="str">
        <f>VLOOKUP(C559&amp;N559,'[2]12A1'!$C$8:$Z$655,18,0)</f>
        <v>8.4</v>
      </c>
      <c r="S559" s="9">
        <f t="shared" si="43"/>
        <v>7.31</v>
      </c>
      <c r="T559" s="9" t="str">
        <f t="shared" si="44"/>
        <v>12D5</v>
      </c>
    </row>
    <row r="560" spans="1:20" x14ac:dyDescent="0.3">
      <c r="A560" s="13">
        <v>1204</v>
      </c>
      <c r="B560" s="14" t="s">
        <v>1072</v>
      </c>
      <c r="C560" s="15" t="s">
        <v>1073</v>
      </c>
      <c r="D560" s="16" t="s">
        <v>15</v>
      </c>
      <c r="E560" s="17">
        <v>8.4</v>
      </c>
      <c r="F560" s="45">
        <v>8.75</v>
      </c>
      <c r="G560" s="18">
        <v>7</v>
      </c>
      <c r="H560" s="13"/>
      <c r="I560" s="13"/>
      <c r="J560" s="13"/>
      <c r="K560" s="20">
        <v>3.5</v>
      </c>
      <c r="L560" s="20">
        <v>6.5</v>
      </c>
      <c r="M560" s="20">
        <v>8.25</v>
      </c>
      <c r="N560" s="9" t="str">
        <f>VLOOKUP(B560,'[1]DS_HS '!$C$657:$F$1300,4,0)</f>
        <v>12D1</v>
      </c>
      <c r="O560" s="9" t="str">
        <f t="shared" si="40"/>
        <v/>
      </c>
      <c r="P560" s="9">
        <f t="shared" si="41"/>
        <v>6.08</v>
      </c>
      <c r="Q560" s="9">
        <f t="shared" si="42"/>
        <v>7.56</v>
      </c>
      <c r="R560" s="9" t="str">
        <f>VLOOKUP(C560&amp;N560,'[2]12A1'!$C$8:$Z$655,18,0)</f>
        <v>8.5</v>
      </c>
      <c r="S560" s="9">
        <f t="shared" si="43"/>
        <v>7.84</v>
      </c>
      <c r="T560" s="9" t="str">
        <f t="shared" si="44"/>
        <v>12D1</v>
      </c>
    </row>
    <row r="561" spans="1:20" x14ac:dyDescent="0.3">
      <c r="A561" s="13">
        <v>1205</v>
      </c>
      <c r="B561" s="14" t="s">
        <v>1074</v>
      </c>
      <c r="C561" s="15" t="s">
        <v>1075</v>
      </c>
      <c r="D561" s="16" t="s">
        <v>15</v>
      </c>
      <c r="E561" s="17">
        <v>4.8</v>
      </c>
      <c r="F561" s="45">
        <v>8</v>
      </c>
      <c r="G561" s="18">
        <v>7.4</v>
      </c>
      <c r="H561" s="13"/>
      <c r="I561" s="13"/>
      <c r="J561" s="13"/>
      <c r="K561" s="20">
        <v>5.25</v>
      </c>
      <c r="L561" s="20">
        <v>7</v>
      </c>
      <c r="M561" s="20">
        <v>8.25</v>
      </c>
      <c r="N561" s="9" t="str">
        <f>VLOOKUP(B561,'[1]DS_HS '!$C$657:$F$1300,4,0)</f>
        <v>12D3</v>
      </c>
      <c r="O561" s="9" t="str">
        <f t="shared" si="40"/>
        <v/>
      </c>
      <c r="P561" s="9">
        <f t="shared" si="41"/>
        <v>6.83</v>
      </c>
      <c r="Q561" s="9">
        <f t="shared" si="42"/>
        <v>6.76</v>
      </c>
      <c r="R561" s="9" t="str">
        <f>VLOOKUP(C561&amp;N561,'[2]12A1'!$C$8:$Z$655,18,0)</f>
        <v>7.5</v>
      </c>
      <c r="S561" s="9">
        <f t="shared" si="43"/>
        <v>6.98</v>
      </c>
      <c r="T561" s="9" t="str">
        <f t="shared" si="44"/>
        <v>12D3</v>
      </c>
    </row>
    <row r="562" spans="1:20" x14ac:dyDescent="0.3">
      <c r="A562" s="13">
        <v>1206</v>
      </c>
      <c r="B562" s="14" t="s">
        <v>1076</v>
      </c>
      <c r="C562" s="15" t="s">
        <v>1077</v>
      </c>
      <c r="D562" s="16" t="s">
        <v>15</v>
      </c>
      <c r="E562" s="17">
        <v>6.2</v>
      </c>
      <c r="F562" s="45">
        <v>8.25</v>
      </c>
      <c r="G562" s="18">
        <v>6.2</v>
      </c>
      <c r="H562" s="13"/>
      <c r="I562" s="13"/>
      <c r="J562" s="13"/>
      <c r="K562" s="20">
        <v>4.5</v>
      </c>
      <c r="L562" s="20">
        <v>7.5</v>
      </c>
      <c r="M562" s="20">
        <v>8.75</v>
      </c>
      <c r="N562" s="9" t="str">
        <f>VLOOKUP(B562,'[1]DS_HS '!$C$657:$F$1300,4,0)</f>
        <v>12D2</v>
      </c>
      <c r="O562" s="9" t="str">
        <f t="shared" si="40"/>
        <v/>
      </c>
      <c r="P562" s="9">
        <f t="shared" si="41"/>
        <v>6.92</v>
      </c>
      <c r="Q562" s="9">
        <f t="shared" si="42"/>
        <v>6.89</v>
      </c>
      <c r="R562" s="9" t="str">
        <f>VLOOKUP(C562&amp;N562,'[2]12A1'!$C$8:$Z$655,18,0)</f>
        <v>8.8</v>
      </c>
      <c r="S562" s="9">
        <f t="shared" si="43"/>
        <v>7.46</v>
      </c>
      <c r="T562" s="9" t="str">
        <f t="shared" si="44"/>
        <v>12D2</v>
      </c>
    </row>
    <row r="563" spans="1:20" x14ac:dyDescent="0.3">
      <c r="A563" s="13">
        <v>1207</v>
      </c>
      <c r="B563" s="14" t="s">
        <v>1078</v>
      </c>
      <c r="C563" s="15" t="s">
        <v>1079</v>
      </c>
      <c r="D563" s="16" t="s">
        <v>15</v>
      </c>
      <c r="E563" s="17">
        <v>7.2</v>
      </c>
      <c r="F563" s="45">
        <v>7</v>
      </c>
      <c r="G563" s="18">
        <v>4.5999999999999996</v>
      </c>
      <c r="H563" s="13"/>
      <c r="I563" s="13"/>
      <c r="J563" s="13"/>
      <c r="K563" s="20">
        <v>6.25</v>
      </c>
      <c r="L563" s="20">
        <v>7.5</v>
      </c>
      <c r="M563" s="20">
        <v>9.5</v>
      </c>
      <c r="N563" s="9" t="str">
        <f>VLOOKUP(B563,'[1]DS_HS '!$C$657:$F$1300,4,0)</f>
        <v>12A2</v>
      </c>
      <c r="O563" s="9" t="str">
        <f t="shared" si="40"/>
        <v/>
      </c>
      <c r="P563" s="9">
        <f t="shared" si="41"/>
        <v>7.75</v>
      </c>
      <c r="Q563" s="9">
        <f t="shared" si="42"/>
        <v>6.64</v>
      </c>
      <c r="R563" s="9" t="str">
        <f>VLOOKUP(C563&amp;N563,'[2]12A1'!$C$8:$Z$655,18,0)</f>
        <v>8.6</v>
      </c>
      <c r="S563" s="9">
        <f t="shared" si="43"/>
        <v>7.23</v>
      </c>
      <c r="T563" s="9" t="str">
        <f t="shared" si="44"/>
        <v>12A2</v>
      </c>
    </row>
    <row r="564" spans="1:20" x14ac:dyDescent="0.3">
      <c r="A564" s="13">
        <v>1208</v>
      </c>
      <c r="B564" s="14" t="s">
        <v>1080</v>
      </c>
      <c r="C564" s="15" t="s">
        <v>1081</v>
      </c>
      <c r="D564" s="16" t="s">
        <v>15</v>
      </c>
      <c r="E564" s="17">
        <v>6.2</v>
      </c>
      <c r="F564" s="45">
        <v>7</v>
      </c>
      <c r="G564" s="18">
        <v>3.2</v>
      </c>
      <c r="H564" s="13"/>
      <c r="I564" s="13"/>
      <c r="J564" s="13"/>
      <c r="K564" s="20">
        <v>3</v>
      </c>
      <c r="L564" s="20">
        <v>5.75</v>
      </c>
      <c r="M564" s="20">
        <v>5.5</v>
      </c>
      <c r="N564" s="9" t="str">
        <f>VLOOKUP(B564,'[1]DS_HS '!$C$657:$F$1300,4,0)</f>
        <v>12D7</v>
      </c>
      <c r="O564" s="9" t="str">
        <f t="shared" si="40"/>
        <v/>
      </c>
      <c r="P564" s="9">
        <f t="shared" si="41"/>
        <v>4.75</v>
      </c>
      <c r="Q564" s="9">
        <f t="shared" si="42"/>
        <v>5.29</v>
      </c>
      <c r="R564" s="9" t="str">
        <f>VLOOKUP(C564&amp;N564,'[2]12A1'!$C$8:$Z$655,18,0)</f>
        <v>7.8</v>
      </c>
      <c r="S564" s="9">
        <f t="shared" si="43"/>
        <v>6.04</v>
      </c>
      <c r="T564" s="9" t="str">
        <f t="shared" si="44"/>
        <v>12D7</v>
      </c>
    </row>
    <row r="565" spans="1:20" x14ac:dyDescent="0.3">
      <c r="A565" s="13">
        <v>1209</v>
      </c>
      <c r="B565" s="14" t="s">
        <v>1082</v>
      </c>
      <c r="C565" s="15" t="s">
        <v>1083</v>
      </c>
      <c r="D565" s="16" t="s">
        <v>15</v>
      </c>
      <c r="E565" s="17">
        <v>8</v>
      </c>
      <c r="F565" s="45">
        <v>6.75</v>
      </c>
      <c r="G565" s="18">
        <v>8</v>
      </c>
      <c r="H565" s="13"/>
      <c r="I565" s="13"/>
      <c r="J565" s="13"/>
      <c r="K565" s="20">
        <v>4</v>
      </c>
      <c r="L565" s="20">
        <v>6.5</v>
      </c>
      <c r="M565" s="20">
        <v>8.5</v>
      </c>
      <c r="N565" s="9" t="str">
        <f>VLOOKUP(B565,'[1]DS_HS '!$C$657:$F$1300,4,0)</f>
        <v>12D3</v>
      </c>
      <c r="O565" s="9" t="str">
        <f t="shared" si="40"/>
        <v/>
      </c>
      <c r="P565" s="9">
        <f t="shared" si="41"/>
        <v>6.33</v>
      </c>
      <c r="Q565" s="9">
        <f t="shared" si="42"/>
        <v>7.27</v>
      </c>
      <c r="R565" s="9" t="str">
        <f>VLOOKUP(C565&amp;N565,'[2]12A1'!$C$8:$Z$655,18,0)</f>
        <v>8.3</v>
      </c>
      <c r="S565" s="9">
        <f t="shared" si="43"/>
        <v>7.58</v>
      </c>
      <c r="T565" s="9" t="str">
        <f t="shared" si="44"/>
        <v>12D3</v>
      </c>
    </row>
    <row r="566" spans="1:20" x14ac:dyDescent="0.3">
      <c r="A566" s="13">
        <v>1210</v>
      </c>
      <c r="B566" s="14" t="s">
        <v>1084</v>
      </c>
      <c r="C566" s="15" t="s">
        <v>1085</v>
      </c>
      <c r="D566" s="16" t="s">
        <v>15</v>
      </c>
      <c r="E566" s="17">
        <v>7.4</v>
      </c>
      <c r="F566" s="45">
        <v>6.75</v>
      </c>
      <c r="G566" s="18">
        <v>8.6</v>
      </c>
      <c r="H566" s="13"/>
      <c r="I566" s="13"/>
      <c r="J566" s="13"/>
      <c r="K566" s="20">
        <v>5.25</v>
      </c>
      <c r="L566" s="20">
        <v>7.5</v>
      </c>
      <c r="M566" s="20">
        <v>8.75</v>
      </c>
      <c r="N566" s="9" t="str">
        <f>VLOOKUP(B566,'[1]DS_HS '!$C$657:$F$1300,4,0)</f>
        <v>12D10</v>
      </c>
      <c r="O566" s="9" t="str">
        <f t="shared" si="40"/>
        <v/>
      </c>
      <c r="P566" s="9">
        <f t="shared" si="41"/>
        <v>7.17</v>
      </c>
      <c r="Q566" s="9">
        <f t="shared" si="42"/>
        <v>7.48</v>
      </c>
      <c r="R566" s="9" t="str">
        <f>VLOOKUP(C566&amp;N566,'[2]12A1'!$C$8:$Z$655,18,0)</f>
        <v>8.0</v>
      </c>
      <c r="S566" s="9">
        <f t="shared" si="43"/>
        <v>7.64</v>
      </c>
      <c r="T566" s="9" t="str">
        <f t="shared" si="44"/>
        <v>12D10</v>
      </c>
    </row>
    <row r="567" spans="1:20" x14ac:dyDescent="0.3">
      <c r="A567" s="13">
        <v>1211</v>
      </c>
      <c r="B567" s="14" t="s">
        <v>1086</v>
      </c>
      <c r="C567" s="15" t="s">
        <v>1087</v>
      </c>
      <c r="D567" s="16" t="s">
        <v>15</v>
      </c>
      <c r="E567" s="17">
        <v>7.2</v>
      </c>
      <c r="F567" s="45">
        <v>8</v>
      </c>
      <c r="G567" s="18">
        <v>7.6</v>
      </c>
      <c r="H567" s="13"/>
      <c r="I567" s="13"/>
      <c r="J567" s="13"/>
      <c r="K567" s="20">
        <v>4</v>
      </c>
      <c r="L567" s="20">
        <v>5.25</v>
      </c>
      <c r="M567" s="20">
        <v>7</v>
      </c>
      <c r="N567" s="9" t="str">
        <f>VLOOKUP(B567,'[1]DS_HS '!$C$657:$F$1300,4,0)</f>
        <v>12A4</v>
      </c>
      <c r="O567" s="9" t="str">
        <f t="shared" si="40"/>
        <v/>
      </c>
      <c r="P567" s="9">
        <f t="shared" si="41"/>
        <v>5.42</v>
      </c>
      <c r="Q567" s="9">
        <f t="shared" si="42"/>
        <v>7.06</v>
      </c>
      <c r="R567" s="9" t="str">
        <f>VLOOKUP(C567&amp;N567,'[2]12A1'!$C$8:$Z$655,18,0)</f>
        <v>7.5</v>
      </c>
      <c r="S567" s="9">
        <f t="shared" si="43"/>
        <v>7.19</v>
      </c>
      <c r="T567" s="9" t="str">
        <f t="shared" si="44"/>
        <v>12A4</v>
      </c>
    </row>
    <row r="568" spans="1:20" x14ac:dyDescent="0.3">
      <c r="A568" s="13">
        <v>1212</v>
      </c>
      <c r="B568" s="14" t="s">
        <v>1088</v>
      </c>
      <c r="C568" s="15" t="s">
        <v>1089</v>
      </c>
      <c r="D568" s="16" t="s">
        <v>15</v>
      </c>
      <c r="E568" s="17">
        <v>7</v>
      </c>
      <c r="F568" s="45">
        <v>7.25</v>
      </c>
      <c r="G568" s="18">
        <v>7.4</v>
      </c>
      <c r="H568" s="13"/>
      <c r="I568" s="13"/>
      <c r="J568" s="13"/>
      <c r="K568" s="20">
        <v>2.5</v>
      </c>
      <c r="L568" s="20">
        <v>6.75</v>
      </c>
      <c r="M568" s="20">
        <v>9.25</v>
      </c>
      <c r="N568" s="9" t="str">
        <f>VLOOKUP(B568,'[1]DS_HS '!$C$657:$F$1300,4,0)</f>
        <v>12D4</v>
      </c>
      <c r="O568" s="9" t="str">
        <f t="shared" si="40"/>
        <v/>
      </c>
      <c r="P568" s="9">
        <f t="shared" si="41"/>
        <v>6.17</v>
      </c>
      <c r="Q568" s="9">
        <f t="shared" si="42"/>
        <v>6.96</v>
      </c>
      <c r="R568" s="9" t="str">
        <f>VLOOKUP(C568&amp;N568,'[2]12A1'!$C$8:$Z$655,18,0)</f>
        <v>8.3</v>
      </c>
      <c r="S568" s="9">
        <f t="shared" si="43"/>
        <v>7.36</v>
      </c>
      <c r="T568" s="9" t="str">
        <f t="shared" si="44"/>
        <v>12D4</v>
      </c>
    </row>
    <row r="569" spans="1:20" x14ac:dyDescent="0.3">
      <c r="A569" s="13">
        <v>1213</v>
      </c>
      <c r="B569" s="14" t="s">
        <v>1090</v>
      </c>
      <c r="C569" s="15" t="s">
        <v>1091</v>
      </c>
      <c r="D569" s="16" t="s">
        <v>15</v>
      </c>
      <c r="E569" s="17">
        <v>6.2</v>
      </c>
      <c r="F569" s="45">
        <v>7.75</v>
      </c>
      <c r="G569" s="18">
        <v>8</v>
      </c>
      <c r="H569" s="13"/>
      <c r="I569" s="13"/>
      <c r="J569" s="13"/>
      <c r="K569" s="20">
        <v>5</v>
      </c>
      <c r="L569" s="20">
        <v>7</v>
      </c>
      <c r="M569" s="20">
        <v>8.25</v>
      </c>
      <c r="N569" s="9" t="str">
        <f>VLOOKUP(B569,'[1]DS_HS '!$C$657:$F$1300,4,0)</f>
        <v>12D1</v>
      </c>
      <c r="O569" s="9" t="str">
        <f t="shared" si="40"/>
        <v/>
      </c>
      <c r="P569" s="9">
        <f t="shared" si="41"/>
        <v>6.75</v>
      </c>
      <c r="Q569" s="9">
        <f t="shared" si="42"/>
        <v>7.18</v>
      </c>
      <c r="R569" s="9" t="str">
        <f>VLOOKUP(C569&amp;N569,'[2]12A1'!$C$8:$Z$655,18,0)</f>
        <v>8.5</v>
      </c>
      <c r="S569" s="9">
        <f t="shared" si="43"/>
        <v>7.58</v>
      </c>
      <c r="T569" s="9" t="str">
        <f t="shared" si="44"/>
        <v>12D1</v>
      </c>
    </row>
    <row r="570" spans="1:20" x14ac:dyDescent="0.3">
      <c r="A570" s="13">
        <v>1214</v>
      </c>
      <c r="B570" s="14" t="s">
        <v>1092</v>
      </c>
      <c r="C570" s="15" t="s">
        <v>1093</v>
      </c>
      <c r="D570" s="16" t="s">
        <v>15</v>
      </c>
      <c r="E570" s="17">
        <v>7.8</v>
      </c>
      <c r="F570" s="45">
        <v>8.25</v>
      </c>
      <c r="G570" s="18">
        <v>6.8</v>
      </c>
      <c r="H570" s="13"/>
      <c r="I570" s="13"/>
      <c r="J570" s="13"/>
      <c r="K570" s="20">
        <v>6.5</v>
      </c>
      <c r="L570" s="20">
        <v>8</v>
      </c>
      <c r="M570" s="20">
        <v>9.25</v>
      </c>
      <c r="N570" s="9" t="str">
        <f>VLOOKUP(B570,'[1]DS_HS '!$C$657:$F$1300,4,0)</f>
        <v>12D11</v>
      </c>
      <c r="O570" s="9" t="str">
        <f t="shared" si="40"/>
        <v/>
      </c>
      <c r="P570" s="9">
        <f t="shared" si="41"/>
        <v>7.92</v>
      </c>
      <c r="Q570" s="9">
        <f t="shared" si="42"/>
        <v>7.69</v>
      </c>
      <c r="R570" s="9" t="str">
        <f>VLOOKUP(C570&amp;N570,'[2]12A1'!$C$8:$Z$655,18,0)</f>
        <v>8.2</v>
      </c>
      <c r="S570" s="9">
        <f t="shared" si="43"/>
        <v>7.84</v>
      </c>
      <c r="T570" s="9" t="str">
        <f t="shared" si="44"/>
        <v>12D11</v>
      </c>
    </row>
    <row r="571" spans="1:20" x14ac:dyDescent="0.3">
      <c r="A571" s="13">
        <v>1215</v>
      </c>
      <c r="B571" s="14" t="s">
        <v>1094</v>
      </c>
      <c r="C571" s="15" t="s">
        <v>1095</v>
      </c>
      <c r="D571" s="16" t="s">
        <v>15</v>
      </c>
      <c r="E571" s="17">
        <v>8</v>
      </c>
      <c r="F571" s="45">
        <v>8.25</v>
      </c>
      <c r="G571" s="18">
        <v>8.4</v>
      </c>
      <c r="H571" s="13"/>
      <c r="I571" s="13"/>
      <c r="J571" s="13"/>
      <c r="K571" s="20">
        <v>9.25</v>
      </c>
      <c r="L571" s="20">
        <v>7.5</v>
      </c>
      <c r="M571" s="20">
        <v>9.75</v>
      </c>
      <c r="N571" s="9" t="str">
        <f>VLOOKUP(B571,'[1]DS_HS '!$C$657:$F$1300,4,0)</f>
        <v>12D1</v>
      </c>
      <c r="O571" s="9" t="str">
        <f t="shared" si="40"/>
        <v/>
      </c>
      <c r="P571" s="9">
        <f t="shared" si="41"/>
        <v>8.83</v>
      </c>
      <c r="Q571" s="9">
        <f t="shared" si="42"/>
        <v>8.3699999999999992</v>
      </c>
      <c r="R571" s="9" t="str">
        <f>VLOOKUP(C571&amp;N571,'[2]12A1'!$C$8:$Z$655,18,0)</f>
        <v>9.0</v>
      </c>
      <c r="S571" s="9">
        <f t="shared" si="43"/>
        <v>8.56</v>
      </c>
      <c r="T571" s="9" t="str">
        <f t="shared" si="44"/>
        <v>12D1</v>
      </c>
    </row>
    <row r="572" spans="1:20" x14ac:dyDescent="0.3">
      <c r="A572" s="13">
        <v>1216</v>
      </c>
      <c r="B572" s="14" t="s">
        <v>1096</v>
      </c>
      <c r="C572" s="15" t="s">
        <v>1095</v>
      </c>
      <c r="D572" s="16" t="s">
        <v>15</v>
      </c>
      <c r="E572" s="17">
        <v>7.4</v>
      </c>
      <c r="F572" s="45">
        <v>7.75</v>
      </c>
      <c r="G572" s="18">
        <v>6</v>
      </c>
      <c r="H572" s="13"/>
      <c r="I572" s="13"/>
      <c r="J572" s="13"/>
      <c r="K572" s="20">
        <v>3.5</v>
      </c>
      <c r="L572" s="20">
        <v>6.25</v>
      </c>
      <c r="M572" s="20">
        <v>6.5</v>
      </c>
      <c r="N572" s="9" t="str">
        <f>VLOOKUP(B572,'[1]DS_HS '!$C$657:$F$1300,4,0)</f>
        <v>12D4</v>
      </c>
      <c r="O572" s="9" t="str">
        <f t="shared" si="40"/>
        <v/>
      </c>
      <c r="P572" s="9">
        <f t="shared" si="41"/>
        <v>5.42</v>
      </c>
      <c r="Q572" s="9">
        <f t="shared" si="42"/>
        <v>6.64</v>
      </c>
      <c r="R572" s="9" t="str">
        <f>VLOOKUP(C572&amp;N572,'[2]12A1'!$C$8:$Z$655,18,0)</f>
        <v>8.0</v>
      </c>
      <c r="S572" s="9">
        <f t="shared" si="43"/>
        <v>7.05</v>
      </c>
      <c r="T572" s="9" t="str">
        <f t="shared" si="44"/>
        <v>12D4</v>
      </c>
    </row>
    <row r="573" spans="1:20" x14ac:dyDescent="0.3">
      <c r="A573" s="13">
        <v>1217</v>
      </c>
      <c r="B573" s="14" t="s">
        <v>1097</v>
      </c>
      <c r="C573" s="15" t="s">
        <v>1098</v>
      </c>
      <c r="D573" s="16" t="s">
        <v>15</v>
      </c>
      <c r="E573" s="17">
        <v>7.8</v>
      </c>
      <c r="F573" s="45">
        <v>7.75</v>
      </c>
      <c r="G573" s="18">
        <v>8.8000000000000007</v>
      </c>
      <c r="H573" s="13"/>
      <c r="I573" s="13"/>
      <c r="J573" s="13"/>
      <c r="K573" s="20">
        <v>6.75</v>
      </c>
      <c r="L573" s="20">
        <v>7</v>
      </c>
      <c r="M573" s="20">
        <v>8.75</v>
      </c>
      <c r="N573" s="9" t="str">
        <f>VLOOKUP(B573,'[1]DS_HS '!$C$657:$F$1300,4,0)</f>
        <v>12D4</v>
      </c>
      <c r="O573" s="9" t="str">
        <f t="shared" si="40"/>
        <v/>
      </c>
      <c r="P573" s="9">
        <f t="shared" si="41"/>
        <v>7.5</v>
      </c>
      <c r="Q573" s="9">
        <f t="shared" si="42"/>
        <v>7.96</v>
      </c>
      <c r="R573" s="9" t="str">
        <f>VLOOKUP(C573&amp;N573,'[2]12A1'!$C$8:$Z$655,18,0)</f>
        <v>8.5</v>
      </c>
      <c r="S573" s="9">
        <f t="shared" si="43"/>
        <v>8.1199999999999992</v>
      </c>
      <c r="T573" s="9" t="str">
        <f t="shared" si="44"/>
        <v>12D4</v>
      </c>
    </row>
    <row r="574" spans="1:20" x14ac:dyDescent="0.3">
      <c r="A574" s="13">
        <v>1218</v>
      </c>
      <c r="B574" s="14" t="s">
        <v>1099</v>
      </c>
      <c r="C574" s="15" t="s">
        <v>1100</v>
      </c>
      <c r="D574" s="16" t="s">
        <v>15</v>
      </c>
      <c r="E574" s="17">
        <v>4.2</v>
      </c>
      <c r="F574" s="45">
        <v>7</v>
      </c>
      <c r="G574" s="18">
        <v>8.6</v>
      </c>
      <c r="H574" s="13"/>
      <c r="I574" s="13"/>
      <c r="J574" s="13"/>
      <c r="K574" s="20">
        <v>4</v>
      </c>
      <c r="L574" s="20">
        <v>5.25</v>
      </c>
      <c r="M574" s="20">
        <v>8</v>
      </c>
      <c r="N574" s="9" t="str">
        <f>VLOOKUP(B574,'[1]DS_HS '!$C$657:$F$1300,4,0)</f>
        <v>12D3</v>
      </c>
      <c r="O574" s="9" t="str">
        <f t="shared" si="40"/>
        <v/>
      </c>
      <c r="P574" s="9">
        <f t="shared" si="41"/>
        <v>5.75</v>
      </c>
      <c r="Q574" s="9">
        <f t="shared" si="42"/>
        <v>6.39</v>
      </c>
      <c r="R574" s="9" t="str">
        <f>VLOOKUP(C574&amp;N574,'[2]12A1'!$C$8:$Z$655,18,0)</f>
        <v>8.3</v>
      </c>
      <c r="S574" s="9">
        <f t="shared" si="43"/>
        <v>6.96</v>
      </c>
      <c r="T574" s="9" t="str">
        <f t="shared" si="44"/>
        <v>12D3</v>
      </c>
    </row>
    <row r="575" spans="1:20" x14ac:dyDescent="0.3">
      <c r="A575" s="13">
        <v>1219</v>
      </c>
      <c r="B575" s="14" t="s">
        <v>1101</v>
      </c>
      <c r="C575" s="15" t="s">
        <v>1102</v>
      </c>
      <c r="D575" s="16" t="s">
        <v>15</v>
      </c>
      <c r="E575" s="17">
        <v>7.4</v>
      </c>
      <c r="F575" s="45">
        <v>6.5</v>
      </c>
      <c r="G575" s="18">
        <v>7.8</v>
      </c>
      <c r="H575" s="13"/>
      <c r="I575" s="13"/>
      <c r="J575" s="13"/>
      <c r="K575" s="20">
        <v>5.25</v>
      </c>
      <c r="L575" s="20">
        <v>8.25</v>
      </c>
      <c r="M575" s="20">
        <v>9</v>
      </c>
      <c r="N575" s="9" t="str">
        <f>VLOOKUP(B575,'[1]DS_HS '!$C$657:$F$1300,4,0)</f>
        <v>12D8</v>
      </c>
      <c r="O575" s="9" t="str">
        <f t="shared" si="40"/>
        <v/>
      </c>
      <c r="P575" s="9">
        <f t="shared" si="41"/>
        <v>7.5</v>
      </c>
      <c r="Q575" s="9">
        <f t="shared" si="42"/>
        <v>7.3</v>
      </c>
      <c r="R575" s="9" t="str">
        <f>VLOOKUP(C575&amp;N575,'[2]12A1'!$C$8:$Z$655,18,0)</f>
        <v>8.0</v>
      </c>
      <c r="S575" s="9">
        <f t="shared" si="43"/>
        <v>7.51</v>
      </c>
      <c r="T575" s="9" t="str">
        <f t="shared" si="44"/>
        <v>12D8</v>
      </c>
    </row>
    <row r="576" spans="1:20" x14ac:dyDescent="0.3">
      <c r="A576" s="13">
        <v>1220</v>
      </c>
      <c r="B576" s="14" t="s">
        <v>1103</v>
      </c>
      <c r="C576" s="15" t="s">
        <v>1104</v>
      </c>
      <c r="D576" s="16" t="s">
        <v>15</v>
      </c>
      <c r="E576" s="17">
        <v>5.8</v>
      </c>
      <c r="F576" s="45">
        <v>7.5</v>
      </c>
      <c r="G576" s="18">
        <v>5.2</v>
      </c>
      <c r="H576" s="13"/>
      <c r="I576" s="13"/>
      <c r="J576" s="13"/>
      <c r="K576" s="20">
        <v>4.25</v>
      </c>
      <c r="L576" s="20">
        <v>7</v>
      </c>
      <c r="M576" s="20">
        <v>8.5</v>
      </c>
      <c r="N576" s="9" t="str">
        <f>VLOOKUP(B576,'[1]DS_HS '!$C$657:$F$1300,4,0)</f>
        <v>12D9</v>
      </c>
      <c r="O576" s="9" t="str">
        <f t="shared" si="40"/>
        <v/>
      </c>
      <c r="P576" s="9">
        <f t="shared" si="41"/>
        <v>6.58</v>
      </c>
      <c r="Q576" s="9">
        <f t="shared" si="42"/>
        <v>6.27</v>
      </c>
      <c r="R576" s="9" t="str">
        <f>VLOOKUP(C576&amp;N576,'[2]12A1'!$C$8:$Z$655,18,0)</f>
        <v>7.8</v>
      </c>
      <c r="S576" s="9">
        <f t="shared" si="43"/>
        <v>6.73</v>
      </c>
      <c r="T576" s="9" t="str">
        <f t="shared" si="44"/>
        <v>12D9</v>
      </c>
    </row>
    <row r="577" spans="1:20" x14ac:dyDescent="0.3">
      <c r="A577" s="13">
        <v>1221</v>
      </c>
      <c r="B577" s="14" t="s">
        <v>1105</v>
      </c>
      <c r="C577" s="15" t="s">
        <v>1106</v>
      </c>
      <c r="D577" s="16" t="s">
        <v>15</v>
      </c>
      <c r="E577" s="17">
        <v>7.2</v>
      </c>
      <c r="F577" s="45">
        <v>7.75</v>
      </c>
      <c r="G577" s="18">
        <v>6</v>
      </c>
      <c r="H577" s="13"/>
      <c r="I577" s="13"/>
      <c r="J577" s="13"/>
      <c r="K577" s="20">
        <v>4.75</v>
      </c>
      <c r="L577" s="20">
        <v>6.25</v>
      </c>
      <c r="M577" s="20">
        <v>8.75</v>
      </c>
      <c r="N577" s="9" t="str">
        <f>VLOOKUP(B577,'[1]DS_HS '!$C$657:$F$1300,4,0)</f>
        <v>12D3</v>
      </c>
      <c r="O577" s="9" t="str">
        <f t="shared" si="40"/>
        <v/>
      </c>
      <c r="P577" s="9">
        <f t="shared" si="41"/>
        <v>6.58</v>
      </c>
      <c r="Q577" s="9">
        <f t="shared" si="42"/>
        <v>6.88</v>
      </c>
      <c r="R577" s="9" t="str">
        <f>VLOOKUP(C577&amp;N577,'[2]12A1'!$C$8:$Z$655,18,0)</f>
        <v>8.4</v>
      </c>
      <c r="S577" s="9">
        <f t="shared" si="43"/>
        <v>7.34</v>
      </c>
      <c r="T577" s="9" t="str">
        <f t="shared" si="44"/>
        <v>12D3</v>
      </c>
    </row>
    <row r="578" spans="1:20" x14ac:dyDescent="0.3">
      <c r="A578" s="13">
        <v>1222</v>
      </c>
      <c r="B578" s="14" t="s">
        <v>1107</v>
      </c>
      <c r="C578" s="15" t="s">
        <v>1108</v>
      </c>
      <c r="D578" s="16" t="s">
        <v>15</v>
      </c>
      <c r="E578" s="17">
        <v>7.6</v>
      </c>
      <c r="F578" s="45">
        <v>7.5</v>
      </c>
      <c r="G578" s="18">
        <v>5.4</v>
      </c>
      <c r="H578" s="13"/>
      <c r="I578" s="13"/>
      <c r="J578" s="13"/>
      <c r="K578" s="20">
        <v>4</v>
      </c>
      <c r="L578" s="20">
        <v>6</v>
      </c>
      <c r="M578" s="20">
        <v>8.75</v>
      </c>
      <c r="N578" s="9" t="str">
        <f>VLOOKUP(B578,'[1]DS_HS '!$C$657:$F$1300,4,0)</f>
        <v>12A3</v>
      </c>
      <c r="O578" s="9" t="str">
        <f t="shared" si="40"/>
        <v/>
      </c>
      <c r="P578" s="9">
        <f t="shared" si="41"/>
        <v>6.25</v>
      </c>
      <c r="Q578" s="9">
        <f t="shared" si="42"/>
        <v>6.69</v>
      </c>
      <c r="R578" s="9" t="str">
        <f>VLOOKUP(C578&amp;N578,'[2]12A1'!$C$8:$Z$655,18,0)</f>
        <v>8.4</v>
      </c>
      <c r="S578" s="9">
        <f t="shared" si="43"/>
        <v>7.2</v>
      </c>
      <c r="T578" s="9" t="str">
        <f t="shared" si="44"/>
        <v>12A3</v>
      </c>
    </row>
    <row r="579" spans="1:20" x14ac:dyDescent="0.3">
      <c r="A579" s="13">
        <v>1223</v>
      </c>
      <c r="B579" s="14" t="s">
        <v>1109</v>
      </c>
      <c r="C579" s="15" t="s">
        <v>296</v>
      </c>
      <c r="D579" s="16" t="s">
        <v>15</v>
      </c>
      <c r="E579" s="17">
        <v>7.8</v>
      </c>
      <c r="F579" s="45">
        <v>7.5</v>
      </c>
      <c r="G579" s="18">
        <v>7.8</v>
      </c>
      <c r="H579" s="13"/>
      <c r="I579" s="13"/>
      <c r="J579" s="13"/>
      <c r="K579" s="20">
        <v>5</v>
      </c>
      <c r="L579" s="20">
        <v>8.5</v>
      </c>
      <c r="M579" s="20">
        <v>9.25</v>
      </c>
      <c r="N579" s="9" t="str">
        <f>VLOOKUP(B579,'[1]DS_HS '!$C$657:$F$1300,4,0)</f>
        <v>12D2</v>
      </c>
      <c r="O579" s="9" t="str">
        <f t="shared" si="40"/>
        <v/>
      </c>
      <c r="P579" s="9">
        <f t="shared" si="41"/>
        <v>7.58</v>
      </c>
      <c r="Q579" s="9">
        <f t="shared" si="42"/>
        <v>7.67</v>
      </c>
      <c r="R579" s="9" t="str">
        <f>VLOOKUP(C579&amp;N579,'[2]12A1'!$C$8:$Z$655,18,0)</f>
        <v>8.5</v>
      </c>
      <c r="S579" s="9">
        <f t="shared" si="43"/>
        <v>7.92</v>
      </c>
      <c r="T579" s="9" t="str">
        <f t="shared" si="44"/>
        <v>12D2</v>
      </c>
    </row>
    <row r="580" spans="1:20" x14ac:dyDescent="0.3">
      <c r="A580" s="13">
        <v>1224</v>
      </c>
      <c r="B580" s="14" t="s">
        <v>1110</v>
      </c>
      <c r="C580" s="15" t="s">
        <v>296</v>
      </c>
      <c r="D580" s="16" t="s">
        <v>15</v>
      </c>
      <c r="E580" s="17">
        <v>6.6</v>
      </c>
      <c r="F580" s="45">
        <v>6.25</v>
      </c>
      <c r="G580" s="18">
        <v>5.2</v>
      </c>
      <c r="H580" s="13"/>
      <c r="I580" s="13"/>
      <c r="J580" s="13"/>
      <c r="K580" s="20">
        <v>5.5</v>
      </c>
      <c r="L580" s="20">
        <v>7.25</v>
      </c>
      <c r="M580" s="20">
        <v>8.75</v>
      </c>
      <c r="N580" s="9" t="str">
        <f>VLOOKUP(B580,'[1]DS_HS '!$C$657:$F$1300,4,0)</f>
        <v>12D11</v>
      </c>
      <c r="O580" s="9" t="str">
        <f t="shared" si="40"/>
        <v/>
      </c>
      <c r="P580" s="9">
        <f t="shared" si="41"/>
        <v>7.17</v>
      </c>
      <c r="Q580" s="9">
        <f t="shared" si="42"/>
        <v>6.31</v>
      </c>
      <c r="R580" s="9" t="str">
        <f>VLOOKUP(C580&amp;N580,'[2]12A1'!$C$8:$Z$655,18,0)</f>
        <v>6.9</v>
      </c>
      <c r="S580" s="9">
        <f t="shared" si="43"/>
        <v>6.49</v>
      </c>
      <c r="T580" s="9" t="str">
        <f t="shared" si="44"/>
        <v>12D11</v>
      </c>
    </row>
    <row r="581" spans="1:20" x14ac:dyDescent="0.3">
      <c r="A581" s="13">
        <v>1225</v>
      </c>
      <c r="B581" s="14" t="s">
        <v>1111</v>
      </c>
      <c r="C581" s="15" t="s">
        <v>1112</v>
      </c>
      <c r="D581" s="16" t="s">
        <v>15</v>
      </c>
      <c r="E581" s="17">
        <v>6.6</v>
      </c>
      <c r="F581" s="45">
        <v>8.5</v>
      </c>
      <c r="G581" s="18">
        <v>3.2</v>
      </c>
      <c r="H581" s="13"/>
      <c r="I581" s="13"/>
      <c r="J581" s="13"/>
      <c r="K581" s="20">
        <v>5.5</v>
      </c>
      <c r="L581" s="20">
        <v>7</v>
      </c>
      <c r="M581" s="20">
        <v>7.75</v>
      </c>
      <c r="N581" s="9" t="str">
        <f>VLOOKUP(B581,'[1]DS_HS '!$C$657:$F$1300,4,0)</f>
        <v>12A4</v>
      </c>
      <c r="O581" s="9" t="str">
        <f t="shared" si="40"/>
        <v/>
      </c>
      <c r="P581" s="9">
        <f t="shared" si="41"/>
        <v>6.75</v>
      </c>
      <c r="Q581" s="9">
        <f t="shared" si="42"/>
        <v>6.26</v>
      </c>
      <c r="R581" s="9" t="str">
        <f>VLOOKUP(C581&amp;N581,'[2]12A1'!$C$8:$Z$655,18,0)</f>
        <v>8.5</v>
      </c>
      <c r="S581" s="9">
        <f t="shared" si="43"/>
        <v>6.93</v>
      </c>
      <c r="T581" s="9" t="str">
        <f t="shared" si="44"/>
        <v>12A4</v>
      </c>
    </row>
    <row r="582" spans="1:20" x14ac:dyDescent="0.3">
      <c r="A582" s="13">
        <v>1226</v>
      </c>
      <c r="B582" s="14" t="s">
        <v>1113</v>
      </c>
      <c r="C582" s="15" t="s">
        <v>1114</v>
      </c>
      <c r="D582" s="16" t="s">
        <v>15</v>
      </c>
      <c r="E582" s="17">
        <v>5.4</v>
      </c>
      <c r="F582" s="45">
        <v>7.25</v>
      </c>
      <c r="G582" s="18">
        <v>5</v>
      </c>
      <c r="H582" s="13"/>
      <c r="I582" s="13"/>
      <c r="J582" s="13"/>
      <c r="K582" s="20">
        <v>7.75</v>
      </c>
      <c r="L582" s="20">
        <v>7.5</v>
      </c>
      <c r="M582" s="20">
        <v>8.5</v>
      </c>
      <c r="N582" s="9" t="str">
        <f>VLOOKUP(B582,'[1]DS_HS '!$C$657:$F$1300,4,0)</f>
        <v>12D10</v>
      </c>
      <c r="O582" s="9" t="str">
        <f t="shared" si="40"/>
        <v/>
      </c>
      <c r="P582" s="9">
        <f t="shared" si="41"/>
        <v>7.92</v>
      </c>
      <c r="Q582" s="9">
        <f t="shared" si="42"/>
        <v>6.39</v>
      </c>
      <c r="R582" s="9" t="str">
        <f>VLOOKUP(C582&amp;N582,'[2]12A1'!$C$8:$Z$655,18,0)</f>
        <v>7.7</v>
      </c>
      <c r="S582" s="9">
        <f t="shared" si="43"/>
        <v>6.78</v>
      </c>
      <c r="T582" s="9" t="str">
        <f t="shared" si="44"/>
        <v>12D10</v>
      </c>
    </row>
    <row r="583" spans="1:20" x14ac:dyDescent="0.3">
      <c r="A583" s="13">
        <v>1227</v>
      </c>
      <c r="B583" s="14" t="s">
        <v>1115</v>
      </c>
      <c r="C583" s="15" t="s">
        <v>1116</v>
      </c>
      <c r="D583" s="16" t="s">
        <v>15</v>
      </c>
      <c r="E583" s="17">
        <v>4.2</v>
      </c>
      <c r="F583" s="45">
        <v>7.5</v>
      </c>
      <c r="G583" s="18">
        <v>3.2</v>
      </c>
      <c r="H583" s="13"/>
      <c r="I583" s="13"/>
      <c r="J583" s="13"/>
      <c r="K583" s="20">
        <v>6</v>
      </c>
      <c r="L583" s="20">
        <v>7.25</v>
      </c>
      <c r="M583" s="20">
        <v>8.75</v>
      </c>
      <c r="N583" s="9" t="str">
        <f>VLOOKUP(B583,'[1]DS_HS '!$C$657:$F$1300,4,0)</f>
        <v>12A2</v>
      </c>
      <c r="O583" s="9" t="str">
        <f t="shared" si="40"/>
        <v/>
      </c>
      <c r="P583" s="9">
        <f t="shared" si="41"/>
        <v>7.33</v>
      </c>
      <c r="Q583" s="9">
        <f t="shared" si="42"/>
        <v>5.56</v>
      </c>
      <c r="R583" s="9" t="str">
        <f>VLOOKUP(C583&amp;N583,'[2]12A1'!$C$8:$Z$655,18,0)</f>
        <v>8.2</v>
      </c>
      <c r="S583" s="9">
        <f t="shared" si="43"/>
        <v>6.35</v>
      </c>
      <c r="T583" s="9" t="str">
        <f t="shared" si="44"/>
        <v>12A2</v>
      </c>
    </row>
    <row r="584" spans="1:20" x14ac:dyDescent="0.3">
      <c r="A584" s="13">
        <v>1228</v>
      </c>
      <c r="B584" s="14" t="s">
        <v>1117</v>
      </c>
      <c r="C584" s="15" t="s">
        <v>1118</v>
      </c>
      <c r="D584" s="16" t="s">
        <v>15</v>
      </c>
      <c r="E584" s="17">
        <v>5.6</v>
      </c>
      <c r="F584" s="45">
        <v>7</v>
      </c>
      <c r="G584" s="18">
        <v>6.6</v>
      </c>
      <c r="H584" s="13"/>
      <c r="I584" s="13"/>
      <c r="J584" s="13"/>
      <c r="K584" s="20">
        <v>3.75</v>
      </c>
      <c r="L584" s="20">
        <v>7.25</v>
      </c>
      <c r="M584" s="20">
        <v>8.25</v>
      </c>
      <c r="N584" s="9" t="str">
        <f>VLOOKUP(B584,'[1]DS_HS '!$C$657:$F$1300,4,0)</f>
        <v>12D7</v>
      </c>
      <c r="O584" s="9" t="str">
        <f t="shared" si="40"/>
        <v/>
      </c>
      <c r="P584" s="9">
        <f t="shared" si="41"/>
        <v>6.42</v>
      </c>
      <c r="Q584" s="9">
        <f t="shared" si="42"/>
        <v>6.41</v>
      </c>
      <c r="R584" s="9" t="str">
        <f>VLOOKUP(C584&amp;N584,'[2]12A1'!$C$8:$Z$655,18,0)</f>
        <v>7.2</v>
      </c>
      <c r="S584" s="9">
        <f t="shared" si="43"/>
        <v>6.65</v>
      </c>
      <c r="T584" s="9" t="str">
        <f t="shared" si="44"/>
        <v>12D7</v>
      </c>
    </row>
    <row r="585" spans="1:20" x14ac:dyDescent="0.3">
      <c r="A585" s="13">
        <v>1229</v>
      </c>
      <c r="B585" s="14" t="s">
        <v>1119</v>
      </c>
      <c r="C585" s="15" t="s">
        <v>1120</v>
      </c>
      <c r="D585" s="16" t="s">
        <v>15</v>
      </c>
      <c r="E585" s="17">
        <v>6.4</v>
      </c>
      <c r="F585" s="45">
        <v>6.25</v>
      </c>
      <c r="G585" s="18">
        <v>6.6</v>
      </c>
      <c r="H585" s="13"/>
      <c r="I585" s="13"/>
      <c r="J585" s="13"/>
      <c r="K585" s="20">
        <v>4.5</v>
      </c>
      <c r="L585" s="20">
        <v>6</v>
      </c>
      <c r="M585" s="20">
        <v>6.5</v>
      </c>
      <c r="N585" s="9" t="str">
        <f>VLOOKUP(B585,'[1]DS_HS '!$C$657:$F$1300,4,0)</f>
        <v>12D8</v>
      </c>
      <c r="O585" s="9" t="str">
        <f t="shared" ref="O585:O648" si="45">IF(AND(H585&lt;&gt;"",H585&lt;&gt;-1),ROUND(AVERAGEIFS(H585:J585,H585:J585,"&gt;=0"),2),"")</f>
        <v/>
      </c>
      <c r="P585" s="9">
        <f t="shared" ref="P585:P648" si="46">IF(AND(K585&lt;&gt;"",K585&lt;&gt;-1),ROUND(AVERAGE(K585:M585),2),"")</f>
        <v>5.67</v>
      </c>
      <c r="Q585" s="9">
        <f t="shared" ref="Q585:Q648" si="47">IF(AND(E585&lt;&gt;-1,F585&lt;&gt;-1,G585&lt;&gt;-1,O585&lt;&gt;""),ROUND(AVERAGE($E585,$F585,$G585,O585),2),IF(AND(E585&lt;&gt;-1,F585&lt;&gt;-1,G585&lt;&gt;-1,P585&lt;&gt;""),ROUND(AVERAGE($E585,$F585,$G585,P585),2),""))</f>
        <v>6.23</v>
      </c>
      <c r="R585" s="9" t="str">
        <f>VLOOKUP(C585&amp;N585,'[2]12A1'!$C$8:$Z$655,18,0)</f>
        <v>7.8</v>
      </c>
      <c r="S585" s="9">
        <f t="shared" ref="S585:S648" si="48">IF(Q585&lt;&gt;"",ROUND((Q585*7+R585*3)/10,2),"")</f>
        <v>6.7</v>
      </c>
      <c r="T585" s="9" t="str">
        <f t="shared" ref="T585:T648" si="49">N585</f>
        <v>12D8</v>
      </c>
    </row>
    <row r="586" spans="1:20" x14ac:dyDescent="0.3">
      <c r="A586" s="13">
        <v>1230</v>
      </c>
      <c r="B586" s="14" t="s">
        <v>1121</v>
      </c>
      <c r="C586" s="15" t="s">
        <v>1122</v>
      </c>
      <c r="D586" s="16" t="s">
        <v>15</v>
      </c>
      <c r="E586" s="17">
        <v>8.4</v>
      </c>
      <c r="F586" s="45">
        <v>8.75</v>
      </c>
      <c r="G586" s="18">
        <v>7.6</v>
      </c>
      <c r="H586" s="13"/>
      <c r="I586" s="13"/>
      <c r="J586" s="13"/>
      <c r="K586" s="20">
        <v>5.5</v>
      </c>
      <c r="L586" s="20">
        <v>7.5</v>
      </c>
      <c r="M586" s="20">
        <v>8.25</v>
      </c>
      <c r="N586" s="9" t="str">
        <f>VLOOKUP(B586,'[1]DS_HS '!$C$657:$F$1300,4,0)</f>
        <v>12D8</v>
      </c>
      <c r="O586" s="9" t="str">
        <f t="shared" si="45"/>
        <v/>
      </c>
      <c r="P586" s="9">
        <f t="shared" si="46"/>
        <v>7.08</v>
      </c>
      <c r="Q586" s="9">
        <f t="shared" si="47"/>
        <v>7.96</v>
      </c>
      <c r="R586" s="9" t="str">
        <f>VLOOKUP(C586&amp;N586,'[2]12A1'!$C$8:$Z$655,18,0)</f>
        <v>8.3</v>
      </c>
      <c r="S586" s="9">
        <f t="shared" si="48"/>
        <v>8.06</v>
      </c>
      <c r="T586" s="9" t="str">
        <f t="shared" si="49"/>
        <v>12D8</v>
      </c>
    </row>
    <row r="587" spans="1:20" x14ac:dyDescent="0.3">
      <c r="A587" s="13">
        <v>1231</v>
      </c>
      <c r="B587" s="14" t="s">
        <v>1123</v>
      </c>
      <c r="C587" s="15" t="s">
        <v>1124</v>
      </c>
      <c r="D587" s="16" t="s">
        <v>15</v>
      </c>
      <c r="E587" s="17">
        <v>6.8</v>
      </c>
      <c r="F587" s="45">
        <v>8.25</v>
      </c>
      <c r="G587" s="18">
        <v>4.4000000000000004</v>
      </c>
      <c r="H587" s="13"/>
      <c r="I587" s="13"/>
      <c r="J587" s="13"/>
      <c r="K587" s="20">
        <v>4.75</v>
      </c>
      <c r="L587" s="20">
        <v>7</v>
      </c>
      <c r="M587" s="20">
        <v>8.75</v>
      </c>
      <c r="N587" s="9" t="str">
        <f>VLOOKUP(B587,'[1]DS_HS '!$C$657:$F$1300,4,0)</f>
        <v>12D5</v>
      </c>
      <c r="O587" s="9" t="str">
        <f t="shared" si="45"/>
        <v/>
      </c>
      <c r="P587" s="9">
        <f t="shared" si="46"/>
        <v>6.83</v>
      </c>
      <c r="Q587" s="9">
        <f t="shared" si="47"/>
        <v>6.57</v>
      </c>
      <c r="R587" s="9" t="str">
        <f>VLOOKUP(C587&amp;N587,'[2]12A1'!$C$8:$Z$655,18,0)</f>
        <v>8.4</v>
      </c>
      <c r="S587" s="9">
        <f t="shared" si="48"/>
        <v>7.12</v>
      </c>
      <c r="T587" s="9" t="str">
        <f t="shared" si="49"/>
        <v>12D5</v>
      </c>
    </row>
    <row r="588" spans="1:20" x14ac:dyDescent="0.3">
      <c r="A588" s="13">
        <v>1232</v>
      </c>
      <c r="B588" s="14" t="s">
        <v>1125</v>
      </c>
      <c r="C588" s="15" t="s">
        <v>308</v>
      </c>
      <c r="D588" s="16" t="s">
        <v>15</v>
      </c>
      <c r="E588" s="17">
        <v>4.4000000000000004</v>
      </c>
      <c r="F588" s="45">
        <v>4.75</v>
      </c>
      <c r="G588" s="18">
        <v>3.4</v>
      </c>
      <c r="H588" s="13"/>
      <c r="I588" s="13"/>
      <c r="J588" s="13"/>
      <c r="K588" s="20">
        <v>4</v>
      </c>
      <c r="L588" s="20">
        <v>6.25</v>
      </c>
      <c r="M588" s="20">
        <v>8.75</v>
      </c>
      <c r="N588" s="9" t="str">
        <f>VLOOKUP(B588,'[1]DS_HS '!$C$657:$F$1300,4,0)</f>
        <v>12D3</v>
      </c>
      <c r="O588" s="9" t="str">
        <f t="shared" si="45"/>
        <v/>
      </c>
      <c r="P588" s="9">
        <f t="shared" si="46"/>
        <v>6.33</v>
      </c>
      <c r="Q588" s="9">
        <f t="shared" si="47"/>
        <v>4.72</v>
      </c>
      <c r="R588" s="9" t="str">
        <f>VLOOKUP(C588&amp;N588,'[2]12A1'!$C$8:$Z$655,18,0)</f>
        <v>7.1</v>
      </c>
      <c r="S588" s="9">
        <f t="shared" si="48"/>
        <v>5.43</v>
      </c>
      <c r="T588" s="9" t="str">
        <f t="shared" si="49"/>
        <v>12D3</v>
      </c>
    </row>
    <row r="589" spans="1:20" x14ac:dyDescent="0.3">
      <c r="A589" s="13">
        <v>1233</v>
      </c>
      <c r="B589" s="14" t="s">
        <v>1126</v>
      </c>
      <c r="C589" s="15" t="s">
        <v>1127</v>
      </c>
      <c r="D589" s="16" t="s">
        <v>15</v>
      </c>
      <c r="E589" s="17">
        <v>5.4</v>
      </c>
      <c r="F589" s="45">
        <v>8.5</v>
      </c>
      <c r="G589" s="18">
        <v>7.4</v>
      </c>
      <c r="H589" s="13"/>
      <c r="I589" s="13"/>
      <c r="J589" s="13"/>
      <c r="K589" s="20">
        <v>5</v>
      </c>
      <c r="L589" s="20">
        <v>6.25</v>
      </c>
      <c r="M589" s="20">
        <v>8.75</v>
      </c>
      <c r="N589" s="9" t="str">
        <f>VLOOKUP(B589,'[1]DS_HS '!$C$657:$F$1300,4,0)</f>
        <v>12D9</v>
      </c>
      <c r="O589" s="9" t="str">
        <f t="shared" si="45"/>
        <v/>
      </c>
      <c r="P589" s="9">
        <f t="shared" si="46"/>
        <v>6.67</v>
      </c>
      <c r="Q589" s="9">
        <f t="shared" si="47"/>
        <v>6.99</v>
      </c>
      <c r="R589" s="9" t="str">
        <f>VLOOKUP(C589&amp;N589,'[2]12A1'!$C$8:$Z$655,18,0)</f>
        <v>8.1</v>
      </c>
      <c r="S589" s="9">
        <f t="shared" si="48"/>
        <v>7.32</v>
      </c>
      <c r="T589" s="9" t="str">
        <f t="shared" si="49"/>
        <v>12D9</v>
      </c>
    </row>
    <row r="590" spans="1:20" x14ac:dyDescent="0.3">
      <c r="A590" s="13">
        <v>1234</v>
      </c>
      <c r="B590" s="14" t="s">
        <v>1128</v>
      </c>
      <c r="C590" s="15" t="s">
        <v>1129</v>
      </c>
      <c r="D590" s="16" t="s">
        <v>15</v>
      </c>
      <c r="E590" s="17">
        <v>6.8</v>
      </c>
      <c r="F590" s="45">
        <v>6.75</v>
      </c>
      <c r="G590" s="18">
        <v>6.8</v>
      </c>
      <c r="H590" s="13"/>
      <c r="I590" s="13"/>
      <c r="J590" s="13"/>
      <c r="K590" s="20">
        <v>5</v>
      </c>
      <c r="L590" s="20">
        <v>8.25</v>
      </c>
      <c r="M590" s="20">
        <v>10</v>
      </c>
      <c r="N590" s="9" t="str">
        <f>VLOOKUP(B590,'[1]DS_HS '!$C$657:$F$1300,4,0)</f>
        <v>12D2</v>
      </c>
      <c r="O590" s="9" t="str">
        <f t="shared" si="45"/>
        <v/>
      </c>
      <c r="P590" s="9">
        <f t="shared" si="46"/>
        <v>7.75</v>
      </c>
      <c r="Q590" s="9">
        <f t="shared" si="47"/>
        <v>7.03</v>
      </c>
      <c r="R590" s="9" t="str">
        <f>VLOOKUP(C590&amp;N590,'[2]12A1'!$C$8:$Z$655,18,0)</f>
        <v>8.8</v>
      </c>
      <c r="S590" s="9">
        <f t="shared" si="48"/>
        <v>7.56</v>
      </c>
      <c r="T590" s="9" t="str">
        <f t="shared" si="49"/>
        <v>12D2</v>
      </c>
    </row>
    <row r="591" spans="1:20" x14ac:dyDescent="0.3">
      <c r="A591" s="13">
        <v>1235</v>
      </c>
      <c r="B591" s="14" t="s">
        <v>1130</v>
      </c>
      <c r="C591" s="15" t="s">
        <v>1131</v>
      </c>
      <c r="D591" s="16" t="s">
        <v>15</v>
      </c>
      <c r="E591" s="17">
        <v>7.6</v>
      </c>
      <c r="F591" s="45">
        <v>8.25</v>
      </c>
      <c r="G591" s="18">
        <v>5.6</v>
      </c>
      <c r="H591" s="13"/>
      <c r="I591" s="13"/>
      <c r="J591" s="13"/>
      <c r="K591" s="20">
        <v>4.75</v>
      </c>
      <c r="L591" s="20">
        <v>6.5</v>
      </c>
      <c r="M591" s="20">
        <v>7.75</v>
      </c>
      <c r="N591" s="9" t="str">
        <f>VLOOKUP(B591,'[1]DS_HS '!$C$657:$F$1300,4,0)</f>
        <v>12D2</v>
      </c>
      <c r="O591" s="9" t="str">
        <f t="shared" si="45"/>
        <v/>
      </c>
      <c r="P591" s="9">
        <f t="shared" si="46"/>
        <v>6.33</v>
      </c>
      <c r="Q591" s="9">
        <f t="shared" si="47"/>
        <v>6.95</v>
      </c>
      <c r="R591" s="9" t="str">
        <f>VLOOKUP(C591&amp;N591,'[2]12A1'!$C$8:$Z$655,18,0)</f>
        <v>8.0</v>
      </c>
      <c r="S591" s="9">
        <f t="shared" si="48"/>
        <v>7.27</v>
      </c>
      <c r="T591" s="9" t="str">
        <f t="shared" si="49"/>
        <v>12D2</v>
      </c>
    </row>
    <row r="592" spans="1:20" x14ac:dyDescent="0.3">
      <c r="A592" s="13">
        <v>1236</v>
      </c>
      <c r="B592" s="14" t="s">
        <v>1132</v>
      </c>
      <c r="C592" s="15" t="s">
        <v>1133</v>
      </c>
      <c r="D592" s="16" t="s">
        <v>15</v>
      </c>
      <c r="E592" s="17">
        <v>6.6</v>
      </c>
      <c r="F592" s="45">
        <v>7</v>
      </c>
      <c r="G592" s="18">
        <v>8.1999999999999993</v>
      </c>
      <c r="H592" s="13"/>
      <c r="I592" s="13"/>
      <c r="J592" s="13"/>
      <c r="K592" s="20">
        <v>4.5</v>
      </c>
      <c r="L592" s="20">
        <v>4.5</v>
      </c>
      <c r="M592" s="20">
        <v>7.5</v>
      </c>
      <c r="N592" s="9" t="str">
        <f>VLOOKUP(B592,'[1]DS_HS '!$C$657:$F$1300,4,0)</f>
        <v>12D4</v>
      </c>
      <c r="O592" s="9" t="str">
        <f t="shared" si="45"/>
        <v/>
      </c>
      <c r="P592" s="9">
        <f t="shared" si="46"/>
        <v>5.5</v>
      </c>
      <c r="Q592" s="9">
        <f t="shared" si="47"/>
        <v>6.83</v>
      </c>
      <c r="R592" s="9" t="str">
        <f>VLOOKUP(C592&amp;N592,'[2]12A1'!$C$8:$Z$655,18,0)</f>
        <v>8.2</v>
      </c>
      <c r="S592" s="9">
        <f t="shared" si="48"/>
        <v>7.24</v>
      </c>
      <c r="T592" s="9" t="str">
        <f t="shared" si="49"/>
        <v>12D4</v>
      </c>
    </row>
    <row r="593" spans="1:20" x14ac:dyDescent="0.3">
      <c r="A593" s="13">
        <v>1237</v>
      </c>
      <c r="B593" s="14" t="s">
        <v>1134</v>
      </c>
      <c r="C593" s="15" t="s">
        <v>1135</v>
      </c>
      <c r="D593" s="16" t="s">
        <v>15</v>
      </c>
      <c r="E593" s="17">
        <v>8</v>
      </c>
      <c r="F593" s="45">
        <v>6.75</v>
      </c>
      <c r="G593" s="18">
        <v>5</v>
      </c>
      <c r="H593" s="13"/>
      <c r="I593" s="13"/>
      <c r="J593" s="13"/>
      <c r="K593" s="20">
        <v>3</v>
      </c>
      <c r="L593" s="20">
        <v>8</v>
      </c>
      <c r="M593" s="20">
        <v>9.25</v>
      </c>
      <c r="N593" s="9" t="str">
        <f>VLOOKUP(B593,'[1]DS_HS '!$C$657:$F$1300,4,0)</f>
        <v>12D10</v>
      </c>
      <c r="O593" s="9" t="str">
        <f t="shared" si="45"/>
        <v/>
      </c>
      <c r="P593" s="9">
        <f t="shared" si="46"/>
        <v>6.75</v>
      </c>
      <c r="Q593" s="9">
        <f t="shared" si="47"/>
        <v>6.63</v>
      </c>
      <c r="R593" s="9" t="str">
        <f>VLOOKUP(C593&amp;N593,'[2]12A1'!$C$8:$Z$655,18,0)</f>
        <v>7.9</v>
      </c>
      <c r="S593" s="9">
        <f t="shared" si="48"/>
        <v>7.01</v>
      </c>
      <c r="T593" s="9" t="str">
        <f t="shared" si="49"/>
        <v>12D10</v>
      </c>
    </row>
    <row r="594" spans="1:20" x14ac:dyDescent="0.3">
      <c r="A594" s="13">
        <v>1238</v>
      </c>
      <c r="B594" s="14" t="s">
        <v>1136</v>
      </c>
      <c r="C594" s="15" t="s">
        <v>1137</v>
      </c>
      <c r="D594" s="16" t="s">
        <v>15</v>
      </c>
      <c r="E594" s="17">
        <v>5.6</v>
      </c>
      <c r="F594" s="45">
        <v>6.75</v>
      </c>
      <c r="G594" s="18">
        <v>5.2</v>
      </c>
      <c r="H594" s="13"/>
      <c r="I594" s="13"/>
      <c r="J594" s="13"/>
      <c r="K594" s="20">
        <v>5</v>
      </c>
      <c r="L594" s="20">
        <v>6.25</v>
      </c>
      <c r="M594" s="20">
        <v>8.75</v>
      </c>
      <c r="N594" s="9" t="str">
        <f>VLOOKUP(B594,'[1]DS_HS '!$C$657:$F$1300,4,0)</f>
        <v>12D10</v>
      </c>
      <c r="O594" s="9" t="str">
        <f t="shared" si="45"/>
        <v/>
      </c>
      <c r="P594" s="9">
        <f t="shared" si="46"/>
        <v>6.67</v>
      </c>
      <c r="Q594" s="9">
        <f t="shared" si="47"/>
        <v>6.06</v>
      </c>
      <c r="R594" s="9" t="str">
        <f>VLOOKUP(C594&amp;N594,'[2]12A1'!$C$8:$Z$655,18,0)</f>
        <v>7.7</v>
      </c>
      <c r="S594" s="9">
        <f t="shared" si="48"/>
        <v>6.55</v>
      </c>
      <c r="T594" s="9" t="str">
        <f t="shared" si="49"/>
        <v>12D10</v>
      </c>
    </row>
    <row r="595" spans="1:20" x14ac:dyDescent="0.3">
      <c r="A595" s="13">
        <v>1239</v>
      </c>
      <c r="B595" s="14" t="s">
        <v>1138</v>
      </c>
      <c r="C595" s="15" t="s">
        <v>1139</v>
      </c>
      <c r="D595" s="16" t="s">
        <v>15</v>
      </c>
      <c r="E595" s="17">
        <v>6.2</v>
      </c>
      <c r="F595" s="45">
        <v>6.25</v>
      </c>
      <c r="G595" s="18">
        <v>6.2</v>
      </c>
      <c r="H595" s="13"/>
      <c r="I595" s="13"/>
      <c r="J595" s="13"/>
      <c r="K595" s="20">
        <v>4.75</v>
      </c>
      <c r="L595" s="20">
        <v>5.75</v>
      </c>
      <c r="M595" s="20">
        <v>7.75</v>
      </c>
      <c r="N595" s="9" t="str">
        <f>VLOOKUP(B595,'[1]DS_HS '!$C$657:$F$1300,4,0)</f>
        <v>12A2</v>
      </c>
      <c r="O595" s="9" t="str">
        <f t="shared" si="45"/>
        <v/>
      </c>
      <c r="P595" s="9">
        <f t="shared" si="46"/>
        <v>6.08</v>
      </c>
      <c r="Q595" s="9">
        <f t="shared" si="47"/>
        <v>6.18</v>
      </c>
      <c r="R595" s="9" t="str">
        <f>VLOOKUP(C595&amp;N595,'[2]12A1'!$C$8:$Z$655,18,0)</f>
        <v>8.1</v>
      </c>
      <c r="S595" s="9">
        <f t="shared" si="48"/>
        <v>6.76</v>
      </c>
      <c r="T595" s="9" t="str">
        <f t="shared" si="49"/>
        <v>12A2</v>
      </c>
    </row>
    <row r="596" spans="1:20" x14ac:dyDescent="0.3">
      <c r="A596" s="13">
        <v>1240</v>
      </c>
      <c r="B596" s="14" t="s">
        <v>1140</v>
      </c>
      <c r="C596" s="15" t="s">
        <v>1141</v>
      </c>
      <c r="D596" s="16" t="s">
        <v>15</v>
      </c>
      <c r="E596" s="17">
        <v>6</v>
      </c>
      <c r="F596" s="45">
        <v>7.5</v>
      </c>
      <c r="G596" s="18">
        <v>4.5999999999999996</v>
      </c>
      <c r="H596" s="13"/>
      <c r="I596" s="13"/>
      <c r="J596" s="13"/>
      <c r="K596" s="20">
        <v>4.5</v>
      </c>
      <c r="L596" s="20">
        <v>7.75</v>
      </c>
      <c r="M596" s="20">
        <v>9.75</v>
      </c>
      <c r="N596" s="9" t="str">
        <f>VLOOKUP(B596,'[1]DS_HS '!$C$657:$F$1300,4,0)</f>
        <v>12D11</v>
      </c>
      <c r="O596" s="9" t="str">
        <f t="shared" si="45"/>
        <v/>
      </c>
      <c r="P596" s="9">
        <f t="shared" si="46"/>
        <v>7.33</v>
      </c>
      <c r="Q596" s="9">
        <f t="shared" si="47"/>
        <v>6.36</v>
      </c>
      <c r="R596" s="9" t="str">
        <f>VLOOKUP(C596&amp;N596,'[2]12A1'!$C$8:$Z$655,18,0)</f>
        <v>7.4</v>
      </c>
      <c r="S596" s="9">
        <f t="shared" si="48"/>
        <v>6.67</v>
      </c>
      <c r="T596" s="9" t="str">
        <f t="shared" si="49"/>
        <v>12D11</v>
      </c>
    </row>
    <row r="597" spans="1:20" x14ac:dyDescent="0.3">
      <c r="A597" s="13">
        <v>1241</v>
      </c>
      <c r="B597" s="14" t="s">
        <v>1142</v>
      </c>
      <c r="C597" s="15" t="s">
        <v>1143</v>
      </c>
      <c r="D597" s="16" t="s">
        <v>15</v>
      </c>
      <c r="E597" s="17">
        <v>6.8</v>
      </c>
      <c r="F597" s="45">
        <v>8</v>
      </c>
      <c r="G597" s="18">
        <v>7.4</v>
      </c>
      <c r="H597" s="13"/>
      <c r="I597" s="13"/>
      <c r="J597" s="13"/>
      <c r="K597" s="20">
        <v>8</v>
      </c>
      <c r="L597" s="20">
        <v>6.5</v>
      </c>
      <c r="M597" s="20">
        <v>9</v>
      </c>
      <c r="N597" s="9" t="str">
        <f>VLOOKUP(B597,'[1]DS_HS '!$C$657:$F$1300,4,0)</f>
        <v>12D9</v>
      </c>
      <c r="O597" s="9" t="str">
        <f t="shared" si="45"/>
        <v/>
      </c>
      <c r="P597" s="9">
        <f t="shared" si="46"/>
        <v>7.83</v>
      </c>
      <c r="Q597" s="9">
        <f t="shared" si="47"/>
        <v>7.51</v>
      </c>
      <c r="R597" s="9" t="str">
        <f>VLOOKUP(C597&amp;N597,'[2]12A1'!$C$8:$Z$655,18,0)</f>
        <v>7.5</v>
      </c>
      <c r="S597" s="9">
        <f t="shared" si="48"/>
        <v>7.51</v>
      </c>
      <c r="T597" s="9" t="str">
        <f t="shared" si="49"/>
        <v>12D9</v>
      </c>
    </row>
    <row r="598" spans="1:20" x14ac:dyDescent="0.3">
      <c r="A598" s="13">
        <v>1242</v>
      </c>
      <c r="B598" s="14" t="s">
        <v>1144</v>
      </c>
      <c r="C598" s="15" t="s">
        <v>1145</v>
      </c>
      <c r="D598" s="16" t="s">
        <v>15</v>
      </c>
      <c r="E598" s="17">
        <v>8.1999999999999993</v>
      </c>
      <c r="F598" s="45">
        <v>8</v>
      </c>
      <c r="G598" s="18">
        <v>6.4</v>
      </c>
      <c r="H598" s="13"/>
      <c r="I598" s="13"/>
      <c r="J598" s="13"/>
      <c r="K598" s="20">
        <v>5.25</v>
      </c>
      <c r="L598" s="20">
        <v>7.25</v>
      </c>
      <c r="M598" s="20">
        <v>9.5</v>
      </c>
      <c r="N598" s="9" t="str">
        <f>VLOOKUP(B598,'[1]DS_HS '!$C$657:$F$1300,4,0)</f>
        <v>12D4</v>
      </c>
      <c r="O598" s="9" t="str">
        <f t="shared" si="45"/>
        <v/>
      </c>
      <c r="P598" s="9">
        <f t="shared" si="46"/>
        <v>7.33</v>
      </c>
      <c r="Q598" s="9">
        <f t="shared" si="47"/>
        <v>7.48</v>
      </c>
      <c r="R598" s="9" t="str">
        <f>VLOOKUP(C598&amp;N598,'[2]12A1'!$C$8:$Z$655,18,0)</f>
        <v>8.4</v>
      </c>
      <c r="S598" s="9">
        <f t="shared" si="48"/>
        <v>7.76</v>
      </c>
      <c r="T598" s="9" t="str">
        <f t="shared" si="49"/>
        <v>12D4</v>
      </c>
    </row>
    <row r="599" spans="1:20" x14ac:dyDescent="0.3">
      <c r="A599" s="13">
        <v>1243</v>
      </c>
      <c r="B599" s="14" t="s">
        <v>1146</v>
      </c>
      <c r="C599" s="15" t="s">
        <v>1147</v>
      </c>
      <c r="D599" s="16" t="s">
        <v>15</v>
      </c>
      <c r="E599" s="17">
        <v>7.4</v>
      </c>
      <c r="F599" s="45">
        <v>8</v>
      </c>
      <c r="G599" s="18">
        <v>5</v>
      </c>
      <c r="H599" s="13"/>
      <c r="I599" s="13"/>
      <c r="J599" s="13"/>
      <c r="K599" s="20">
        <v>5.75</v>
      </c>
      <c r="L599" s="20">
        <v>7.75</v>
      </c>
      <c r="M599" s="20">
        <v>8.5</v>
      </c>
      <c r="N599" s="9" t="str">
        <f>VLOOKUP(B599,'[1]DS_HS '!$C$657:$F$1300,4,0)</f>
        <v>12D11</v>
      </c>
      <c r="O599" s="9" t="str">
        <f t="shared" si="45"/>
        <v/>
      </c>
      <c r="P599" s="9">
        <f t="shared" si="46"/>
        <v>7.33</v>
      </c>
      <c r="Q599" s="9">
        <f t="shared" si="47"/>
        <v>6.93</v>
      </c>
      <c r="R599" s="9" t="str">
        <f>VLOOKUP(C599&amp;N599,'[2]12A1'!$C$8:$Z$655,18,0)</f>
        <v>8.3</v>
      </c>
      <c r="S599" s="9">
        <f t="shared" si="48"/>
        <v>7.34</v>
      </c>
      <c r="T599" s="9" t="str">
        <f t="shared" si="49"/>
        <v>12D11</v>
      </c>
    </row>
    <row r="600" spans="1:20" x14ac:dyDescent="0.3">
      <c r="A600" s="13">
        <v>1244</v>
      </c>
      <c r="B600" s="14" t="s">
        <v>1148</v>
      </c>
      <c r="C600" s="15" t="s">
        <v>1149</v>
      </c>
      <c r="D600" s="16" t="s">
        <v>15</v>
      </c>
      <c r="E600" s="17">
        <v>7</v>
      </c>
      <c r="F600" s="45">
        <v>8.5</v>
      </c>
      <c r="G600" s="18">
        <v>7.6</v>
      </c>
      <c r="H600" s="13"/>
      <c r="I600" s="13"/>
      <c r="J600" s="13"/>
      <c r="K600" s="20">
        <v>3.25</v>
      </c>
      <c r="L600" s="20">
        <v>7.25</v>
      </c>
      <c r="M600" s="20">
        <v>8.75</v>
      </c>
      <c r="N600" s="9" t="str">
        <f>VLOOKUP(B600,'[1]DS_HS '!$C$657:$F$1300,4,0)</f>
        <v>12D8</v>
      </c>
      <c r="O600" s="9" t="str">
        <f t="shared" si="45"/>
        <v/>
      </c>
      <c r="P600" s="9">
        <f t="shared" si="46"/>
        <v>6.42</v>
      </c>
      <c r="Q600" s="9">
        <f t="shared" si="47"/>
        <v>7.38</v>
      </c>
      <c r="R600" s="9" t="str">
        <f>VLOOKUP(C600&amp;N600,'[2]12A1'!$C$8:$Z$655,18,0)</f>
        <v>7.7</v>
      </c>
      <c r="S600" s="9">
        <f t="shared" si="48"/>
        <v>7.48</v>
      </c>
      <c r="T600" s="9" t="str">
        <f t="shared" si="49"/>
        <v>12D8</v>
      </c>
    </row>
    <row r="601" spans="1:20" x14ac:dyDescent="0.3">
      <c r="A601" s="13">
        <v>1245</v>
      </c>
      <c r="B601" s="14" t="s">
        <v>1150</v>
      </c>
      <c r="C601" s="15" t="s">
        <v>1151</v>
      </c>
      <c r="D601" s="16" t="s">
        <v>15</v>
      </c>
      <c r="E601" s="17">
        <v>7.2</v>
      </c>
      <c r="F601" s="45">
        <v>7.25</v>
      </c>
      <c r="G601" s="18">
        <v>5.6</v>
      </c>
      <c r="H601" s="13"/>
      <c r="I601" s="13"/>
      <c r="J601" s="13"/>
      <c r="K601" s="20">
        <v>5.25</v>
      </c>
      <c r="L601" s="20">
        <v>7.25</v>
      </c>
      <c r="M601" s="20">
        <v>7.75</v>
      </c>
      <c r="N601" s="9" t="str">
        <f>VLOOKUP(B601,'[1]DS_HS '!$C$657:$F$1300,4,0)</f>
        <v>12D9</v>
      </c>
      <c r="O601" s="9" t="str">
        <f t="shared" si="45"/>
        <v/>
      </c>
      <c r="P601" s="9">
        <f t="shared" si="46"/>
        <v>6.75</v>
      </c>
      <c r="Q601" s="9">
        <f t="shared" si="47"/>
        <v>6.7</v>
      </c>
      <c r="R601" s="9" t="str">
        <f>VLOOKUP(C601&amp;N601,'[2]12A1'!$C$8:$Z$655,18,0)</f>
        <v>7.7</v>
      </c>
      <c r="S601" s="9">
        <f t="shared" si="48"/>
        <v>7</v>
      </c>
      <c r="T601" s="9" t="str">
        <f t="shared" si="49"/>
        <v>12D9</v>
      </c>
    </row>
    <row r="602" spans="1:20" x14ac:dyDescent="0.3">
      <c r="A602" s="13">
        <v>1246</v>
      </c>
      <c r="B602" s="14" t="s">
        <v>1152</v>
      </c>
      <c r="C602" s="15" t="s">
        <v>1153</v>
      </c>
      <c r="D602" s="16" t="s">
        <v>15</v>
      </c>
      <c r="E602" s="17">
        <v>5.8</v>
      </c>
      <c r="F602" s="45">
        <v>7.75</v>
      </c>
      <c r="G602" s="18">
        <v>6.2</v>
      </c>
      <c r="H602" s="13"/>
      <c r="I602" s="13"/>
      <c r="J602" s="13"/>
      <c r="K602" s="20">
        <v>2.75</v>
      </c>
      <c r="L602" s="20">
        <v>5.25</v>
      </c>
      <c r="M602" s="20">
        <v>7</v>
      </c>
      <c r="N602" s="9" t="str">
        <f>VLOOKUP(B602,'[1]DS_HS '!$C$657:$F$1300,4,0)</f>
        <v>12D8</v>
      </c>
      <c r="O602" s="9" t="str">
        <f t="shared" si="45"/>
        <v/>
      </c>
      <c r="P602" s="9">
        <f t="shared" si="46"/>
        <v>5</v>
      </c>
      <c r="Q602" s="9">
        <f t="shared" si="47"/>
        <v>6.19</v>
      </c>
      <c r="R602" s="9" t="str">
        <f>VLOOKUP(C602&amp;N602,'[2]12A1'!$C$8:$Z$655,18,0)</f>
        <v>8.0</v>
      </c>
      <c r="S602" s="9">
        <f t="shared" si="48"/>
        <v>6.73</v>
      </c>
      <c r="T602" s="9" t="str">
        <f t="shared" si="49"/>
        <v>12D8</v>
      </c>
    </row>
    <row r="603" spans="1:20" x14ac:dyDescent="0.3">
      <c r="A603" s="13">
        <v>1247</v>
      </c>
      <c r="B603" s="14" t="s">
        <v>1154</v>
      </c>
      <c r="C603" s="15" t="s">
        <v>1155</v>
      </c>
      <c r="D603" s="16" t="s">
        <v>15</v>
      </c>
      <c r="E603" s="17">
        <v>7.6</v>
      </c>
      <c r="F603" s="45">
        <v>8.25</v>
      </c>
      <c r="G603" s="18">
        <v>7.8</v>
      </c>
      <c r="H603" s="13"/>
      <c r="I603" s="13"/>
      <c r="J603" s="13"/>
      <c r="K603" s="20">
        <v>3.5</v>
      </c>
      <c r="L603" s="20">
        <v>6.75</v>
      </c>
      <c r="M603" s="20">
        <v>8.75</v>
      </c>
      <c r="N603" s="9" t="str">
        <f>VLOOKUP(B603,'[1]DS_HS '!$C$657:$F$1300,4,0)</f>
        <v>12D6</v>
      </c>
      <c r="O603" s="9" t="str">
        <f t="shared" si="45"/>
        <v/>
      </c>
      <c r="P603" s="9">
        <f t="shared" si="46"/>
        <v>6.33</v>
      </c>
      <c r="Q603" s="9">
        <f t="shared" si="47"/>
        <v>7.5</v>
      </c>
      <c r="R603" s="9" t="str">
        <f>VLOOKUP(C603&amp;N603,'[2]12A1'!$C$8:$Z$655,18,0)</f>
        <v>8.9</v>
      </c>
      <c r="S603" s="9">
        <f t="shared" si="48"/>
        <v>7.92</v>
      </c>
      <c r="T603" s="9" t="str">
        <f t="shared" si="49"/>
        <v>12D6</v>
      </c>
    </row>
    <row r="604" spans="1:20" x14ac:dyDescent="0.3">
      <c r="A604" s="13">
        <v>1248</v>
      </c>
      <c r="B604" s="14" t="s">
        <v>1156</v>
      </c>
      <c r="C604" s="15" t="s">
        <v>1157</v>
      </c>
      <c r="D604" s="16" t="s">
        <v>15</v>
      </c>
      <c r="E604" s="17">
        <v>6.2</v>
      </c>
      <c r="F604" s="45">
        <v>7.25</v>
      </c>
      <c r="G604" s="18">
        <v>6</v>
      </c>
      <c r="H604" s="13"/>
      <c r="I604" s="13"/>
      <c r="J604" s="13"/>
      <c r="K604" s="20">
        <v>2.75</v>
      </c>
      <c r="L604" s="20">
        <v>5.75</v>
      </c>
      <c r="M604" s="20">
        <v>9</v>
      </c>
      <c r="N604" s="9" t="str">
        <f>VLOOKUP(B604,'[1]DS_HS '!$C$657:$F$1300,4,0)</f>
        <v>12D2</v>
      </c>
      <c r="O604" s="9" t="str">
        <f t="shared" si="45"/>
        <v/>
      </c>
      <c r="P604" s="9">
        <f t="shared" si="46"/>
        <v>5.83</v>
      </c>
      <c r="Q604" s="9">
        <f t="shared" si="47"/>
        <v>6.32</v>
      </c>
      <c r="R604" s="9" t="str">
        <f>VLOOKUP(C604&amp;N604,'[2]12A1'!$C$8:$Z$655,18,0)</f>
        <v>8.4</v>
      </c>
      <c r="S604" s="9">
        <f t="shared" si="48"/>
        <v>6.94</v>
      </c>
      <c r="T604" s="9" t="str">
        <f t="shared" si="49"/>
        <v>12D2</v>
      </c>
    </row>
    <row r="605" spans="1:20" x14ac:dyDescent="0.3">
      <c r="A605" s="13">
        <v>1249</v>
      </c>
      <c r="B605" s="14" t="s">
        <v>1158</v>
      </c>
      <c r="C605" s="15" t="s">
        <v>1159</v>
      </c>
      <c r="D605" s="16" t="s">
        <v>15</v>
      </c>
      <c r="E605" s="17">
        <v>7.4</v>
      </c>
      <c r="F605" s="45">
        <v>7.75</v>
      </c>
      <c r="G605" s="18">
        <v>6.2</v>
      </c>
      <c r="H605" s="13"/>
      <c r="I605" s="13"/>
      <c r="J605" s="13"/>
      <c r="K605" s="20">
        <v>4.25</v>
      </c>
      <c r="L605" s="20">
        <v>5.75</v>
      </c>
      <c r="M605" s="20">
        <v>6.5</v>
      </c>
      <c r="N605" s="9" t="str">
        <f>VLOOKUP(B605,'[1]DS_HS '!$C$657:$F$1300,4,0)</f>
        <v>12D9</v>
      </c>
      <c r="O605" s="9" t="str">
        <f t="shared" si="45"/>
        <v/>
      </c>
      <c r="P605" s="9">
        <f t="shared" si="46"/>
        <v>5.5</v>
      </c>
      <c r="Q605" s="9">
        <f t="shared" si="47"/>
        <v>6.71</v>
      </c>
      <c r="R605" s="9" t="str">
        <f>VLOOKUP(C605&amp;N605,'[2]12A1'!$C$8:$Z$655,18,0)</f>
        <v>7.5</v>
      </c>
      <c r="S605" s="9">
        <f t="shared" si="48"/>
        <v>6.95</v>
      </c>
      <c r="T605" s="9" t="str">
        <f t="shared" si="49"/>
        <v>12D9</v>
      </c>
    </row>
    <row r="606" spans="1:20" x14ac:dyDescent="0.3">
      <c r="A606" s="13">
        <v>1250</v>
      </c>
      <c r="B606" s="14" t="s">
        <v>1160</v>
      </c>
      <c r="C606" s="15" t="s">
        <v>1161</v>
      </c>
      <c r="D606" s="16" t="s">
        <v>15</v>
      </c>
      <c r="E606" s="17">
        <v>7.8</v>
      </c>
      <c r="F606" s="45">
        <v>7.75</v>
      </c>
      <c r="G606" s="18">
        <v>6</v>
      </c>
      <c r="H606" s="13"/>
      <c r="I606" s="13"/>
      <c r="J606" s="13"/>
      <c r="K606" s="20">
        <v>5.25</v>
      </c>
      <c r="L606" s="20">
        <v>7.5</v>
      </c>
      <c r="M606" s="20">
        <v>9.5</v>
      </c>
      <c r="N606" s="9" t="str">
        <f>VLOOKUP(B606,'[1]DS_HS '!$C$657:$F$1300,4,0)</f>
        <v>12D3</v>
      </c>
      <c r="O606" s="9" t="str">
        <f t="shared" si="45"/>
        <v/>
      </c>
      <c r="P606" s="9">
        <f t="shared" si="46"/>
        <v>7.42</v>
      </c>
      <c r="Q606" s="9">
        <f t="shared" si="47"/>
        <v>7.24</v>
      </c>
      <c r="R606" s="9" t="str">
        <f>VLOOKUP(C606&amp;N606,'[2]12A1'!$C$8:$Z$655,18,0)</f>
        <v>8.8</v>
      </c>
      <c r="S606" s="9">
        <f t="shared" si="48"/>
        <v>7.71</v>
      </c>
      <c r="T606" s="9" t="str">
        <f t="shared" si="49"/>
        <v>12D3</v>
      </c>
    </row>
    <row r="607" spans="1:20" x14ac:dyDescent="0.3">
      <c r="A607" s="13">
        <v>1251</v>
      </c>
      <c r="B607" s="14" t="s">
        <v>1162</v>
      </c>
      <c r="C607" s="15" t="s">
        <v>1161</v>
      </c>
      <c r="D607" s="16" t="s">
        <v>15</v>
      </c>
      <c r="E607" s="17">
        <v>8.6</v>
      </c>
      <c r="F607" s="45">
        <v>8.25</v>
      </c>
      <c r="G607" s="18">
        <v>9.4</v>
      </c>
      <c r="H607" s="13"/>
      <c r="I607" s="13"/>
      <c r="J607" s="13"/>
      <c r="K607" s="20">
        <v>7.25</v>
      </c>
      <c r="L607" s="20">
        <v>8.25</v>
      </c>
      <c r="M607" s="20">
        <v>9.25</v>
      </c>
      <c r="N607" s="9" t="str">
        <f>VLOOKUP(B607,'[1]DS_HS '!$C$657:$F$1300,4,0)</f>
        <v>12D1</v>
      </c>
      <c r="O607" s="9" t="str">
        <f t="shared" si="45"/>
        <v/>
      </c>
      <c r="P607" s="9">
        <f t="shared" si="46"/>
        <v>8.25</v>
      </c>
      <c r="Q607" s="9">
        <f t="shared" si="47"/>
        <v>8.6300000000000008</v>
      </c>
      <c r="R607" s="9" t="str">
        <f>VLOOKUP(C607&amp;N607,'[2]12A1'!$C$8:$Z$655,18,0)</f>
        <v>9.1</v>
      </c>
      <c r="S607" s="9">
        <f t="shared" si="48"/>
        <v>8.77</v>
      </c>
      <c r="T607" s="9" t="str">
        <f t="shared" si="49"/>
        <v>12D1</v>
      </c>
    </row>
    <row r="608" spans="1:20" x14ac:dyDescent="0.3">
      <c r="A608" s="13">
        <v>1252</v>
      </c>
      <c r="B608" s="14" t="s">
        <v>1163</v>
      </c>
      <c r="C608" s="15" t="s">
        <v>1164</v>
      </c>
      <c r="D608" s="16" t="s">
        <v>15</v>
      </c>
      <c r="E608" s="17">
        <v>5.8</v>
      </c>
      <c r="F608" s="45">
        <v>8.5</v>
      </c>
      <c r="G608" s="18">
        <v>6.6</v>
      </c>
      <c r="H608" s="13"/>
      <c r="I608" s="13"/>
      <c r="J608" s="13"/>
      <c r="K608" s="20">
        <v>5</v>
      </c>
      <c r="L608" s="20">
        <v>7.5</v>
      </c>
      <c r="M608" s="20">
        <v>9.5</v>
      </c>
      <c r="N608" s="9" t="str">
        <f>VLOOKUP(B608,'[1]DS_HS '!$C$657:$F$1300,4,0)</f>
        <v>12D11</v>
      </c>
      <c r="O608" s="9" t="str">
        <f t="shared" si="45"/>
        <v/>
      </c>
      <c r="P608" s="9">
        <f t="shared" si="46"/>
        <v>7.33</v>
      </c>
      <c r="Q608" s="9">
        <f t="shared" si="47"/>
        <v>7.06</v>
      </c>
      <c r="R608" s="9" t="str">
        <f>VLOOKUP(C608&amp;N608,'[2]12A1'!$C$8:$Z$655,18,0)</f>
        <v>8.2</v>
      </c>
      <c r="S608" s="9">
        <f t="shared" si="48"/>
        <v>7.4</v>
      </c>
      <c r="T608" s="9" t="str">
        <f t="shared" si="49"/>
        <v>12D11</v>
      </c>
    </row>
    <row r="609" spans="1:20" x14ac:dyDescent="0.3">
      <c r="A609" s="13">
        <v>1253</v>
      </c>
      <c r="B609" s="14" t="s">
        <v>1165</v>
      </c>
      <c r="C609" s="15" t="s">
        <v>1166</v>
      </c>
      <c r="D609" s="16" t="s">
        <v>15</v>
      </c>
      <c r="E609" s="17">
        <v>6.4</v>
      </c>
      <c r="F609" s="45">
        <v>7.5</v>
      </c>
      <c r="G609" s="18">
        <v>4.8</v>
      </c>
      <c r="H609" s="13"/>
      <c r="I609" s="13"/>
      <c r="J609" s="13"/>
      <c r="K609" s="20">
        <v>4.25</v>
      </c>
      <c r="L609" s="20">
        <v>6.75</v>
      </c>
      <c r="M609" s="20">
        <v>8.25</v>
      </c>
      <c r="N609" s="9" t="str">
        <f>VLOOKUP(B609,'[1]DS_HS '!$C$657:$F$1300,4,0)</f>
        <v>12D6</v>
      </c>
      <c r="O609" s="9" t="str">
        <f t="shared" si="45"/>
        <v/>
      </c>
      <c r="P609" s="9">
        <f t="shared" si="46"/>
        <v>6.42</v>
      </c>
      <c r="Q609" s="9">
        <f t="shared" si="47"/>
        <v>6.28</v>
      </c>
      <c r="R609" s="9" t="str">
        <f>VLOOKUP(C609&amp;N609,'[2]12A1'!$C$8:$Z$655,18,0)</f>
        <v>8.5</v>
      </c>
      <c r="S609" s="9">
        <f t="shared" si="48"/>
        <v>6.95</v>
      </c>
      <c r="T609" s="9" t="str">
        <f t="shared" si="49"/>
        <v>12D6</v>
      </c>
    </row>
    <row r="610" spans="1:20" x14ac:dyDescent="0.3">
      <c r="A610" s="13">
        <v>1254</v>
      </c>
      <c r="B610" s="14" t="s">
        <v>1167</v>
      </c>
      <c r="C610" s="15" t="s">
        <v>1166</v>
      </c>
      <c r="D610" s="16" t="s">
        <v>15</v>
      </c>
      <c r="E610" s="17">
        <v>7.8</v>
      </c>
      <c r="F610" s="45">
        <v>8.25</v>
      </c>
      <c r="G610" s="18">
        <v>4.5999999999999996</v>
      </c>
      <c r="H610" s="13"/>
      <c r="I610" s="13"/>
      <c r="J610" s="13"/>
      <c r="K610" s="20">
        <v>6.25</v>
      </c>
      <c r="L610" s="20">
        <v>6.75</v>
      </c>
      <c r="M610" s="20">
        <v>8.5</v>
      </c>
      <c r="N610" s="9" t="str">
        <f>VLOOKUP(B610,'[1]DS_HS '!$C$657:$F$1300,4,0)</f>
        <v>12D1</v>
      </c>
      <c r="O610" s="9" t="str">
        <f t="shared" si="45"/>
        <v/>
      </c>
      <c r="P610" s="9">
        <f t="shared" si="46"/>
        <v>7.17</v>
      </c>
      <c r="Q610" s="9">
        <f t="shared" si="47"/>
        <v>6.96</v>
      </c>
      <c r="R610" s="9" t="str">
        <f>VLOOKUP(C610&amp;N610,'[2]12A1'!$C$8:$Z$655,18,0)</f>
        <v>9.0</v>
      </c>
      <c r="S610" s="9">
        <f t="shared" si="48"/>
        <v>7.57</v>
      </c>
      <c r="T610" s="9" t="str">
        <f t="shared" si="49"/>
        <v>12D1</v>
      </c>
    </row>
    <row r="611" spans="1:20" x14ac:dyDescent="0.3">
      <c r="A611" s="13">
        <v>1255</v>
      </c>
      <c r="B611" s="14" t="s">
        <v>1168</v>
      </c>
      <c r="C611" s="15" t="s">
        <v>1169</v>
      </c>
      <c r="D611" s="16" t="s">
        <v>15</v>
      </c>
      <c r="E611" s="17">
        <v>7.4</v>
      </c>
      <c r="F611" s="45">
        <v>7</v>
      </c>
      <c r="G611" s="18">
        <v>7.4</v>
      </c>
      <c r="H611" s="13"/>
      <c r="I611" s="13"/>
      <c r="J611" s="13"/>
      <c r="K611" s="20">
        <v>4.5</v>
      </c>
      <c r="L611" s="20">
        <v>7.25</v>
      </c>
      <c r="M611" s="20">
        <v>9.5</v>
      </c>
      <c r="N611" s="9" t="str">
        <f>VLOOKUP(B611,'[1]DS_HS '!$C$657:$F$1300,4,0)</f>
        <v>12D5</v>
      </c>
      <c r="O611" s="9" t="str">
        <f t="shared" si="45"/>
        <v/>
      </c>
      <c r="P611" s="9">
        <f t="shared" si="46"/>
        <v>7.08</v>
      </c>
      <c r="Q611" s="9">
        <f t="shared" si="47"/>
        <v>7.22</v>
      </c>
      <c r="R611" s="9" t="str">
        <f>VLOOKUP(C611&amp;N611,'[2]12A1'!$C$8:$Z$655,18,0)</f>
        <v>8.4</v>
      </c>
      <c r="S611" s="9">
        <f t="shared" si="48"/>
        <v>7.57</v>
      </c>
      <c r="T611" s="9" t="str">
        <f t="shared" si="49"/>
        <v>12D5</v>
      </c>
    </row>
    <row r="612" spans="1:20" x14ac:dyDescent="0.3">
      <c r="A612" s="13">
        <v>1256</v>
      </c>
      <c r="B612" s="14" t="s">
        <v>1170</v>
      </c>
      <c r="C612" s="15" t="s">
        <v>1171</v>
      </c>
      <c r="D612" s="16" t="s">
        <v>15</v>
      </c>
      <c r="E612" s="17">
        <v>7.4</v>
      </c>
      <c r="F612" s="45">
        <v>8.25</v>
      </c>
      <c r="G612" s="18">
        <v>6.8</v>
      </c>
      <c r="H612" s="13"/>
      <c r="I612" s="13"/>
      <c r="J612" s="13"/>
      <c r="K612" s="20">
        <v>3.5</v>
      </c>
      <c r="L612" s="20">
        <v>7.5</v>
      </c>
      <c r="M612" s="20">
        <v>8.75</v>
      </c>
      <c r="N612" s="9" t="str">
        <f>VLOOKUP(B612,'[1]DS_HS '!$C$657:$F$1300,4,0)</f>
        <v>12D7</v>
      </c>
      <c r="O612" s="9" t="str">
        <f t="shared" si="45"/>
        <v/>
      </c>
      <c r="P612" s="9">
        <f t="shared" si="46"/>
        <v>6.58</v>
      </c>
      <c r="Q612" s="9">
        <f t="shared" si="47"/>
        <v>7.26</v>
      </c>
      <c r="R612" s="9" t="str">
        <f>VLOOKUP(C612&amp;N612,'[2]12A1'!$C$8:$Z$655,18,0)</f>
        <v>8.6</v>
      </c>
      <c r="S612" s="9">
        <f t="shared" si="48"/>
        <v>7.66</v>
      </c>
      <c r="T612" s="9" t="str">
        <f t="shared" si="49"/>
        <v>12D7</v>
      </c>
    </row>
    <row r="613" spans="1:20" x14ac:dyDescent="0.3">
      <c r="A613" s="13">
        <v>1257</v>
      </c>
      <c r="B613" s="14" t="s">
        <v>1172</v>
      </c>
      <c r="C613" s="15" t="s">
        <v>1173</v>
      </c>
      <c r="D613" s="16" t="s">
        <v>15</v>
      </c>
      <c r="E613" s="17">
        <v>8</v>
      </c>
      <c r="F613" s="45">
        <v>8.5</v>
      </c>
      <c r="G613" s="18">
        <v>5.6</v>
      </c>
      <c r="H613" s="13"/>
      <c r="I613" s="13"/>
      <c r="J613" s="13"/>
      <c r="K613" s="20">
        <v>3.25</v>
      </c>
      <c r="L613" s="20">
        <v>6.5</v>
      </c>
      <c r="M613" s="20">
        <v>9</v>
      </c>
      <c r="N613" s="9" t="str">
        <f>VLOOKUP(B613,'[1]DS_HS '!$C$657:$F$1300,4,0)</f>
        <v>12D3</v>
      </c>
      <c r="O613" s="9" t="str">
        <f t="shared" si="45"/>
        <v/>
      </c>
      <c r="P613" s="9">
        <f t="shared" si="46"/>
        <v>6.25</v>
      </c>
      <c r="Q613" s="9">
        <f t="shared" si="47"/>
        <v>7.09</v>
      </c>
      <c r="R613" s="9" t="str">
        <f>VLOOKUP(C613&amp;N613,'[2]12A1'!$C$8:$Z$655,18,0)</f>
        <v>8.5</v>
      </c>
      <c r="S613" s="9">
        <f t="shared" si="48"/>
        <v>7.51</v>
      </c>
      <c r="T613" s="9" t="str">
        <f t="shared" si="49"/>
        <v>12D3</v>
      </c>
    </row>
    <row r="614" spans="1:20" x14ac:dyDescent="0.3">
      <c r="A614" s="13">
        <v>1258</v>
      </c>
      <c r="B614" s="14" t="s">
        <v>1174</v>
      </c>
      <c r="C614" s="15" t="s">
        <v>1175</v>
      </c>
      <c r="D614" s="16" t="s">
        <v>15</v>
      </c>
      <c r="E614" s="17">
        <v>6.6</v>
      </c>
      <c r="F614" s="45">
        <v>7.75</v>
      </c>
      <c r="G614" s="18">
        <v>5.2</v>
      </c>
      <c r="H614" s="13"/>
      <c r="I614" s="13"/>
      <c r="J614" s="13"/>
      <c r="K614" s="20">
        <v>4.75</v>
      </c>
      <c r="L614" s="20">
        <v>7.25</v>
      </c>
      <c r="M614" s="20">
        <v>8.25</v>
      </c>
      <c r="N614" s="9" t="str">
        <f>VLOOKUP(B614,'[1]DS_HS '!$C$657:$F$1300,4,0)</f>
        <v>12D1</v>
      </c>
      <c r="O614" s="9" t="str">
        <f t="shared" si="45"/>
        <v/>
      </c>
      <c r="P614" s="9">
        <f t="shared" si="46"/>
        <v>6.75</v>
      </c>
      <c r="Q614" s="9">
        <f t="shared" si="47"/>
        <v>6.58</v>
      </c>
      <c r="R614" s="9" t="str">
        <f>VLOOKUP(C614&amp;N614,'[2]12A1'!$C$8:$Z$655,18,0)</f>
        <v>8.3</v>
      </c>
      <c r="S614" s="9">
        <f t="shared" si="48"/>
        <v>7.1</v>
      </c>
      <c r="T614" s="9" t="str">
        <f t="shared" si="49"/>
        <v>12D1</v>
      </c>
    </row>
    <row r="615" spans="1:20" x14ac:dyDescent="0.3">
      <c r="A615" s="13">
        <v>1259</v>
      </c>
      <c r="B615" s="14" t="s">
        <v>1176</v>
      </c>
      <c r="C615" s="15" t="s">
        <v>1177</v>
      </c>
      <c r="D615" s="16" t="s">
        <v>15</v>
      </c>
      <c r="E615" s="17">
        <v>6.4</v>
      </c>
      <c r="F615" s="45">
        <v>8</v>
      </c>
      <c r="G615" s="18">
        <v>2.8</v>
      </c>
      <c r="H615" s="13"/>
      <c r="I615" s="13"/>
      <c r="J615" s="13"/>
      <c r="K615" s="20">
        <v>4.75</v>
      </c>
      <c r="L615" s="20">
        <v>7.5</v>
      </c>
      <c r="M615" s="20">
        <v>9</v>
      </c>
      <c r="N615" s="9" t="str">
        <f>VLOOKUP(B615,'[1]DS_HS '!$C$657:$F$1300,4,0)</f>
        <v>12D5</v>
      </c>
      <c r="O615" s="9" t="str">
        <f t="shared" si="45"/>
        <v/>
      </c>
      <c r="P615" s="9">
        <f t="shared" si="46"/>
        <v>7.08</v>
      </c>
      <c r="Q615" s="9">
        <f t="shared" si="47"/>
        <v>6.07</v>
      </c>
      <c r="R615" s="9" t="str">
        <f>VLOOKUP(C615&amp;N615,'[2]12A1'!$C$8:$Z$655,18,0)</f>
        <v>8.6</v>
      </c>
      <c r="S615" s="9">
        <f t="shared" si="48"/>
        <v>6.83</v>
      </c>
      <c r="T615" s="9" t="str">
        <f t="shared" si="49"/>
        <v>12D5</v>
      </c>
    </row>
    <row r="616" spans="1:20" x14ac:dyDescent="0.3">
      <c r="A616" s="13">
        <v>1260</v>
      </c>
      <c r="B616" s="14" t="s">
        <v>1178</v>
      </c>
      <c r="C616" s="15" t="s">
        <v>1179</v>
      </c>
      <c r="D616" s="16" t="s">
        <v>15</v>
      </c>
      <c r="E616" s="17">
        <v>7.2</v>
      </c>
      <c r="F616" s="45">
        <v>6.5</v>
      </c>
      <c r="G616" s="18">
        <v>4.4000000000000004</v>
      </c>
      <c r="H616" s="13"/>
      <c r="I616" s="13"/>
      <c r="J616" s="13"/>
      <c r="K616" s="20">
        <v>3</v>
      </c>
      <c r="L616" s="20">
        <v>7</v>
      </c>
      <c r="M616" s="20">
        <v>7.5</v>
      </c>
      <c r="N616" s="9" t="str">
        <f>VLOOKUP(B616,'[1]DS_HS '!$C$657:$F$1300,4,0)</f>
        <v>12D10</v>
      </c>
      <c r="O616" s="9" t="str">
        <f t="shared" si="45"/>
        <v/>
      </c>
      <c r="P616" s="9">
        <f t="shared" si="46"/>
        <v>5.83</v>
      </c>
      <c r="Q616" s="9">
        <f t="shared" si="47"/>
        <v>5.98</v>
      </c>
      <c r="R616" s="9" t="str">
        <f>VLOOKUP(C616&amp;N616,'[2]12A1'!$C$8:$Z$655,18,0)</f>
        <v>7.5</v>
      </c>
      <c r="S616" s="9">
        <f t="shared" si="48"/>
        <v>6.44</v>
      </c>
      <c r="T616" s="9" t="str">
        <f t="shared" si="49"/>
        <v>12D10</v>
      </c>
    </row>
    <row r="617" spans="1:20" x14ac:dyDescent="0.3">
      <c r="A617" s="13">
        <v>1261</v>
      </c>
      <c r="B617" s="14" t="s">
        <v>1180</v>
      </c>
      <c r="C617" s="15" t="s">
        <v>1181</v>
      </c>
      <c r="D617" s="16" t="s">
        <v>15</v>
      </c>
      <c r="E617" s="17">
        <v>5.2</v>
      </c>
      <c r="F617" s="45">
        <v>6.25</v>
      </c>
      <c r="G617" s="18">
        <v>7</v>
      </c>
      <c r="H617" s="13"/>
      <c r="I617" s="13"/>
      <c r="J617" s="13"/>
      <c r="K617" s="20">
        <v>4.25</v>
      </c>
      <c r="L617" s="20">
        <v>7.75</v>
      </c>
      <c r="M617" s="20">
        <v>7.5</v>
      </c>
      <c r="N617" s="9" t="str">
        <f>VLOOKUP(B617,'[1]DS_HS '!$C$657:$F$1300,4,0)</f>
        <v>12D11</v>
      </c>
      <c r="O617" s="9" t="str">
        <f t="shared" si="45"/>
        <v/>
      </c>
      <c r="P617" s="9">
        <f t="shared" si="46"/>
        <v>6.5</v>
      </c>
      <c r="Q617" s="9">
        <f t="shared" si="47"/>
        <v>6.24</v>
      </c>
      <c r="R617" s="9" t="str">
        <f>VLOOKUP(C617&amp;N617,'[2]12A1'!$C$8:$Z$655,18,0)</f>
        <v>7.9</v>
      </c>
      <c r="S617" s="9">
        <f t="shared" si="48"/>
        <v>6.74</v>
      </c>
      <c r="T617" s="9" t="str">
        <f t="shared" si="49"/>
        <v>12D11</v>
      </c>
    </row>
    <row r="618" spans="1:20" x14ac:dyDescent="0.3">
      <c r="A618" s="13">
        <v>1262</v>
      </c>
      <c r="B618" s="14" t="s">
        <v>1182</v>
      </c>
      <c r="C618" s="15" t="s">
        <v>1183</v>
      </c>
      <c r="D618" s="16" t="s">
        <v>15</v>
      </c>
      <c r="E618" s="17">
        <v>7.2</v>
      </c>
      <c r="F618" s="45">
        <v>7.25</v>
      </c>
      <c r="G618" s="18">
        <v>5.8</v>
      </c>
      <c r="H618" s="13"/>
      <c r="I618" s="13"/>
      <c r="J618" s="13"/>
      <c r="K618" s="20">
        <v>2.75</v>
      </c>
      <c r="L618" s="20">
        <v>6.25</v>
      </c>
      <c r="M618" s="20">
        <v>8.25</v>
      </c>
      <c r="N618" s="9" t="str">
        <f>VLOOKUP(B618,'[1]DS_HS '!$C$657:$F$1300,4,0)</f>
        <v>12D4</v>
      </c>
      <c r="O618" s="9" t="str">
        <f t="shared" si="45"/>
        <v/>
      </c>
      <c r="P618" s="9">
        <f t="shared" si="46"/>
        <v>5.75</v>
      </c>
      <c r="Q618" s="9">
        <f t="shared" si="47"/>
        <v>6.5</v>
      </c>
      <c r="R618" s="9" t="str">
        <f>VLOOKUP(C618&amp;N618,'[2]12A1'!$C$8:$Z$655,18,0)</f>
        <v>7.8</v>
      </c>
      <c r="S618" s="9">
        <f t="shared" si="48"/>
        <v>6.89</v>
      </c>
      <c r="T618" s="9" t="str">
        <f t="shared" si="49"/>
        <v>12D4</v>
      </c>
    </row>
    <row r="619" spans="1:20" x14ac:dyDescent="0.3">
      <c r="A619" s="13">
        <v>1263</v>
      </c>
      <c r="B619" s="14" t="s">
        <v>1184</v>
      </c>
      <c r="C619" s="15" t="s">
        <v>1185</v>
      </c>
      <c r="D619" s="16" t="s">
        <v>15</v>
      </c>
      <c r="E619" s="17">
        <v>7.8</v>
      </c>
      <c r="F619" s="45">
        <v>7.25</v>
      </c>
      <c r="G619" s="18">
        <v>9.4</v>
      </c>
      <c r="H619" s="13"/>
      <c r="I619" s="13"/>
      <c r="J619" s="13"/>
      <c r="K619" s="20">
        <v>6.25</v>
      </c>
      <c r="L619" s="20">
        <v>6.75</v>
      </c>
      <c r="M619" s="20">
        <v>9</v>
      </c>
      <c r="N619" s="9" t="str">
        <f>VLOOKUP(B619,'[1]DS_HS '!$C$657:$F$1300,4,0)</f>
        <v>12D1</v>
      </c>
      <c r="O619" s="9" t="str">
        <f t="shared" si="45"/>
        <v/>
      </c>
      <c r="P619" s="9">
        <f t="shared" si="46"/>
        <v>7.33</v>
      </c>
      <c r="Q619" s="9">
        <f t="shared" si="47"/>
        <v>7.95</v>
      </c>
      <c r="R619" s="9" t="str">
        <f>VLOOKUP(C619&amp;N619,'[2]12A1'!$C$8:$Z$655,18,0)</f>
        <v>9.4</v>
      </c>
      <c r="S619" s="9">
        <f t="shared" si="48"/>
        <v>8.39</v>
      </c>
      <c r="T619" s="9" t="str">
        <f t="shared" si="49"/>
        <v>12D1</v>
      </c>
    </row>
    <row r="620" spans="1:20" x14ac:dyDescent="0.3">
      <c r="A620" s="13">
        <v>1264</v>
      </c>
      <c r="B620" s="14" t="s">
        <v>1186</v>
      </c>
      <c r="C620" s="15" t="s">
        <v>1185</v>
      </c>
      <c r="D620" s="16" t="s">
        <v>15</v>
      </c>
      <c r="E620" s="17">
        <v>5.8</v>
      </c>
      <c r="F620" s="45">
        <v>6.25</v>
      </c>
      <c r="G620" s="18">
        <v>5.8</v>
      </c>
      <c r="H620" s="13"/>
      <c r="I620" s="13"/>
      <c r="J620" s="13"/>
      <c r="K620" s="20">
        <v>3.25</v>
      </c>
      <c r="L620" s="20">
        <v>5.75</v>
      </c>
      <c r="M620" s="20">
        <v>7.75</v>
      </c>
      <c r="N620" s="9" t="str">
        <f>VLOOKUP(B620,'[1]DS_HS '!$C$657:$F$1300,4,0)</f>
        <v>12D2</v>
      </c>
      <c r="O620" s="9" t="str">
        <f t="shared" si="45"/>
        <v/>
      </c>
      <c r="P620" s="9">
        <f t="shared" si="46"/>
        <v>5.58</v>
      </c>
      <c r="Q620" s="9">
        <f t="shared" si="47"/>
        <v>5.86</v>
      </c>
      <c r="R620" s="9" t="str">
        <f>VLOOKUP(C620&amp;N620,'[2]12A1'!$C$8:$Z$655,18,0)</f>
        <v>7.8</v>
      </c>
      <c r="S620" s="9">
        <f t="shared" si="48"/>
        <v>6.44</v>
      </c>
      <c r="T620" s="9" t="str">
        <f t="shared" si="49"/>
        <v>12D2</v>
      </c>
    </row>
    <row r="621" spans="1:20" x14ac:dyDescent="0.3">
      <c r="A621" s="13">
        <v>1265</v>
      </c>
      <c r="B621" s="14" t="s">
        <v>1187</v>
      </c>
      <c r="C621" s="15" t="s">
        <v>1188</v>
      </c>
      <c r="D621" s="16" t="s">
        <v>15</v>
      </c>
      <c r="E621" s="17">
        <v>6.8</v>
      </c>
      <c r="F621" s="45">
        <v>8</v>
      </c>
      <c r="G621" s="18">
        <v>3</v>
      </c>
      <c r="H621" s="13"/>
      <c r="I621" s="13"/>
      <c r="J621" s="13"/>
      <c r="K621" s="20">
        <v>3.5</v>
      </c>
      <c r="L621" s="20">
        <v>5</v>
      </c>
      <c r="M621" s="20">
        <v>7.5</v>
      </c>
      <c r="N621" s="9" t="str">
        <f>VLOOKUP(B621,'[1]DS_HS '!$C$657:$F$1300,4,0)</f>
        <v>12D5</v>
      </c>
      <c r="O621" s="9" t="str">
        <f t="shared" si="45"/>
        <v/>
      </c>
      <c r="P621" s="9">
        <f t="shared" si="46"/>
        <v>5.33</v>
      </c>
      <c r="Q621" s="9">
        <f t="shared" si="47"/>
        <v>5.78</v>
      </c>
      <c r="R621" s="9" t="str">
        <f>VLOOKUP(C621&amp;N621,'[2]12A1'!$C$8:$Z$655,18,0)</f>
        <v>7.5</v>
      </c>
      <c r="S621" s="9">
        <f t="shared" si="48"/>
        <v>6.3</v>
      </c>
      <c r="T621" s="9" t="str">
        <f t="shared" si="49"/>
        <v>12D5</v>
      </c>
    </row>
    <row r="622" spans="1:20" x14ac:dyDescent="0.3">
      <c r="A622" s="13">
        <v>1266</v>
      </c>
      <c r="B622" s="14" t="s">
        <v>1189</v>
      </c>
      <c r="C622" s="15" t="s">
        <v>1190</v>
      </c>
      <c r="D622" s="16" t="s">
        <v>15</v>
      </c>
      <c r="E622" s="17">
        <v>7.6</v>
      </c>
      <c r="F622" s="45">
        <v>7.25</v>
      </c>
      <c r="G622" s="18">
        <v>4.5999999999999996</v>
      </c>
      <c r="H622" s="13"/>
      <c r="I622" s="13"/>
      <c r="J622" s="13"/>
      <c r="K622" s="20">
        <v>4.5</v>
      </c>
      <c r="L622" s="20">
        <v>5.5</v>
      </c>
      <c r="M622" s="20">
        <v>5.75</v>
      </c>
      <c r="N622" s="9" t="str">
        <f>VLOOKUP(B622,'[1]DS_HS '!$C$657:$F$1300,4,0)</f>
        <v>12D8</v>
      </c>
      <c r="O622" s="9" t="str">
        <f t="shared" si="45"/>
        <v/>
      </c>
      <c r="P622" s="9">
        <f t="shared" si="46"/>
        <v>5.25</v>
      </c>
      <c r="Q622" s="9">
        <f t="shared" si="47"/>
        <v>6.18</v>
      </c>
      <c r="R622" s="9" t="str">
        <f>VLOOKUP(C622&amp;N622,'[2]12A1'!$C$8:$Z$655,18,0)</f>
        <v>8.5</v>
      </c>
      <c r="S622" s="9">
        <f t="shared" si="48"/>
        <v>6.88</v>
      </c>
      <c r="T622" s="9" t="str">
        <f t="shared" si="49"/>
        <v>12D8</v>
      </c>
    </row>
    <row r="623" spans="1:20" x14ac:dyDescent="0.3">
      <c r="A623" s="13">
        <v>1267</v>
      </c>
      <c r="B623" s="14" t="s">
        <v>1191</v>
      </c>
      <c r="C623" s="15" t="s">
        <v>1192</v>
      </c>
      <c r="D623" s="16" t="s">
        <v>15</v>
      </c>
      <c r="E623" s="17">
        <v>5.2</v>
      </c>
      <c r="F623" s="45">
        <v>8.5</v>
      </c>
      <c r="G623" s="18">
        <v>6</v>
      </c>
      <c r="H623" s="13"/>
      <c r="I623" s="13"/>
      <c r="J623" s="13"/>
      <c r="K623" s="20">
        <v>7</v>
      </c>
      <c r="L623" s="20">
        <v>8.75</v>
      </c>
      <c r="M623" s="20">
        <v>9.25</v>
      </c>
      <c r="N623" s="9" t="str">
        <f>VLOOKUP(B623,'[1]DS_HS '!$C$657:$F$1300,4,0)</f>
        <v>12D1</v>
      </c>
      <c r="O623" s="9" t="str">
        <f t="shared" si="45"/>
        <v/>
      </c>
      <c r="P623" s="9">
        <f t="shared" si="46"/>
        <v>8.33</v>
      </c>
      <c r="Q623" s="9">
        <f t="shared" si="47"/>
        <v>7.01</v>
      </c>
      <c r="R623" s="9" t="str">
        <f>VLOOKUP(C623&amp;N623,'[2]12A1'!$C$8:$Z$655,18,0)</f>
        <v>8.7</v>
      </c>
      <c r="S623" s="9">
        <f t="shared" si="48"/>
        <v>7.52</v>
      </c>
      <c r="T623" s="9" t="str">
        <f t="shared" si="49"/>
        <v>12D1</v>
      </c>
    </row>
    <row r="624" spans="1:20" x14ac:dyDescent="0.3">
      <c r="A624" s="13">
        <v>1268</v>
      </c>
      <c r="B624" s="14" t="s">
        <v>1193</v>
      </c>
      <c r="C624" s="15" t="s">
        <v>1194</v>
      </c>
      <c r="D624" s="16" t="s">
        <v>15</v>
      </c>
      <c r="E624" s="17">
        <v>5.2</v>
      </c>
      <c r="F624" s="45">
        <v>5.25</v>
      </c>
      <c r="G624" s="18">
        <v>4.5999999999999996</v>
      </c>
      <c r="H624" s="13"/>
      <c r="I624" s="13"/>
      <c r="J624" s="13"/>
      <c r="K624" s="20">
        <v>3.75</v>
      </c>
      <c r="L624" s="20">
        <v>5.25</v>
      </c>
      <c r="M624" s="20">
        <v>7</v>
      </c>
      <c r="N624" s="9" t="str">
        <f>VLOOKUP(B624,'[1]DS_HS '!$C$657:$F$1300,4,0)</f>
        <v>12D2</v>
      </c>
      <c r="O624" s="9" t="str">
        <f t="shared" si="45"/>
        <v/>
      </c>
      <c r="P624" s="9">
        <f t="shared" si="46"/>
        <v>5.33</v>
      </c>
      <c r="Q624" s="9">
        <f t="shared" si="47"/>
        <v>5.0999999999999996</v>
      </c>
      <c r="R624" s="9" t="str">
        <f>VLOOKUP(C624&amp;N624,'[2]12A1'!$C$8:$Z$655,18,0)</f>
        <v>7.5</v>
      </c>
      <c r="S624" s="9">
        <f t="shared" si="48"/>
        <v>5.82</v>
      </c>
      <c r="T624" s="9" t="str">
        <f t="shared" si="49"/>
        <v>12D2</v>
      </c>
    </row>
    <row r="625" spans="1:20" x14ac:dyDescent="0.3">
      <c r="A625" s="13">
        <v>1269</v>
      </c>
      <c r="B625" s="14" t="s">
        <v>1195</v>
      </c>
      <c r="C625" s="15" t="s">
        <v>1196</v>
      </c>
      <c r="D625" s="16" t="s">
        <v>15</v>
      </c>
      <c r="E625" s="17">
        <v>7.2</v>
      </c>
      <c r="F625" s="45">
        <v>8.25</v>
      </c>
      <c r="G625" s="18">
        <v>4.2</v>
      </c>
      <c r="H625" s="13"/>
      <c r="I625" s="13"/>
      <c r="J625" s="13"/>
      <c r="K625" s="20">
        <v>5</v>
      </c>
      <c r="L625" s="20">
        <v>7.5</v>
      </c>
      <c r="M625" s="20">
        <v>8</v>
      </c>
      <c r="N625" s="9" t="str">
        <f>VLOOKUP(B625,'[1]DS_HS '!$C$657:$F$1300,4,0)</f>
        <v>12D2</v>
      </c>
      <c r="O625" s="9" t="str">
        <f t="shared" si="45"/>
        <v/>
      </c>
      <c r="P625" s="9">
        <f t="shared" si="46"/>
        <v>6.83</v>
      </c>
      <c r="Q625" s="9">
        <f t="shared" si="47"/>
        <v>6.62</v>
      </c>
      <c r="R625" s="9" t="str">
        <f>VLOOKUP(C625&amp;N625,'[2]12A1'!$C$8:$Z$655,18,0)</f>
        <v>8.1</v>
      </c>
      <c r="S625" s="9">
        <f t="shared" si="48"/>
        <v>7.06</v>
      </c>
      <c r="T625" s="9" t="str">
        <f t="shared" si="49"/>
        <v>12D2</v>
      </c>
    </row>
    <row r="626" spans="1:20" x14ac:dyDescent="0.3">
      <c r="A626" s="13">
        <v>1270</v>
      </c>
      <c r="B626" s="14" t="s">
        <v>1197</v>
      </c>
      <c r="C626" s="15" t="s">
        <v>1198</v>
      </c>
      <c r="D626" s="16" t="s">
        <v>15</v>
      </c>
      <c r="E626" s="17">
        <v>5.4</v>
      </c>
      <c r="F626" s="45">
        <v>5.25</v>
      </c>
      <c r="G626" s="18">
        <v>3.2</v>
      </c>
      <c r="H626" s="13"/>
      <c r="I626" s="13"/>
      <c r="J626" s="13"/>
      <c r="K626" s="20">
        <v>4</v>
      </c>
      <c r="L626" s="20">
        <v>7.5</v>
      </c>
      <c r="M626" s="20">
        <v>7.25</v>
      </c>
      <c r="N626" s="9" t="str">
        <f>VLOOKUP(B626,'[1]DS_HS '!$C$657:$F$1300,4,0)</f>
        <v>12D3</v>
      </c>
      <c r="O626" s="9" t="str">
        <f t="shared" si="45"/>
        <v/>
      </c>
      <c r="P626" s="9">
        <f t="shared" si="46"/>
        <v>6.25</v>
      </c>
      <c r="Q626" s="9">
        <f t="shared" si="47"/>
        <v>5.03</v>
      </c>
      <c r="R626" s="9" t="str">
        <f>VLOOKUP(C626&amp;N626,'[2]12A1'!$C$8:$Z$655,18,0)</f>
        <v>7.1</v>
      </c>
      <c r="S626" s="9">
        <f t="shared" si="48"/>
        <v>5.65</v>
      </c>
      <c r="T626" s="9" t="str">
        <f t="shared" si="49"/>
        <v>12D3</v>
      </c>
    </row>
    <row r="627" spans="1:20" x14ac:dyDescent="0.3">
      <c r="A627" s="13">
        <v>1271</v>
      </c>
      <c r="B627" s="14" t="s">
        <v>1199</v>
      </c>
      <c r="C627" s="15" t="s">
        <v>1200</v>
      </c>
      <c r="D627" s="16" t="s">
        <v>15</v>
      </c>
      <c r="E627" s="17">
        <v>6.8</v>
      </c>
      <c r="F627" s="45">
        <v>6</v>
      </c>
      <c r="G627" s="18">
        <v>4.2</v>
      </c>
      <c r="H627" s="13"/>
      <c r="I627" s="13"/>
      <c r="J627" s="13"/>
      <c r="K627" s="20">
        <v>4</v>
      </c>
      <c r="L627" s="20">
        <v>7</v>
      </c>
      <c r="M627" s="20">
        <v>8.5</v>
      </c>
      <c r="N627" s="9" t="str">
        <f>VLOOKUP(B627,'[1]DS_HS '!$C$657:$F$1300,4,0)</f>
        <v>12D4</v>
      </c>
      <c r="O627" s="9" t="str">
        <f t="shared" si="45"/>
        <v/>
      </c>
      <c r="P627" s="9">
        <f t="shared" si="46"/>
        <v>6.5</v>
      </c>
      <c r="Q627" s="9">
        <f t="shared" si="47"/>
        <v>5.88</v>
      </c>
      <c r="R627" s="9" t="str">
        <f>VLOOKUP(C627&amp;N627,'[2]12A1'!$C$8:$Z$655,18,0)</f>
        <v>7.8</v>
      </c>
      <c r="S627" s="9">
        <f t="shared" si="48"/>
        <v>6.46</v>
      </c>
      <c r="T627" s="9" t="str">
        <f t="shared" si="49"/>
        <v>12D4</v>
      </c>
    </row>
    <row r="628" spans="1:20" x14ac:dyDescent="0.3">
      <c r="A628" s="13">
        <v>1272</v>
      </c>
      <c r="B628" s="14" t="s">
        <v>1201</v>
      </c>
      <c r="C628" s="15" t="s">
        <v>1202</v>
      </c>
      <c r="D628" s="16" t="s">
        <v>15</v>
      </c>
      <c r="E628" s="17">
        <v>6.8</v>
      </c>
      <c r="F628" s="45">
        <v>7</v>
      </c>
      <c r="G628" s="18">
        <v>6</v>
      </c>
      <c r="H628" s="13"/>
      <c r="I628" s="13"/>
      <c r="J628" s="13"/>
      <c r="K628" s="20">
        <v>3.5</v>
      </c>
      <c r="L628" s="20">
        <v>6.75</v>
      </c>
      <c r="M628" s="20">
        <v>8.25</v>
      </c>
      <c r="N628" s="9" t="str">
        <f>VLOOKUP(B628,'[1]DS_HS '!$C$657:$F$1300,4,0)</f>
        <v>12D10</v>
      </c>
      <c r="O628" s="9" t="str">
        <f t="shared" si="45"/>
        <v/>
      </c>
      <c r="P628" s="9">
        <f t="shared" si="46"/>
        <v>6.17</v>
      </c>
      <c r="Q628" s="9">
        <f t="shared" si="47"/>
        <v>6.49</v>
      </c>
      <c r="R628" s="9" t="str">
        <f>VLOOKUP(C628&amp;N628,'[2]12A1'!$C$8:$Z$655,18,0)</f>
        <v>7.2</v>
      </c>
      <c r="S628" s="9">
        <f t="shared" si="48"/>
        <v>6.7</v>
      </c>
      <c r="T628" s="9" t="str">
        <f t="shared" si="49"/>
        <v>12D10</v>
      </c>
    </row>
    <row r="629" spans="1:20" x14ac:dyDescent="0.3">
      <c r="A629" s="13">
        <v>1273</v>
      </c>
      <c r="B629" s="14" t="s">
        <v>1203</v>
      </c>
      <c r="C629" s="15" t="s">
        <v>1204</v>
      </c>
      <c r="D629" s="16" t="s">
        <v>15</v>
      </c>
      <c r="E629" s="17">
        <v>7.4</v>
      </c>
      <c r="F629" s="45">
        <v>6.5</v>
      </c>
      <c r="G629" s="18">
        <v>6.6</v>
      </c>
      <c r="H629" s="13"/>
      <c r="I629" s="13"/>
      <c r="J629" s="13"/>
      <c r="K629" s="20">
        <v>5</v>
      </c>
      <c r="L629" s="20">
        <v>7.25</v>
      </c>
      <c r="M629" s="20">
        <v>8.5</v>
      </c>
      <c r="N629" s="9" t="str">
        <f>VLOOKUP(B629,'[1]DS_HS '!$C$657:$F$1300,4,0)</f>
        <v>12D6</v>
      </c>
      <c r="O629" s="9" t="str">
        <f t="shared" si="45"/>
        <v/>
      </c>
      <c r="P629" s="9">
        <f t="shared" si="46"/>
        <v>6.92</v>
      </c>
      <c r="Q629" s="9">
        <f t="shared" si="47"/>
        <v>6.86</v>
      </c>
      <c r="R629" s="9" t="str">
        <f>VLOOKUP(C629&amp;N629,'[2]12A1'!$C$8:$Z$655,18,0)</f>
        <v>8.1</v>
      </c>
      <c r="S629" s="9">
        <f t="shared" si="48"/>
        <v>7.23</v>
      </c>
      <c r="T629" s="9" t="str">
        <f t="shared" si="49"/>
        <v>12D6</v>
      </c>
    </row>
    <row r="630" spans="1:20" x14ac:dyDescent="0.3">
      <c r="A630" s="13">
        <v>1274</v>
      </c>
      <c r="B630" s="14" t="s">
        <v>1205</v>
      </c>
      <c r="C630" s="15" t="s">
        <v>1206</v>
      </c>
      <c r="D630" s="16" t="s">
        <v>15</v>
      </c>
      <c r="E630" s="17">
        <v>7</v>
      </c>
      <c r="F630" s="45">
        <v>8.25</v>
      </c>
      <c r="G630" s="18">
        <v>7</v>
      </c>
      <c r="H630" s="13"/>
      <c r="I630" s="13"/>
      <c r="J630" s="13"/>
      <c r="K630" s="20">
        <v>5.75</v>
      </c>
      <c r="L630" s="20">
        <v>7.75</v>
      </c>
      <c r="M630" s="20">
        <v>9.25</v>
      </c>
      <c r="N630" s="9" t="str">
        <f>VLOOKUP(B630,'[1]DS_HS '!$C$657:$F$1300,4,0)</f>
        <v>12D3</v>
      </c>
      <c r="O630" s="9" t="str">
        <f t="shared" si="45"/>
        <v/>
      </c>
      <c r="P630" s="9">
        <f t="shared" si="46"/>
        <v>7.58</v>
      </c>
      <c r="Q630" s="9">
        <f t="shared" si="47"/>
        <v>7.46</v>
      </c>
      <c r="R630" s="9" t="str">
        <f>VLOOKUP(C630&amp;N630,'[2]12A1'!$C$8:$Z$655,18,0)</f>
        <v>8.5</v>
      </c>
      <c r="S630" s="9">
        <f t="shared" si="48"/>
        <v>7.77</v>
      </c>
      <c r="T630" s="9" t="str">
        <f t="shared" si="49"/>
        <v>12D3</v>
      </c>
    </row>
    <row r="631" spans="1:20" x14ac:dyDescent="0.3">
      <c r="A631" s="13">
        <v>1275</v>
      </c>
      <c r="B631" s="14" t="s">
        <v>1207</v>
      </c>
      <c r="C631" s="15" t="s">
        <v>1208</v>
      </c>
      <c r="D631" s="16" t="s">
        <v>15</v>
      </c>
      <c r="E631" s="17">
        <v>7.4</v>
      </c>
      <c r="F631" s="45">
        <v>7.75</v>
      </c>
      <c r="G631" s="18">
        <v>6.4</v>
      </c>
      <c r="H631" s="13"/>
      <c r="I631" s="13"/>
      <c r="J631" s="13"/>
      <c r="K631" s="20">
        <v>5</v>
      </c>
      <c r="L631" s="20">
        <v>7.5</v>
      </c>
      <c r="M631" s="20">
        <v>8.75</v>
      </c>
      <c r="N631" s="9" t="str">
        <f>VLOOKUP(B631,'[1]DS_HS '!$C$657:$F$1300,4,0)</f>
        <v>12D2</v>
      </c>
      <c r="O631" s="9" t="str">
        <f t="shared" si="45"/>
        <v/>
      </c>
      <c r="P631" s="9">
        <f t="shared" si="46"/>
        <v>7.08</v>
      </c>
      <c r="Q631" s="9">
        <f t="shared" si="47"/>
        <v>7.16</v>
      </c>
      <c r="R631" s="9" t="str">
        <f>VLOOKUP(C631&amp;N631,'[2]12A1'!$C$8:$Z$655,18,0)</f>
        <v>8.7</v>
      </c>
      <c r="S631" s="9">
        <f t="shared" si="48"/>
        <v>7.62</v>
      </c>
      <c r="T631" s="9" t="str">
        <f t="shared" si="49"/>
        <v>12D2</v>
      </c>
    </row>
    <row r="632" spans="1:20" x14ac:dyDescent="0.3">
      <c r="A632" s="13">
        <v>1276</v>
      </c>
      <c r="B632" s="14" t="s">
        <v>1209</v>
      </c>
      <c r="C632" s="15" t="s">
        <v>1210</v>
      </c>
      <c r="D632" s="16" t="s">
        <v>15</v>
      </c>
      <c r="E632" s="17">
        <v>3.6</v>
      </c>
      <c r="F632" s="45">
        <v>4</v>
      </c>
      <c r="G632" s="18">
        <v>3.6</v>
      </c>
      <c r="H632" s="13"/>
      <c r="I632" s="13"/>
      <c r="J632" s="13"/>
      <c r="K632" s="20">
        <v>4.5</v>
      </c>
      <c r="L632" s="20">
        <v>7.5</v>
      </c>
      <c r="M632" s="20">
        <v>7.25</v>
      </c>
      <c r="N632" s="9" t="str">
        <f>VLOOKUP(B632,'[1]DS_HS '!$C$657:$F$1300,4,0)</f>
        <v>12D11</v>
      </c>
      <c r="O632" s="9" t="str">
        <f t="shared" si="45"/>
        <v/>
      </c>
      <c r="P632" s="9">
        <f t="shared" si="46"/>
        <v>6.42</v>
      </c>
      <c r="Q632" s="9">
        <f t="shared" si="47"/>
        <v>4.41</v>
      </c>
      <c r="R632" s="9" t="str">
        <f>VLOOKUP(C632&amp;N632,'[2]12A1'!$C$8:$Z$655,18,0)</f>
        <v>7.2</v>
      </c>
      <c r="S632" s="9">
        <f t="shared" si="48"/>
        <v>5.25</v>
      </c>
      <c r="T632" s="9" t="str">
        <f t="shared" si="49"/>
        <v>12D11</v>
      </c>
    </row>
    <row r="633" spans="1:20" x14ac:dyDescent="0.3">
      <c r="A633" s="13">
        <v>1277</v>
      </c>
      <c r="B633" s="14" t="s">
        <v>1211</v>
      </c>
      <c r="C633" s="15" t="s">
        <v>1212</v>
      </c>
      <c r="D633" s="16" t="s">
        <v>15</v>
      </c>
      <c r="E633" s="17">
        <v>7</v>
      </c>
      <c r="F633" s="45">
        <v>6.5</v>
      </c>
      <c r="G633" s="18">
        <v>7</v>
      </c>
      <c r="H633" s="13"/>
      <c r="I633" s="13"/>
      <c r="J633" s="13"/>
      <c r="K633" s="20">
        <v>4.5</v>
      </c>
      <c r="L633" s="20">
        <v>6.5</v>
      </c>
      <c r="M633" s="20">
        <v>9.25</v>
      </c>
      <c r="N633" s="9" t="str">
        <f>VLOOKUP(B633,'[1]DS_HS '!$C$657:$F$1300,4,0)</f>
        <v>12D3</v>
      </c>
      <c r="O633" s="9" t="str">
        <f t="shared" si="45"/>
        <v/>
      </c>
      <c r="P633" s="9">
        <f t="shared" si="46"/>
        <v>6.75</v>
      </c>
      <c r="Q633" s="9">
        <f t="shared" si="47"/>
        <v>6.81</v>
      </c>
      <c r="R633" s="9" t="str">
        <f>VLOOKUP(C633&amp;N633,'[2]12A1'!$C$8:$Z$655,18,0)</f>
        <v>8.1</v>
      </c>
      <c r="S633" s="9">
        <f t="shared" si="48"/>
        <v>7.2</v>
      </c>
      <c r="T633" s="9" t="str">
        <f t="shared" si="49"/>
        <v>12D3</v>
      </c>
    </row>
    <row r="634" spans="1:20" x14ac:dyDescent="0.3">
      <c r="A634" s="13">
        <v>1278</v>
      </c>
      <c r="B634" s="14" t="s">
        <v>1213</v>
      </c>
      <c r="C634" s="15" t="s">
        <v>1214</v>
      </c>
      <c r="D634" s="16" t="s">
        <v>15</v>
      </c>
      <c r="E634" s="17">
        <v>6.8</v>
      </c>
      <c r="F634" s="45">
        <v>7</v>
      </c>
      <c r="G634" s="18">
        <v>8</v>
      </c>
      <c r="H634" s="13"/>
      <c r="I634" s="13"/>
      <c r="J634" s="13"/>
      <c r="K634" s="20">
        <v>6.75</v>
      </c>
      <c r="L634" s="20">
        <v>7.75</v>
      </c>
      <c r="M634" s="20">
        <v>9</v>
      </c>
      <c r="N634" s="9" t="str">
        <f>VLOOKUP(B634,'[1]DS_HS '!$C$657:$F$1300,4,0)</f>
        <v>12D6</v>
      </c>
      <c r="O634" s="9" t="str">
        <f t="shared" si="45"/>
        <v/>
      </c>
      <c r="P634" s="9">
        <f t="shared" si="46"/>
        <v>7.83</v>
      </c>
      <c r="Q634" s="9">
        <f t="shared" si="47"/>
        <v>7.41</v>
      </c>
      <c r="R634" s="9" t="str">
        <f>VLOOKUP(C634&amp;N634,'[2]12A1'!$C$8:$Z$655,18,0)</f>
        <v>8.1</v>
      </c>
      <c r="S634" s="9">
        <f t="shared" si="48"/>
        <v>7.62</v>
      </c>
      <c r="T634" s="9" t="str">
        <f t="shared" si="49"/>
        <v>12D6</v>
      </c>
    </row>
    <row r="635" spans="1:20" x14ac:dyDescent="0.3">
      <c r="A635" s="13">
        <v>1279</v>
      </c>
      <c r="B635" s="14" t="s">
        <v>1215</v>
      </c>
      <c r="C635" s="15" t="s">
        <v>1216</v>
      </c>
      <c r="D635" s="16" t="s">
        <v>15</v>
      </c>
      <c r="E635" s="17">
        <v>6</v>
      </c>
      <c r="F635" s="45">
        <v>7.5</v>
      </c>
      <c r="G635" s="18">
        <v>2.8</v>
      </c>
      <c r="H635" s="13"/>
      <c r="I635" s="13"/>
      <c r="J635" s="13"/>
      <c r="K635" s="20">
        <v>3</v>
      </c>
      <c r="L635" s="20">
        <v>6</v>
      </c>
      <c r="M635" s="20">
        <v>6.5</v>
      </c>
      <c r="N635" s="9" t="str">
        <f>VLOOKUP(B635,'[1]DS_HS '!$C$657:$F$1300,4,0)</f>
        <v>12D5</v>
      </c>
      <c r="O635" s="9" t="str">
        <f t="shared" si="45"/>
        <v/>
      </c>
      <c r="P635" s="9">
        <f t="shared" si="46"/>
        <v>5.17</v>
      </c>
      <c r="Q635" s="9">
        <f t="shared" si="47"/>
        <v>5.37</v>
      </c>
      <c r="R635" s="9" t="str">
        <f>VLOOKUP(C635&amp;N635,'[2]12A1'!$C$8:$Z$655,18,0)</f>
        <v>7.7</v>
      </c>
      <c r="S635" s="9">
        <f t="shared" si="48"/>
        <v>6.07</v>
      </c>
      <c r="T635" s="9" t="str">
        <f t="shared" si="49"/>
        <v>12D5</v>
      </c>
    </row>
    <row r="636" spans="1:20" x14ac:dyDescent="0.3">
      <c r="A636" s="13">
        <v>1280</v>
      </c>
      <c r="B636" s="14" t="s">
        <v>1217</v>
      </c>
      <c r="C636" s="15" t="s">
        <v>1218</v>
      </c>
      <c r="D636" s="16" t="s">
        <v>15</v>
      </c>
      <c r="E636" s="17">
        <v>6.2</v>
      </c>
      <c r="F636" s="45">
        <v>5</v>
      </c>
      <c r="G636" s="18">
        <v>5.6</v>
      </c>
      <c r="H636" s="13"/>
      <c r="I636" s="13"/>
      <c r="J636" s="13"/>
      <c r="K636" s="20">
        <v>6.75</v>
      </c>
      <c r="L636" s="20">
        <v>8</v>
      </c>
      <c r="M636" s="20">
        <v>9</v>
      </c>
      <c r="N636" s="9" t="str">
        <f>VLOOKUP(B636,'[1]DS_HS '!$C$657:$F$1300,4,0)</f>
        <v>12D7</v>
      </c>
      <c r="O636" s="9" t="str">
        <f t="shared" si="45"/>
        <v/>
      </c>
      <c r="P636" s="9">
        <f t="shared" si="46"/>
        <v>7.92</v>
      </c>
      <c r="Q636" s="9">
        <f t="shared" si="47"/>
        <v>6.18</v>
      </c>
      <c r="R636" s="9" t="str">
        <f>VLOOKUP(C636&amp;N636,'[2]12A1'!$C$8:$Z$655,18,0)</f>
        <v>7.5</v>
      </c>
      <c r="S636" s="9">
        <f t="shared" si="48"/>
        <v>6.58</v>
      </c>
      <c r="T636" s="9" t="str">
        <f t="shared" si="49"/>
        <v>12D7</v>
      </c>
    </row>
    <row r="637" spans="1:20" x14ac:dyDescent="0.3">
      <c r="A637" s="13">
        <v>1281</v>
      </c>
      <c r="B637" s="14" t="s">
        <v>1219</v>
      </c>
      <c r="C637" s="15" t="s">
        <v>1220</v>
      </c>
      <c r="D637" s="16" t="s">
        <v>15</v>
      </c>
      <c r="E637" s="17">
        <v>8.1999999999999993</v>
      </c>
      <c r="F637" s="45">
        <v>7.5</v>
      </c>
      <c r="G637" s="18">
        <v>4.2</v>
      </c>
      <c r="H637" s="13"/>
      <c r="I637" s="13"/>
      <c r="J637" s="13"/>
      <c r="K637" s="20">
        <v>4</v>
      </c>
      <c r="L637" s="20">
        <v>6.75</v>
      </c>
      <c r="M637" s="20">
        <v>8.5</v>
      </c>
      <c r="N637" s="9" t="str">
        <f>VLOOKUP(B637,'[1]DS_HS '!$C$657:$F$1300,4,0)</f>
        <v>12D6</v>
      </c>
      <c r="O637" s="9" t="str">
        <f t="shared" si="45"/>
        <v/>
      </c>
      <c r="P637" s="9">
        <f t="shared" si="46"/>
        <v>6.42</v>
      </c>
      <c r="Q637" s="9">
        <f t="shared" si="47"/>
        <v>6.58</v>
      </c>
      <c r="R637" s="9" t="str">
        <f>VLOOKUP(C637&amp;N637,'[2]12A1'!$C$8:$Z$655,18,0)</f>
        <v>8.1</v>
      </c>
      <c r="S637" s="9">
        <f t="shared" si="48"/>
        <v>7.04</v>
      </c>
      <c r="T637" s="9" t="str">
        <f t="shared" si="49"/>
        <v>12D6</v>
      </c>
    </row>
    <row r="638" spans="1:20" x14ac:dyDescent="0.3">
      <c r="A638" s="13">
        <v>1282</v>
      </c>
      <c r="B638" s="14" t="s">
        <v>1221</v>
      </c>
      <c r="C638" s="15" t="s">
        <v>1220</v>
      </c>
      <c r="D638" s="16" t="s">
        <v>15</v>
      </c>
      <c r="E638" s="17">
        <v>7.4</v>
      </c>
      <c r="F638" s="45">
        <v>7.75</v>
      </c>
      <c r="G638" s="18">
        <v>7.2</v>
      </c>
      <c r="H638" s="13"/>
      <c r="I638" s="13"/>
      <c r="J638" s="13"/>
      <c r="K638" s="20">
        <v>8</v>
      </c>
      <c r="L638" s="20">
        <v>7.75</v>
      </c>
      <c r="M638" s="20">
        <v>9.5</v>
      </c>
      <c r="N638" s="9" t="str">
        <f>VLOOKUP(B638,'[1]DS_HS '!$C$657:$F$1300,4,0)</f>
        <v>12D9</v>
      </c>
      <c r="O638" s="9" t="str">
        <f t="shared" si="45"/>
        <v/>
      </c>
      <c r="P638" s="9">
        <f t="shared" si="46"/>
        <v>8.42</v>
      </c>
      <c r="Q638" s="9">
        <f t="shared" si="47"/>
        <v>7.69</v>
      </c>
      <c r="R638" s="9" t="str">
        <f>VLOOKUP(C638&amp;N638,'[2]12A1'!$C$8:$Z$655,18,0)</f>
        <v>7.5</v>
      </c>
      <c r="S638" s="9">
        <f t="shared" si="48"/>
        <v>7.63</v>
      </c>
      <c r="T638" s="9" t="str">
        <f t="shared" si="49"/>
        <v>12D9</v>
      </c>
    </row>
    <row r="639" spans="1:20" x14ac:dyDescent="0.3">
      <c r="A639" s="13">
        <v>1283</v>
      </c>
      <c r="B639" s="14" t="s">
        <v>1222</v>
      </c>
      <c r="C639" s="15" t="s">
        <v>1223</v>
      </c>
      <c r="D639" s="16" t="s">
        <v>15</v>
      </c>
      <c r="E639" s="17">
        <v>6</v>
      </c>
      <c r="F639" s="45">
        <v>7.25</v>
      </c>
      <c r="G639" s="18">
        <v>3.8</v>
      </c>
      <c r="H639" s="13"/>
      <c r="I639" s="13"/>
      <c r="J639" s="13"/>
      <c r="K639" s="20">
        <v>3.5</v>
      </c>
      <c r="L639" s="20">
        <v>8</v>
      </c>
      <c r="M639" s="20">
        <v>9.5</v>
      </c>
      <c r="N639" s="9" t="str">
        <f>VLOOKUP(B639,'[1]DS_HS '!$C$657:$F$1300,4,0)</f>
        <v>12A4</v>
      </c>
      <c r="O639" s="9" t="str">
        <f t="shared" si="45"/>
        <v/>
      </c>
      <c r="P639" s="9">
        <f t="shared" si="46"/>
        <v>7</v>
      </c>
      <c r="Q639" s="9">
        <f t="shared" si="47"/>
        <v>6.01</v>
      </c>
      <c r="R639" s="9" t="str">
        <f>VLOOKUP(C639&amp;N639,'[2]12A1'!$C$8:$Z$655,18,0)</f>
        <v>7.6</v>
      </c>
      <c r="S639" s="9">
        <f t="shared" si="48"/>
        <v>6.49</v>
      </c>
      <c r="T639" s="9" t="str">
        <f t="shared" si="49"/>
        <v>12A4</v>
      </c>
    </row>
    <row r="640" spans="1:20" x14ac:dyDescent="0.3">
      <c r="A640" s="13">
        <v>1284</v>
      </c>
      <c r="B640" s="14" t="s">
        <v>1224</v>
      </c>
      <c r="C640" s="15" t="s">
        <v>1225</v>
      </c>
      <c r="D640" s="16" t="s">
        <v>15</v>
      </c>
      <c r="E640" s="17">
        <v>6.6</v>
      </c>
      <c r="F640" s="45">
        <v>8.25</v>
      </c>
      <c r="G640" s="18">
        <v>5.4</v>
      </c>
      <c r="H640" s="13"/>
      <c r="I640" s="13"/>
      <c r="J640" s="13"/>
      <c r="K640" s="20">
        <v>7</v>
      </c>
      <c r="L640" s="20">
        <v>6.5</v>
      </c>
      <c r="M640" s="20">
        <v>7.5</v>
      </c>
      <c r="N640" s="9" t="str">
        <f>VLOOKUP(B640,'[1]DS_HS '!$C$657:$F$1300,4,0)</f>
        <v>12D8</v>
      </c>
      <c r="O640" s="9" t="str">
        <f t="shared" si="45"/>
        <v/>
      </c>
      <c r="P640" s="9">
        <f t="shared" si="46"/>
        <v>7</v>
      </c>
      <c r="Q640" s="9">
        <f t="shared" si="47"/>
        <v>6.81</v>
      </c>
      <c r="R640" s="9" t="str">
        <f>VLOOKUP(C640&amp;N640,'[2]12A1'!$C$8:$Z$655,18,0)</f>
        <v>7.8</v>
      </c>
      <c r="S640" s="9">
        <f t="shared" si="48"/>
        <v>7.11</v>
      </c>
      <c r="T640" s="9" t="str">
        <f t="shared" si="49"/>
        <v>12D8</v>
      </c>
    </row>
    <row r="641" spans="1:20" x14ac:dyDescent="0.3">
      <c r="A641" s="13">
        <v>1285</v>
      </c>
      <c r="B641" s="14" t="s">
        <v>1226</v>
      </c>
      <c r="C641" s="15" t="s">
        <v>1227</v>
      </c>
      <c r="D641" s="16" t="s">
        <v>15</v>
      </c>
      <c r="E641" s="17">
        <v>6</v>
      </c>
      <c r="F641" s="45">
        <v>6.5</v>
      </c>
      <c r="G641" s="18">
        <v>5.8</v>
      </c>
      <c r="H641" s="13"/>
      <c r="I641" s="13"/>
      <c r="J641" s="13"/>
      <c r="K641" s="20">
        <v>1.75</v>
      </c>
      <c r="L641" s="20">
        <v>6.5</v>
      </c>
      <c r="M641" s="20">
        <v>7.75</v>
      </c>
      <c r="N641" s="9" t="str">
        <f>VLOOKUP(B641,'[1]DS_HS '!$C$657:$F$1300,4,0)</f>
        <v>12D4</v>
      </c>
      <c r="O641" s="9" t="str">
        <f t="shared" si="45"/>
        <v/>
      </c>
      <c r="P641" s="9">
        <f t="shared" si="46"/>
        <v>5.33</v>
      </c>
      <c r="Q641" s="9">
        <f t="shared" si="47"/>
        <v>5.91</v>
      </c>
      <c r="R641" s="9" t="str">
        <f>VLOOKUP(C641&amp;N641,'[2]12A1'!$C$8:$Z$655,18,0)</f>
        <v>8.0</v>
      </c>
      <c r="S641" s="9">
        <f t="shared" si="48"/>
        <v>6.54</v>
      </c>
      <c r="T641" s="9" t="str">
        <f t="shared" si="49"/>
        <v>12D4</v>
      </c>
    </row>
    <row r="642" spans="1:20" x14ac:dyDescent="0.3">
      <c r="A642" s="13">
        <v>1286</v>
      </c>
      <c r="B642" s="14" t="s">
        <v>1228</v>
      </c>
      <c r="C642" s="15" t="s">
        <v>1229</v>
      </c>
      <c r="D642" s="16" t="s">
        <v>15</v>
      </c>
      <c r="E642" s="17">
        <v>7.8</v>
      </c>
      <c r="F642" s="45">
        <v>7.75</v>
      </c>
      <c r="G642" s="18">
        <v>8.1999999999999993</v>
      </c>
      <c r="H642" s="13"/>
      <c r="I642" s="13"/>
      <c r="J642" s="13"/>
      <c r="K642" s="20">
        <v>6.25</v>
      </c>
      <c r="L642" s="20">
        <v>7.5</v>
      </c>
      <c r="M642" s="20">
        <v>9.5</v>
      </c>
      <c r="N642" s="9" t="str">
        <f>VLOOKUP(B642,'[1]DS_HS '!$C$657:$F$1300,4,0)</f>
        <v>12D2</v>
      </c>
      <c r="O642" s="9" t="str">
        <f t="shared" si="45"/>
        <v/>
      </c>
      <c r="P642" s="9">
        <f t="shared" si="46"/>
        <v>7.75</v>
      </c>
      <c r="Q642" s="9">
        <f t="shared" si="47"/>
        <v>7.88</v>
      </c>
      <c r="R642" s="9" t="str">
        <f>VLOOKUP(C642&amp;N642,'[2]12A1'!$C$8:$Z$655,18,0)</f>
        <v>9.2</v>
      </c>
      <c r="S642" s="9">
        <f t="shared" si="48"/>
        <v>8.2799999999999994</v>
      </c>
      <c r="T642" s="9" t="str">
        <f t="shared" si="49"/>
        <v>12D2</v>
      </c>
    </row>
    <row r="643" spans="1:20" x14ac:dyDescent="0.3">
      <c r="A643" s="13">
        <v>1287</v>
      </c>
      <c r="B643" s="14" t="s">
        <v>1230</v>
      </c>
      <c r="C643" s="15" t="s">
        <v>1231</v>
      </c>
      <c r="D643" s="16" t="s">
        <v>15</v>
      </c>
      <c r="E643" s="17">
        <v>4</v>
      </c>
      <c r="F643" s="45">
        <v>6.5</v>
      </c>
      <c r="G643" s="18">
        <v>3.8</v>
      </c>
      <c r="H643" s="13"/>
      <c r="I643" s="13"/>
      <c r="J643" s="13"/>
      <c r="K643" s="20">
        <v>3</v>
      </c>
      <c r="L643" s="20">
        <v>5.25</v>
      </c>
      <c r="M643" s="20">
        <v>8</v>
      </c>
      <c r="N643" s="9" t="str">
        <f>VLOOKUP(B643,'[1]DS_HS '!$C$657:$F$1300,4,0)</f>
        <v>12D8</v>
      </c>
      <c r="O643" s="9" t="str">
        <f t="shared" si="45"/>
        <v/>
      </c>
      <c r="P643" s="9">
        <f t="shared" si="46"/>
        <v>5.42</v>
      </c>
      <c r="Q643" s="9">
        <f t="shared" si="47"/>
        <v>4.93</v>
      </c>
      <c r="R643" s="9" t="str">
        <f>VLOOKUP(C643&amp;N643,'[2]12A1'!$C$8:$Z$655,18,0)</f>
        <v>7.2</v>
      </c>
      <c r="S643" s="9">
        <f t="shared" si="48"/>
        <v>5.61</v>
      </c>
      <c r="T643" s="9" t="str">
        <f t="shared" si="49"/>
        <v>12D8</v>
      </c>
    </row>
    <row r="644" spans="1:20" x14ac:dyDescent="0.3">
      <c r="A644" s="13">
        <v>1288</v>
      </c>
      <c r="B644" s="14" t="s">
        <v>1232</v>
      </c>
      <c r="C644" s="15" t="s">
        <v>1233</v>
      </c>
      <c r="D644" s="16" t="s">
        <v>15</v>
      </c>
      <c r="E644" s="17">
        <v>5.4</v>
      </c>
      <c r="F644" s="45">
        <v>8.25</v>
      </c>
      <c r="G644" s="18">
        <v>3</v>
      </c>
      <c r="H644" s="13"/>
      <c r="I644" s="13"/>
      <c r="J644" s="13"/>
      <c r="K644" s="20">
        <v>2.75</v>
      </c>
      <c r="L644" s="20">
        <v>6</v>
      </c>
      <c r="M644" s="20">
        <v>8</v>
      </c>
      <c r="N644" s="9" t="str">
        <f>VLOOKUP(B644,'[1]DS_HS '!$C$657:$F$1300,4,0)</f>
        <v>12D8</v>
      </c>
      <c r="O644" s="9" t="str">
        <f t="shared" si="45"/>
        <v/>
      </c>
      <c r="P644" s="9">
        <f t="shared" si="46"/>
        <v>5.58</v>
      </c>
      <c r="Q644" s="9">
        <f t="shared" si="47"/>
        <v>5.56</v>
      </c>
      <c r="R644" s="9" t="str">
        <f>VLOOKUP(C644&amp;N644,'[2]12A1'!$C$8:$Z$655,18,0)</f>
        <v>7.5</v>
      </c>
      <c r="S644" s="9">
        <f t="shared" si="48"/>
        <v>6.14</v>
      </c>
      <c r="T644" s="9" t="str">
        <f t="shared" si="49"/>
        <v>12D8</v>
      </c>
    </row>
    <row r="645" spans="1:20" x14ac:dyDescent="0.3">
      <c r="A645" s="13">
        <v>1289</v>
      </c>
      <c r="B645" s="14" t="s">
        <v>1234</v>
      </c>
      <c r="C645" s="15" t="s">
        <v>1235</v>
      </c>
      <c r="D645" s="16" t="s">
        <v>15</v>
      </c>
      <c r="E645" s="17">
        <v>7.8</v>
      </c>
      <c r="F645" s="45">
        <v>7.75</v>
      </c>
      <c r="G645" s="18">
        <v>7.4</v>
      </c>
      <c r="H645" s="13"/>
      <c r="I645" s="13"/>
      <c r="J645" s="13"/>
      <c r="K645" s="20">
        <v>5</v>
      </c>
      <c r="L645" s="20">
        <v>7.25</v>
      </c>
      <c r="M645" s="20">
        <v>8</v>
      </c>
      <c r="N645" s="9" t="str">
        <f>VLOOKUP(B645,'[1]DS_HS '!$C$657:$F$1300,4,0)</f>
        <v>12D5</v>
      </c>
      <c r="O645" s="9" t="str">
        <f t="shared" si="45"/>
        <v/>
      </c>
      <c r="P645" s="9">
        <f t="shared" si="46"/>
        <v>6.75</v>
      </c>
      <c r="Q645" s="9">
        <f t="shared" si="47"/>
        <v>7.43</v>
      </c>
      <c r="R645" s="9" t="str">
        <f>VLOOKUP(C645&amp;N645,'[2]12A1'!$C$8:$Z$655,18,0)</f>
        <v>7.7</v>
      </c>
      <c r="S645" s="9">
        <f t="shared" si="48"/>
        <v>7.51</v>
      </c>
      <c r="T645" s="9" t="str">
        <f t="shared" si="49"/>
        <v>12D5</v>
      </c>
    </row>
    <row r="646" spans="1:20" x14ac:dyDescent="0.3">
      <c r="A646" s="13">
        <v>1290</v>
      </c>
      <c r="B646" s="14" t="s">
        <v>1236</v>
      </c>
      <c r="C646" s="15" t="s">
        <v>1237</v>
      </c>
      <c r="D646" s="16" t="s">
        <v>15</v>
      </c>
      <c r="E646" s="17">
        <v>7.4</v>
      </c>
      <c r="F646" s="45">
        <v>8.25</v>
      </c>
      <c r="G646" s="18">
        <v>7.2</v>
      </c>
      <c r="H646" s="13"/>
      <c r="I646" s="13"/>
      <c r="J646" s="13"/>
      <c r="K646" s="20">
        <v>7</v>
      </c>
      <c r="L646" s="20">
        <v>9</v>
      </c>
      <c r="M646" s="20">
        <v>9.25</v>
      </c>
      <c r="N646" s="9" t="str">
        <f>VLOOKUP(B646,'[1]DS_HS '!$C$657:$F$1300,4,0)</f>
        <v>12D6</v>
      </c>
      <c r="O646" s="9" t="str">
        <f t="shared" si="45"/>
        <v/>
      </c>
      <c r="P646" s="9">
        <f t="shared" si="46"/>
        <v>8.42</v>
      </c>
      <c r="Q646" s="9">
        <f t="shared" si="47"/>
        <v>7.82</v>
      </c>
      <c r="R646" s="9" t="str">
        <f>VLOOKUP(C646&amp;N646,'[2]12A1'!$C$8:$Z$655,18,0)</f>
        <v>8.6</v>
      </c>
      <c r="S646" s="9">
        <f t="shared" si="48"/>
        <v>8.0500000000000007</v>
      </c>
      <c r="T646" s="9" t="str">
        <f t="shared" si="49"/>
        <v>12D6</v>
      </c>
    </row>
    <row r="647" spans="1:20" x14ac:dyDescent="0.3">
      <c r="A647" s="13">
        <v>1291</v>
      </c>
      <c r="B647" s="14" t="s">
        <v>1238</v>
      </c>
      <c r="C647" s="15" t="s">
        <v>1239</v>
      </c>
      <c r="D647" s="16" t="s">
        <v>15</v>
      </c>
      <c r="E647" s="17">
        <v>6.8</v>
      </c>
      <c r="F647" s="45">
        <v>8.5</v>
      </c>
      <c r="G647" s="18">
        <v>6.6</v>
      </c>
      <c r="H647" s="13"/>
      <c r="I647" s="13"/>
      <c r="J647" s="13"/>
      <c r="K647" s="20">
        <v>4.5</v>
      </c>
      <c r="L647" s="20">
        <v>6.75</v>
      </c>
      <c r="M647" s="20">
        <v>9</v>
      </c>
      <c r="N647" s="9" t="str">
        <f>VLOOKUP(B647,'[1]DS_HS '!$C$657:$F$1300,4,0)</f>
        <v>12D10</v>
      </c>
      <c r="O647" s="9" t="str">
        <f t="shared" si="45"/>
        <v/>
      </c>
      <c r="P647" s="9">
        <f t="shared" si="46"/>
        <v>6.75</v>
      </c>
      <c r="Q647" s="9">
        <f t="shared" si="47"/>
        <v>7.16</v>
      </c>
      <c r="R647" s="9" t="str">
        <f>VLOOKUP(C647&amp;N647,'[2]12A1'!$C$8:$Z$655,18,0)</f>
        <v>8.3</v>
      </c>
      <c r="S647" s="9">
        <f t="shared" si="48"/>
        <v>7.5</v>
      </c>
      <c r="T647" s="9" t="str">
        <f t="shared" si="49"/>
        <v>12D10</v>
      </c>
    </row>
    <row r="648" spans="1:20" x14ac:dyDescent="0.3">
      <c r="A648" s="13">
        <v>1292</v>
      </c>
      <c r="B648" s="14" t="s">
        <v>1240</v>
      </c>
      <c r="C648" s="15" t="s">
        <v>1241</v>
      </c>
      <c r="D648" s="16" t="s">
        <v>15</v>
      </c>
      <c r="E648" s="17">
        <v>6.6</v>
      </c>
      <c r="F648" s="45">
        <v>8.5</v>
      </c>
      <c r="G648" s="18">
        <v>2.2000000000000002</v>
      </c>
      <c r="H648" s="13"/>
      <c r="I648" s="13"/>
      <c r="J648" s="13"/>
      <c r="K648" s="20">
        <v>2.5</v>
      </c>
      <c r="L648" s="20">
        <v>6.25</v>
      </c>
      <c r="M648" s="20">
        <v>7.25</v>
      </c>
      <c r="N648" s="9" t="str">
        <f>VLOOKUP(B648,'[1]DS_HS '!$C$657:$F$1300,4,0)</f>
        <v>12D7</v>
      </c>
      <c r="O648" s="9" t="str">
        <f t="shared" si="45"/>
        <v/>
      </c>
      <c r="P648" s="9">
        <f t="shared" si="46"/>
        <v>5.33</v>
      </c>
      <c r="Q648" s="9">
        <f t="shared" si="47"/>
        <v>5.66</v>
      </c>
      <c r="R648" s="9" t="str">
        <f>VLOOKUP(C648&amp;N648,'[2]12A1'!$C$8:$Z$655,18,0)</f>
        <v>8.1</v>
      </c>
      <c r="S648" s="9">
        <f t="shared" si="48"/>
        <v>6.39</v>
      </c>
      <c r="T648" s="9" t="str">
        <f t="shared" si="49"/>
        <v>12D7</v>
      </c>
    </row>
    <row r="649" spans="1:20" x14ac:dyDescent="0.3">
      <c r="A649" s="13">
        <v>1293</v>
      </c>
      <c r="B649" s="14" t="s">
        <v>1242</v>
      </c>
      <c r="C649" s="15" t="s">
        <v>1243</v>
      </c>
      <c r="D649" s="16" t="s">
        <v>15</v>
      </c>
      <c r="E649" s="17">
        <v>7.2</v>
      </c>
      <c r="F649" s="45">
        <v>8.75</v>
      </c>
      <c r="G649" s="18">
        <v>5.4</v>
      </c>
      <c r="H649" s="13"/>
      <c r="I649" s="13"/>
      <c r="J649" s="13"/>
      <c r="K649" s="20">
        <v>4.5</v>
      </c>
      <c r="L649" s="20">
        <v>7</v>
      </c>
      <c r="M649" s="20">
        <v>7.75</v>
      </c>
      <c r="N649" s="9" t="str">
        <f>VLOOKUP(B649,'[1]DS_HS '!$C$657:$F$1300,4,0)</f>
        <v>12D9</v>
      </c>
      <c r="O649" s="9" t="str">
        <f t="shared" ref="O649:O651" si="50">IF(AND(H649&lt;&gt;"",H649&lt;&gt;-1),ROUND(AVERAGEIFS(H649:J649,H649:J649,"&gt;=0"),2),"")</f>
        <v/>
      </c>
      <c r="P649" s="9">
        <f t="shared" ref="P649:P651" si="51">IF(AND(K649&lt;&gt;"",K649&lt;&gt;-1),ROUND(AVERAGE(K649:M649),2),"")</f>
        <v>6.42</v>
      </c>
      <c r="Q649" s="9">
        <f t="shared" ref="Q649:Q651" si="52">IF(AND(E649&lt;&gt;-1,F649&lt;&gt;-1,G649&lt;&gt;-1,O649&lt;&gt;""),ROUND(AVERAGE($E649,$F649,$G649,O649),2),IF(AND(E649&lt;&gt;-1,F649&lt;&gt;-1,G649&lt;&gt;-1,P649&lt;&gt;""),ROUND(AVERAGE($E649,$F649,$G649,P649),2),""))</f>
        <v>6.94</v>
      </c>
      <c r="R649" s="9" t="str">
        <f>VLOOKUP(C649&amp;N649,'[2]12A1'!$C$8:$Z$655,18,0)</f>
        <v>8.3</v>
      </c>
      <c r="S649" s="9">
        <f t="shared" ref="S649:S651" si="53">IF(Q649&lt;&gt;"",ROUND((Q649*7+R649*3)/10,2),"")</f>
        <v>7.35</v>
      </c>
      <c r="T649" s="9" t="str">
        <f t="shared" ref="T649:T651" si="54">N649</f>
        <v>12D9</v>
      </c>
    </row>
    <row r="650" spans="1:20" x14ac:dyDescent="0.3">
      <c r="A650" s="13">
        <v>1294</v>
      </c>
      <c r="B650" s="14" t="s">
        <v>1244</v>
      </c>
      <c r="C650" s="15" t="s">
        <v>1245</v>
      </c>
      <c r="D650" s="16" t="s">
        <v>15</v>
      </c>
      <c r="E650" s="17">
        <v>2.6</v>
      </c>
      <c r="F650" s="45">
        <v>5.5</v>
      </c>
      <c r="G650" s="18">
        <v>2.2000000000000002</v>
      </c>
      <c r="H650" s="13"/>
      <c r="I650" s="13"/>
      <c r="J650" s="13"/>
      <c r="K650" s="20">
        <v>3</v>
      </c>
      <c r="L650" s="20">
        <v>6.5</v>
      </c>
      <c r="M650" s="20">
        <v>7.25</v>
      </c>
      <c r="N650" s="9" t="str">
        <f>VLOOKUP(B650,'[1]DS_HS '!$C$657:$F$1300,4,0)</f>
        <v>12D4</v>
      </c>
      <c r="O650" s="9" t="str">
        <f t="shared" si="50"/>
        <v/>
      </c>
      <c r="P650" s="9">
        <f t="shared" si="51"/>
        <v>5.58</v>
      </c>
      <c r="Q650" s="9">
        <f t="shared" si="52"/>
        <v>3.97</v>
      </c>
      <c r="R650" s="9" t="str">
        <f>VLOOKUP(C650&amp;N650,'[2]12A1'!$C$8:$Z$655,18,0)</f>
        <v>7.6</v>
      </c>
      <c r="S650" s="9">
        <f t="shared" si="53"/>
        <v>5.0599999999999996</v>
      </c>
      <c r="T650" s="9" t="str">
        <f t="shared" si="54"/>
        <v>12D4</v>
      </c>
    </row>
    <row r="651" spans="1:20" x14ac:dyDescent="0.3">
      <c r="A651" s="13">
        <v>1295</v>
      </c>
      <c r="B651" s="14" t="s">
        <v>1246</v>
      </c>
      <c r="C651" s="15" t="s">
        <v>1247</v>
      </c>
      <c r="D651" s="16" t="s">
        <v>15</v>
      </c>
      <c r="E651" s="17">
        <v>6.6</v>
      </c>
      <c r="F651" s="45">
        <v>8.5</v>
      </c>
      <c r="G651" s="18">
        <v>5.2</v>
      </c>
      <c r="H651" s="13"/>
      <c r="I651" s="13"/>
      <c r="J651" s="13"/>
      <c r="K651" s="20">
        <v>3</v>
      </c>
      <c r="L651" s="20">
        <v>5.75</v>
      </c>
      <c r="M651" s="20">
        <v>8.75</v>
      </c>
      <c r="N651" s="9" t="str">
        <f>VLOOKUP(B651,'[1]DS_HS '!$C$657:$F$1300,4,0)</f>
        <v>12D6</v>
      </c>
      <c r="O651" s="9" t="str">
        <f t="shared" si="50"/>
        <v/>
      </c>
      <c r="P651" s="9">
        <f t="shared" si="51"/>
        <v>5.83</v>
      </c>
      <c r="Q651" s="9">
        <f t="shared" si="52"/>
        <v>6.53</v>
      </c>
      <c r="R651" s="9" t="str">
        <f>VLOOKUP(C651&amp;N651,'[2]12A1'!$C$8:$Z$655,18,0)</f>
        <v>8.2</v>
      </c>
      <c r="S651" s="9">
        <f t="shared" si="53"/>
        <v>7.03</v>
      </c>
      <c r="T651" s="9" t="str">
        <f t="shared" si="54"/>
        <v>12D6</v>
      </c>
    </row>
  </sheetData>
  <autoFilter ref="B7:T10"/>
  <mergeCells count="3">
    <mergeCell ref="A3:M3"/>
    <mergeCell ref="A4:M4"/>
    <mergeCell ref="E6:M6"/>
  </mergeCells>
  <pageMargins left="0.25" right="0.25" top="0.5" bottom="0.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topLeftCell="A22" workbookViewId="0">
      <selection activeCell="V38" sqref="V38"/>
    </sheetView>
  </sheetViews>
  <sheetFormatPr defaultRowHeight="18.75" x14ac:dyDescent="0.3"/>
  <cols>
    <col min="1" max="1" width="4.88671875" customWidth="1"/>
    <col min="2" max="2" width="7.77734375" customWidth="1"/>
    <col min="3" max="3" width="17.33203125" bestFit="1" customWidth="1"/>
    <col min="4" max="4" width="5.5546875" customWidth="1"/>
    <col min="5" max="5" width="4.5546875" bestFit="1" customWidth="1"/>
    <col min="6" max="6" width="4.33203125" customWidth="1"/>
    <col min="7" max="7" width="4.5546875" customWidth="1"/>
    <col min="8" max="8" width="3.88671875" bestFit="1" customWidth="1"/>
    <col min="9" max="9" width="4" bestFit="1" customWidth="1"/>
    <col min="10" max="11" width="3.88671875" bestFit="1" customWidth="1"/>
    <col min="12" max="12" width="6" bestFit="1" customWidth="1"/>
    <col min="13" max="13" width="6.44140625" bestFit="1" customWidth="1"/>
    <col min="14" max="14" width="5.6640625" customWidth="1"/>
    <col min="15" max="15" width="4.88671875" customWidth="1"/>
    <col min="16" max="16" width="5.44140625" bestFit="1" customWidth="1"/>
    <col min="17" max="17" width="5.109375" customWidth="1"/>
    <col min="18" max="18" width="5.77734375" customWidth="1"/>
  </cols>
  <sheetData>
    <row r="1" spans="1:18" x14ac:dyDescent="0.3">
      <c r="A1" s="60" t="s">
        <v>1327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x14ac:dyDescent="0.3">
      <c r="A2" t="s">
        <v>1328</v>
      </c>
    </row>
    <row r="4" spans="1:18" x14ac:dyDescent="0.3">
      <c r="A4" s="1"/>
      <c r="B4" s="1"/>
      <c r="C4" s="1"/>
      <c r="D4" s="57" t="s">
        <v>1251</v>
      </c>
      <c r="E4" s="58"/>
      <c r="F4" s="58"/>
      <c r="G4" s="58"/>
      <c r="H4" s="58"/>
      <c r="I4" s="58"/>
      <c r="J4" s="58"/>
      <c r="K4" s="58"/>
      <c r="L4" s="59"/>
      <c r="M4" s="5"/>
      <c r="N4" s="5"/>
      <c r="O4" s="5"/>
      <c r="P4" s="5"/>
      <c r="Q4" s="5"/>
      <c r="R4" s="5"/>
    </row>
    <row r="5" spans="1:18" x14ac:dyDescent="0.3">
      <c r="A5" s="1" t="s">
        <v>0</v>
      </c>
      <c r="B5" s="1" t="s">
        <v>1</v>
      </c>
      <c r="C5" s="1" t="s">
        <v>2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8" t="s">
        <v>1252</v>
      </c>
      <c r="N5" s="8" t="s">
        <v>1305</v>
      </c>
      <c r="O5" s="8" t="s">
        <v>1306</v>
      </c>
      <c r="P5" s="8" t="s">
        <v>1307</v>
      </c>
      <c r="Q5" s="8" t="s">
        <v>1308</v>
      </c>
      <c r="R5" s="8" t="s">
        <v>1309</v>
      </c>
    </row>
    <row r="6" spans="1:18" x14ac:dyDescent="0.3">
      <c r="A6" s="13">
        <v>1159</v>
      </c>
      <c r="B6" s="14" t="s">
        <v>985</v>
      </c>
      <c r="C6" s="15" t="s">
        <v>986</v>
      </c>
      <c r="D6" s="22">
        <v>3.8</v>
      </c>
      <c r="E6" s="45">
        <v>7.75</v>
      </c>
      <c r="F6" s="18">
        <v>5.6</v>
      </c>
      <c r="G6" s="13"/>
      <c r="H6" s="13"/>
      <c r="I6" s="13"/>
      <c r="J6" s="20">
        <v>3.25</v>
      </c>
      <c r="K6" s="20">
        <v>7.25</v>
      </c>
      <c r="L6" s="20">
        <v>8.25</v>
      </c>
      <c r="M6" s="9" t="s">
        <v>1262</v>
      </c>
      <c r="N6" s="9" t="s">
        <v>1310</v>
      </c>
      <c r="O6" s="9">
        <v>6.25</v>
      </c>
      <c r="P6" s="9">
        <v>5.85</v>
      </c>
      <c r="Q6" s="9" t="s">
        <v>1311</v>
      </c>
      <c r="R6" s="9">
        <v>6.41</v>
      </c>
    </row>
    <row r="7" spans="1:18" x14ac:dyDescent="0.3">
      <c r="A7" s="13">
        <v>1276</v>
      </c>
      <c r="B7" s="14" t="s">
        <v>1209</v>
      </c>
      <c r="C7" s="15" t="s">
        <v>1210</v>
      </c>
      <c r="D7" s="22">
        <v>3.6</v>
      </c>
      <c r="E7" s="45">
        <v>4</v>
      </c>
      <c r="F7" s="18">
        <v>3.6</v>
      </c>
      <c r="G7" s="13"/>
      <c r="H7" s="13"/>
      <c r="I7" s="13"/>
      <c r="J7" s="20">
        <v>4.5</v>
      </c>
      <c r="K7" s="20">
        <v>7.5</v>
      </c>
      <c r="L7" s="20">
        <v>7.25</v>
      </c>
      <c r="M7" s="9" t="s">
        <v>1271</v>
      </c>
      <c r="N7" s="9" t="s">
        <v>1310</v>
      </c>
      <c r="O7" s="9">
        <v>6.42</v>
      </c>
      <c r="P7" s="9">
        <v>4.41</v>
      </c>
      <c r="Q7" s="9" t="s">
        <v>1312</v>
      </c>
      <c r="R7" s="42">
        <v>5.25</v>
      </c>
    </row>
    <row r="8" spans="1:18" x14ac:dyDescent="0.3">
      <c r="A8" s="13">
        <v>1294</v>
      </c>
      <c r="B8" s="14" t="s">
        <v>1244</v>
      </c>
      <c r="C8" s="15" t="s">
        <v>1245</v>
      </c>
      <c r="D8" s="22">
        <v>2.6</v>
      </c>
      <c r="E8" s="45">
        <v>5.5</v>
      </c>
      <c r="F8" s="21">
        <v>2.2000000000000002</v>
      </c>
      <c r="G8" s="13"/>
      <c r="H8" s="13"/>
      <c r="I8" s="13"/>
      <c r="J8" s="20">
        <v>3</v>
      </c>
      <c r="K8" s="20">
        <v>6.5</v>
      </c>
      <c r="L8" s="20">
        <v>7.25</v>
      </c>
      <c r="M8" s="9" t="s">
        <v>1264</v>
      </c>
      <c r="N8" s="9" t="s">
        <v>1310</v>
      </c>
      <c r="O8" s="9">
        <v>5.58</v>
      </c>
      <c r="P8" s="9">
        <v>3.97</v>
      </c>
      <c r="Q8" s="9" t="s">
        <v>1313</v>
      </c>
      <c r="R8" s="42">
        <v>5.0599999999999996</v>
      </c>
    </row>
    <row r="9" spans="1:18" x14ac:dyDescent="0.3">
      <c r="A9" s="13">
        <v>662</v>
      </c>
      <c r="B9" s="14" t="s">
        <v>34</v>
      </c>
      <c r="C9" s="15" t="s">
        <v>35</v>
      </c>
      <c r="D9" s="17">
        <v>6.8</v>
      </c>
      <c r="E9" s="46">
        <v>3.5</v>
      </c>
      <c r="F9" s="18">
        <v>7.4</v>
      </c>
      <c r="G9" s="19">
        <v>5</v>
      </c>
      <c r="H9" s="19">
        <v>3.5</v>
      </c>
      <c r="I9" s="19">
        <v>2.25</v>
      </c>
      <c r="J9" s="13"/>
      <c r="K9" s="13"/>
      <c r="L9" s="13"/>
      <c r="M9" s="9" t="s">
        <v>1271</v>
      </c>
      <c r="N9" s="9">
        <v>3.58</v>
      </c>
      <c r="O9" s="9" t="s">
        <v>1310</v>
      </c>
      <c r="P9" s="9">
        <v>5.32</v>
      </c>
      <c r="Q9" s="9" t="s">
        <v>1314</v>
      </c>
      <c r="R9" s="9">
        <v>5.97</v>
      </c>
    </row>
    <row r="10" spans="1:18" x14ac:dyDescent="0.3">
      <c r="A10" s="13">
        <v>684</v>
      </c>
      <c r="B10" s="14" t="s">
        <v>78</v>
      </c>
      <c r="C10" s="15" t="s">
        <v>79</v>
      </c>
      <c r="D10" s="17">
        <v>8</v>
      </c>
      <c r="E10" s="46">
        <v>3.75</v>
      </c>
      <c r="F10" s="18">
        <v>6.2</v>
      </c>
      <c r="G10" s="19">
        <v>5.5</v>
      </c>
      <c r="H10" s="19">
        <v>3</v>
      </c>
      <c r="I10" s="19">
        <v>2.75</v>
      </c>
      <c r="J10" s="13"/>
      <c r="K10" s="13"/>
      <c r="L10" s="13"/>
      <c r="M10" s="9" t="s">
        <v>1260</v>
      </c>
      <c r="N10" s="9">
        <v>3.75</v>
      </c>
      <c r="O10" s="9" t="s">
        <v>1310</v>
      </c>
      <c r="P10" s="9">
        <v>5.43</v>
      </c>
      <c r="Q10" s="9" t="s">
        <v>1315</v>
      </c>
      <c r="R10" s="9">
        <v>6.14</v>
      </c>
    </row>
    <row r="11" spans="1:18" x14ac:dyDescent="0.3">
      <c r="A11" s="13">
        <v>823</v>
      </c>
      <c r="B11" s="14" t="s">
        <v>350</v>
      </c>
      <c r="C11" s="15" t="s">
        <v>351</v>
      </c>
      <c r="D11" s="17">
        <v>8.4</v>
      </c>
      <c r="E11" s="46">
        <v>3.75</v>
      </c>
      <c r="F11" s="18">
        <v>8.1999999999999993</v>
      </c>
      <c r="G11" s="19">
        <v>5.25</v>
      </c>
      <c r="H11" s="19">
        <v>7</v>
      </c>
      <c r="I11" s="19">
        <v>2.25</v>
      </c>
      <c r="J11" s="13"/>
      <c r="K11" s="13"/>
      <c r="L11" s="13"/>
      <c r="M11" s="9" t="s">
        <v>1257</v>
      </c>
      <c r="N11" s="9">
        <v>4.83</v>
      </c>
      <c r="O11" s="9" t="s">
        <v>1310</v>
      </c>
      <c r="P11" s="9">
        <v>6.3</v>
      </c>
      <c r="Q11" s="9" t="s">
        <v>1316</v>
      </c>
      <c r="R11" s="9">
        <v>6.9</v>
      </c>
    </row>
    <row r="12" spans="1:18" x14ac:dyDescent="0.3">
      <c r="A12" s="13">
        <v>704</v>
      </c>
      <c r="B12" s="14" t="s">
        <v>117</v>
      </c>
      <c r="C12" s="15" t="s">
        <v>118</v>
      </c>
      <c r="D12" s="17">
        <v>8.1999999999999993</v>
      </c>
      <c r="E12" s="45">
        <v>5</v>
      </c>
      <c r="F12" s="21">
        <v>2.2000000000000002</v>
      </c>
      <c r="G12" s="19">
        <v>5.25</v>
      </c>
      <c r="H12" s="19">
        <v>6</v>
      </c>
      <c r="I12" s="19">
        <v>3.25</v>
      </c>
      <c r="J12" s="13"/>
      <c r="K12" s="13"/>
      <c r="L12" s="13"/>
      <c r="M12" s="9" t="s">
        <v>1260</v>
      </c>
      <c r="N12" s="9">
        <v>4.83</v>
      </c>
      <c r="O12" s="9" t="s">
        <v>1310</v>
      </c>
      <c r="P12" s="9">
        <v>5.0599999999999996</v>
      </c>
      <c r="Q12" s="9" t="s">
        <v>1317</v>
      </c>
      <c r="R12" s="9">
        <v>5.94</v>
      </c>
    </row>
    <row r="13" spans="1:18" x14ac:dyDescent="0.3">
      <c r="A13" s="13">
        <v>838</v>
      </c>
      <c r="B13" s="14" t="s">
        <v>380</v>
      </c>
      <c r="C13" s="15" t="s">
        <v>381</v>
      </c>
      <c r="D13" s="17">
        <v>5.6</v>
      </c>
      <c r="E13" s="45">
        <v>5.75</v>
      </c>
      <c r="F13" s="21">
        <v>2</v>
      </c>
      <c r="G13" s="19">
        <v>3.75</v>
      </c>
      <c r="H13" s="19">
        <v>4</v>
      </c>
      <c r="I13" s="19">
        <v>4.25</v>
      </c>
      <c r="J13" s="13"/>
      <c r="K13" s="13"/>
      <c r="L13" s="13"/>
      <c r="M13" s="9" t="s">
        <v>1258</v>
      </c>
      <c r="N13" s="9">
        <v>4</v>
      </c>
      <c r="O13" s="9" t="s">
        <v>1310</v>
      </c>
      <c r="P13" s="9">
        <v>4.34</v>
      </c>
      <c r="Q13" s="9" t="s">
        <v>1318</v>
      </c>
      <c r="R13" s="9">
        <v>5.41</v>
      </c>
    </row>
    <row r="14" spans="1:18" x14ac:dyDescent="0.3">
      <c r="A14" s="13">
        <v>945</v>
      </c>
      <c r="B14" s="14" t="s">
        <v>585</v>
      </c>
      <c r="C14" s="15" t="s">
        <v>73</v>
      </c>
      <c r="D14" s="17">
        <v>5.2</v>
      </c>
      <c r="E14" s="45">
        <v>4.25</v>
      </c>
      <c r="F14" s="21">
        <v>1.4</v>
      </c>
      <c r="G14" s="13"/>
      <c r="H14" s="13"/>
      <c r="I14" s="13"/>
      <c r="J14" s="20">
        <v>4</v>
      </c>
      <c r="K14" s="24">
        <v>3</v>
      </c>
      <c r="L14" s="20">
        <v>8</v>
      </c>
      <c r="M14" s="9" t="s">
        <v>1259</v>
      </c>
      <c r="N14" s="9" t="s">
        <v>1310</v>
      </c>
      <c r="O14" s="9">
        <v>5</v>
      </c>
      <c r="P14" s="9">
        <v>3.96</v>
      </c>
      <c r="Q14" s="9" t="s">
        <v>1319</v>
      </c>
      <c r="R14" s="9">
        <v>5.35</v>
      </c>
    </row>
    <row r="15" spans="1:18" x14ac:dyDescent="0.3">
      <c r="A15" s="13">
        <v>1292</v>
      </c>
      <c r="B15" s="14" t="s">
        <v>1240</v>
      </c>
      <c r="C15" s="15" t="s">
        <v>1241</v>
      </c>
      <c r="D15" s="17">
        <v>6.6</v>
      </c>
      <c r="E15" s="45">
        <v>8.5</v>
      </c>
      <c r="F15" s="21">
        <v>2.2000000000000002</v>
      </c>
      <c r="G15" s="13"/>
      <c r="H15" s="13"/>
      <c r="I15" s="13"/>
      <c r="J15" s="20">
        <v>2.5</v>
      </c>
      <c r="K15" s="20">
        <v>6.25</v>
      </c>
      <c r="L15" s="20">
        <v>7.25</v>
      </c>
      <c r="M15" s="9" t="s">
        <v>1267</v>
      </c>
      <c r="N15" s="9" t="s">
        <v>1310</v>
      </c>
      <c r="O15" s="9">
        <v>5.33</v>
      </c>
      <c r="P15" s="9">
        <v>5.66</v>
      </c>
      <c r="Q15" s="9" t="s">
        <v>1320</v>
      </c>
      <c r="R15" s="9">
        <v>6.39</v>
      </c>
    </row>
    <row r="16" spans="1:18" x14ac:dyDescent="0.3">
      <c r="A16" s="13">
        <v>1294</v>
      </c>
      <c r="B16" s="14" t="s">
        <v>1244</v>
      </c>
      <c r="C16" s="15" t="s">
        <v>1245</v>
      </c>
      <c r="D16" s="17">
        <v>2.6</v>
      </c>
      <c r="E16" s="45">
        <v>5.5</v>
      </c>
      <c r="F16" s="21">
        <v>2.2000000000000002</v>
      </c>
      <c r="G16" s="13"/>
      <c r="H16" s="13"/>
      <c r="I16" s="13"/>
      <c r="J16" s="20">
        <v>3</v>
      </c>
      <c r="K16" s="20">
        <v>6.5</v>
      </c>
      <c r="L16" s="20">
        <v>7.25</v>
      </c>
      <c r="M16" s="9" t="s">
        <v>1264</v>
      </c>
      <c r="N16" s="9" t="s">
        <v>1310</v>
      </c>
      <c r="O16" s="9">
        <v>5.58</v>
      </c>
      <c r="P16" s="9">
        <v>3.97</v>
      </c>
      <c r="Q16" s="9" t="s">
        <v>1313</v>
      </c>
      <c r="R16" s="9">
        <v>5.0599999999999996</v>
      </c>
    </row>
    <row r="17" spans="1:18" x14ac:dyDescent="0.3">
      <c r="A17" s="13">
        <v>652</v>
      </c>
      <c r="B17" s="14" t="s">
        <v>13</v>
      </c>
      <c r="C17" s="15" t="s">
        <v>14</v>
      </c>
      <c r="D17" s="17">
        <v>8.1999999999999993</v>
      </c>
      <c r="E17" s="45">
        <v>4.25</v>
      </c>
      <c r="F17" s="18">
        <v>7.8</v>
      </c>
      <c r="G17" s="23">
        <v>2.5</v>
      </c>
      <c r="H17" s="19">
        <v>7.75</v>
      </c>
      <c r="I17" s="19">
        <v>2.25</v>
      </c>
      <c r="J17" s="13"/>
      <c r="K17" s="13"/>
      <c r="L17" s="13"/>
      <c r="M17" s="9" t="s">
        <v>1262</v>
      </c>
      <c r="N17" s="9">
        <v>4.17</v>
      </c>
      <c r="O17" s="9" t="s">
        <v>1310</v>
      </c>
      <c r="P17" s="9">
        <v>6.11</v>
      </c>
      <c r="Q17" s="9" t="s">
        <v>1321</v>
      </c>
      <c r="R17" s="9">
        <v>6.74</v>
      </c>
    </row>
    <row r="18" spans="1:18" x14ac:dyDescent="0.3">
      <c r="A18" s="13">
        <v>736</v>
      </c>
      <c r="B18" s="14" t="s">
        <v>179</v>
      </c>
      <c r="C18" s="15" t="s">
        <v>180</v>
      </c>
      <c r="D18" s="17">
        <v>8.6</v>
      </c>
      <c r="E18" s="45">
        <v>5.75</v>
      </c>
      <c r="F18" s="18">
        <v>6.2</v>
      </c>
      <c r="G18" s="23">
        <v>3</v>
      </c>
      <c r="H18" s="19">
        <v>7.75</v>
      </c>
      <c r="I18" s="19">
        <v>7.25</v>
      </c>
      <c r="J18" s="13"/>
      <c r="K18" s="13"/>
      <c r="L18" s="13"/>
      <c r="M18" s="9" t="s">
        <v>1257</v>
      </c>
      <c r="N18" s="9">
        <v>6</v>
      </c>
      <c r="O18" s="9" t="s">
        <v>1310</v>
      </c>
      <c r="P18" s="9">
        <v>6.64</v>
      </c>
      <c r="Q18" s="9" t="s">
        <v>1322</v>
      </c>
      <c r="R18" s="9">
        <v>7.29</v>
      </c>
    </row>
    <row r="19" spans="1:18" x14ac:dyDescent="0.3">
      <c r="A19" s="13">
        <v>756</v>
      </c>
      <c r="B19" s="14" t="s">
        <v>218</v>
      </c>
      <c r="C19" s="15" t="s">
        <v>219</v>
      </c>
      <c r="D19" s="17">
        <v>7.2</v>
      </c>
      <c r="E19" s="45">
        <v>6.25</v>
      </c>
      <c r="F19" s="18">
        <v>7.2</v>
      </c>
      <c r="G19" s="23">
        <v>3</v>
      </c>
      <c r="H19" s="19">
        <v>6.25</v>
      </c>
      <c r="I19" s="19">
        <v>3.75</v>
      </c>
      <c r="J19" s="13"/>
      <c r="K19" s="13"/>
      <c r="L19" s="13"/>
      <c r="M19" s="9" t="s">
        <v>1260</v>
      </c>
      <c r="N19" s="9">
        <v>4.33</v>
      </c>
      <c r="O19" s="9" t="s">
        <v>1310</v>
      </c>
      <c r="P19" s="9">
        <v>6.25</v>
      </c>
      <c r="Q19" s="9" t="s">
        <v>1320</v>
      </c>
      <c r="R19" s="9">
        <v>6.81</v>
      </c>
    </row>
    <row r="20" spans="1:18" x14ac:dyDescent="0.3">
      <c r="A20" s="13">
        <v>767</v>
      </c>
      <c r="B20" s="14" t="s">
        <v>240</v>
      </c>
      <c r="C20" s="15" t="s">
        <v>241</v>
      </c>
      <c r="D20" s="17">
        <v>7.2</v>
      </c>
      <c r="E20" s="45">
        <v>5.25</v>
      </c>
      <c r="F20" s="18">
        <v>4.5999999999999996</v>
      </c>
      <c r="G20" s="23">
        <v>3</v>
      </c>
      <c r="H20" s="19">
        <v>2.75</v>
      </c>
      <c r="I20" s="19">
        <v>2.5</v>
      </c>
      <c r="J20" s="13"/>
      <c r="K20" s="13"/>
      <c r="L20" s="13"/>
      <c r="M20" s="9" t="s">
        <v>1260</v>
      </c>
      <c r="N20" s="9">
        <v>2.75</v>
      </c>
      <c r="O20" s="9" t="s">
        <v>1310</v>
      </c>
      <c r="P20" s="9">
        <v>4.95</v>
      </c>
      <c r="Q20" s="9" t="s">
        <v>1323</v>
      </c>
      <c r="R20" s="9">
        <v>5.6</v>
      </c>
    </row>
    <row r="21" spans="1:18" x14ac:dyDescent="0.3">
      <c r="A21" s="13">
        <v>659</v>
      </c>
      <c r="B21" s="14" t="s">
        <v>28</v>
      </c>
      <c r="C21" s="15" t="s">
        <v>29</v>
      </c>
      <c r="D21" s="17">
        <v>7.6</v>
      </c>
      <c r="E21" s="45">
        <v>6.75</v>
      </c>
      <c r="F21" s="18">
        <v>6</v>
      </c>
      <c r="G21" s="19">
        <v>6</v>
      </c>
      <c r="H21" s="23">
        <v>2.5</v>
      </c>
      <c r="I21" s="19">
        <v>2.25</v>
      </c>
      <c r="J21" s="13"/>
      <c r="K21" s="13"/>
      <c r="L21" s="13"/>
      <c r="M21" s="9" t="s">
        <v>1264</v>
      </c>
      <c r="N21" s="9">
        <v>3.58</v>
      </c>
      <c r="O21" s="9" t="s">
        <v>1310</v>
      </c>
      <c r="P21" s="9">
        <v>5.98</v>
      </c>
      <c r="Q21" s="9" t="s">
        <v>1316</v>
      </c>
      <c r="R21" s="9">
        <v>6.68</v>
      </c>
    </row>
    <row r="22" spans="1:18" x14ac:dyDescent="0.3">
      <c r="A22" s="13">
        <v>682</v>
      </c>
      <c r="B22" s="14" t="s">
        <v>74</v>
      </c>
      <c r="C22" s="15" t="s">
        <v>75</v>
      </c>
      <c r="D22" s="17">
        <v>6.8</v>
      </c>
      <c r="E22" s="45">
        <v>6.5</v>
      </c>
      <c r="F22" s="18">
        <v>8.4</v>
      </c>
      <c r="G22" s="19">
        <v>4.75</v>
      </c>
      <c r="H22" s="23">
        <v>2.5</v>
      </c>
      <c r="I22" s="19">
        <v>3.75</v>
      </c>
      <c r="J22" s="13"/>
      <c r="K22" s="13"/>
      <c r="L22" s="13"/>
      <c r="M22" s="9" t="s">
        <v>1258</v>
      </c>
      <c r="N22" s="9">
        <v>3.67</v>
      </c>
      <c r="O22" s="9" t="s">
        <v>1310</v>
      </c>
      <c r="P22" s="9">
        <v>6.34</v>
      </c>
      <c r="Q22" s="9" t="s">
        <v>1320</v>
      </c>
      <c r="R22" s="9">
        <v>6.87</v>
      </c>
    </row>
    <row r="23" spans="1:18" x14ac:dyDescent="0.3">
      <c r="A23" s="13">
        <v>715</v>
      </c>
      <c r="B23" s="14" t="s">
        <v>139</v>
      </c>
      <c r="C23" s="15" t="s">
        <v>138</v>
      </c>
      <c r="D23" s="17">
        <v>5.2</v>
      </c>
      <c r="E23" s="45">
        <v>6.5</v>
      </c>
      <c r="F23" s="18">
        <v>6.8</v>
      </c>
      <c r="G23" s="19">
        <v>4</v>
      </c>
      <c r="H23" s="23">
        <v>2.25</v>
      </c>
      <c r="I23" s="19">
        <v>2.75</v>
      </c>
      <c r="J23" s="13"/>
      <c r="K23" s="13"/>
      <c r="L23" s="13"/>
      <c r="M23" s="9" t="s">
        <v>1267</v>
      </c>
      <c r="N23" s="9">
        <v>3</v>
      </c>
      <c r="O23" s="9" t="s">
        <v>1310</v>
      </c>
      <c r="P23" s="9">
        <v>5.38</v>
      </c>
      <c r="Q23" s="9" t="s">
        <v>1313</v>
      </c>
      <c r="R23" s="9">
        <v>6.05</v>
      </c>
    </row>
    <row r="24" spans="1:18" x14ac:dyDescent="0.3">
      <c r="A24" s="13">
        <v>779</v>
      </c>
      <c r="B24" s="14" t="s">
        <v>264</v>
      </c>
      <c r="C24" s="15" t="s">
        <v>265</v>
      </c>
      <c r="D24" s="17">
        <v>6.8</v>
      </c>
      <c r="E24" s="45">
        <v>6</v>
      </c>
      <c r="F24" s="18">
        <v>6.6</v>
      </c>
      <c r="G24" s="19">
        <v>5.25</v>
      </c>
      <c r="H24" s="23">
        <v>2.5</v>
      </c>
      <c r="I24" s="19">
        <v>3</v>
      </c>
      <c r="J24" s="13"/>
      <c r="K24" s="13"/>
      <c r="L24" s="13"/>
      <c r="M24" s="9" t="s">
        <v>1270</v>
      </c>
      <c r="N24" s="9">
        <v>3.58</v>
      </c>
      <c r="O24" s="9" t="s">
        <v>1310</v>
      </c>
      <c r="P24" s="9">
        <v>5.75</v>
      </c>
      <c r="Q24" s="9" t="s">
        <v>1311</v>
      </c>
      <c r="R24" s="9">
        <v>6.34</v>
      </c>
    </row>
    <row r="25" spans="1:18" x14ac:dyDescent="0.3">
      <c r="A25" s="13">
        <v>816</v>
      </c>
      <c r="B25" s="14" t="s">
        <v>336</v>
      </c>
      <c r="C25" s="15" t="s">
        <v>337</v>
      </c>
      <c r="D25" s="17">
        <v>7.4</v>
      </c>
      <c r="E25" s="45">
        <v>6</v>
      </c>
      <c r="F25" s="18">
        <v>4.5999999999999996</v>
      </c>
      <c r="G25" s="19">
        <v>6</v>
      </c>
      <c r="H25" s="23">
        <v>2</v>
      </c>
      <c r="I25" s="19">
        <v>2.25</v>
      </c>
      <c r="J25" s="13"/>
      <c r="K25" s="13"/>
      <c r="L25" s="13"/>
      <c r="M25" s="9" t="s">
        <v>1270</v>
      </c>
      <c r="N25" s="9">
        <v>3.42</v>
      </c>
      <c r="O25" s="9" t="s">
        <v>1310</v>
      </c>
      <c r="P25" s="9">
        <v>5.36</v>
      </c>
      <c r="Q25" s="9" t="s">
        <v>1311</v>
      </c>
      <c r="R25" s="9">
        <v>6.06</v>
      </c>
    </row>
    <row r="26" spans="1:18" x14ac:dyDescent="0.3">
      <c r="A26" s="13">
        <v>685</v>
      </c>
      <c r="B26" s="14" t="s">
        <v>80</v>
      </c>
      <c r="C26" s="15" t="s">
        <v>81</v>
      </c>
      <c r="D26" s="17">
        <v>7.8</v>
      </c>
      <c r="E26" s="45">
        <v>5.75</v>
      </c>
      <c r="F26" s="18">
        <v>6.6</v>
      </c>
      <c r="G26" s="19">
        <v>6.25</v>
      </c>
      <c r="H26" s="19">
        <v>5.75</v>
      </c>
      <c r="I26" s="23">
        <v>2</v>
      </c>
      <c r="J26" s="13"/>
      <c r="K26" s="13"/>
      <c r="L26" s="13"/>
      <c r="M26" s="9" t="s">
        <v>1259</v>
      </c>
      <c r="N26" s="9">
        <v>4.67</v>
      </c>
      <c r="O26" s="9" t="s">
        <v>1310</v>
      </c>
      <c r="P26" s="9">
        <v>6.21</v>
      </c>
      <c r="Q26" s="9" t="s">
        <v>1324</v>
      </c>
      <c r="R26" s="9">
        <v>6.87</v>
      </c>
    </row>
    <row r="27" spans="1:18" x14ac:dyDescent="0.3">
      <c r="A27" s="13">
        <v>687</v>
      </c>
      <c r="B27" s="14" t="s">
        <v>84</v>
      </c>
      <c r="C27" s="15" t="s">
        <v>85</v>
      </c>
      <c r="D27" s="17">
        <v>7.4</v>
      </c>
      <c r="E27" s="45">
        <v>7</v>
      </c>
      <c r="F27" s="18">
        <v>5.6</v>
      </c>
      <c r="G27" s="19">
        <v>6.5</v>
      </c>
      <c r="H27" s="19">
        <v>3</v>
      </c>
      <c r="I27" s="23">
        <v>2</v>
      </c>
      <c r="J27" s="13"/>
      <c r="K27" s="13"/>
      <c r="L27" s="13"/>
      <c r="M27" s="9" t="s">
        <v>1259</v>
      </c>
      <c r="N27" s="9">
        <v>3.83</v>
      </c>
      <c r="O27" s="9" t="s">
        <v>1310</v>
      </c>
      <c r="P27" s="9">
        <v>5.96</v>
      </c>
      <c r="Q27" s="9" t="s">
        <v>1322</v>
      </c>
      <c r="R27" s="9">
        <v>6.81</v>
      </c>
    </row>
    <row r="28" spans="1:18" x14ac:dyDescent="0.3">
      <c r="A28" s="13">
        <v>701</v>
      </c>
      <c r="B28" s="14" t="s">
        <v>111</v>
      </c>
      <c r="C28" s="15" t="s">
        <v>112</v>
      </c>
      <c r="D28" s="17">
        <v>7.8</v>
      </c>
      <c r="E28" s="45">
        <v>5.25</v>
      </c>
      <c r="F28" s="18">
        <v>6</v>
      </c>
      <c r="G28" s="19">
        <v>3.5</v>
      </c>
      <c r="H28" s="19">
        <v>3.75</v>
      </c>
      <c r="I28" s="23">
        <v>2</v>
      </c>
      <c r="J28" s="13"/>
      <c r="K28" s="13"/>
      <c r="L28" s="13"/>
      <c r="M28" s="9" t="s">
        <v>1262</v>
      </c>
      <c r="N28" s="9">
        <v>3.08</v>
      </c>
      <c r="O28" s="9" t="s">
        <v>1310</v>
      </c>
      <c r="P28" s="9">
        <v>5.53</v>
      </c>
      <c r="Q28" s="9" t="s">
        <v>1315</v>
      </c>
      <c r="R28" s="9">
        <v>6.21</v>
      </c>
    </row>
    <row r="29" spans="1:18" x14ac:dyDescent="0.3">
      <c r="A29" s="13">
        <v>707</v>
      </c>
      <c r="B29" s="14" t="s">
        <v>123</v>
      </c>
      <c r="C29" s="15" t="s">
        <v>124</v>
      </c>
      <c r="D29" s="17">
        <v>6.6</v>
      </c>
      <c r="E29" s="45">
        <v>4</v>
      </c>
      <c r="F29" s="18">
        <v>3.6</v>
      </c>
      <c r="G29" s="19">
        <v>4</v>
      </c>
      <c r="H29" s="19">
        <v>4</v>
      </c>
      <c r="I29" s="23">
        <v>2</v>
      </c>
      <c r="J29" s="13"/>
      <c r="K29" s="13"/>
      <c r="L29" s="13"/>
      <c r="M29" s="9" t="s">
        <v>1259</v>
      </c>
      <c r="N29" s="9">
        <v>3.33</v>
      </c>
      <c r="O29" s="9" t="s">
        <v>1310</v>
      </c>
      <c r="P29" s="9">
        <v>4.38</v>
      </c>
      <c r="Q29" s="9" t="s">
        <v>1321</v>
      </c>
      <c r="R29" s="9">
        <v>5.53</v>
      </c>
    </row>
    <row r="30" spans="1:18" x14ac:dyDescent="0.3">
      <c r="A30" s="13">
        <v>787</v>
      </c>
      <c r="B30" s="14" t="s">
        <v>280</v>
      </c>
      <c r="C30" s="15" t="s">
        <v>279</v>
      </c>
      <c r="D30" s="17">
        <v>8.1999999999999993</v>
      </c>
      <c r="E30" s="45">
        <v>5.25</v>
      </c>
      <c r="F30" s="18">
        <v>5</v>
      </c>
      <c r="G30" s="19">
        <v>4.5</v>
      </c>
      <c r="H30" s="19">
        <v>6</v>
      </c>
      <c r="I30" s="23">
        <v>2</v>
      </c>
      <c r="J30" s="13"/>
      <c r="K30" s="13"/>
      <c r="L30" s="13"/>
      <c r="M30" s="9" t="s">
        <v>1257</v>
      </c>
      <c r="N30" s="9">
        <v>4.17</v>
      </c>
      <c r="O30" s="9" t="s">
        <v>1310</v>
      </c>
      <c r="P30" s="9">
        <v>5.66</v>
      </c>
      <c r="Q30" s="9" t="s">
        <v>1325</v>
      </c>
      <c r="R30" s="9">
        <v>6.63</v>
      </c>
    </row>
    <row r="31" spans="1:18" x14ac:dyDescent="0.3">
      <c r="A31" s="13">
        <v>810</v>
      </c>
      <c r="B31" s="14" t="s">
        <v>325</v>
      </c>
      <c r="C31" s="15" t="s">
        <v>326</v>
      </c>
      <c r="D31" s="17">
        <v>8</v>
      </c>
      <c r="E31" s="45">
        <v>6.75</v>
      </c>
      <c r="F31" s="18">
        <v>3.6</v>
      </c>
      <c r="G31" s="19">
        <v>5.75</v>
      </c>
      <c r="H31" s="19">
        <v>7.5</v>
      </c>
      <c r="I31" s="23">
        <v>2</v>
      </c>
      <c r="J31" s="13"/>
      <c r="K31" s="13"/>
      <c r="L31" s="13"/>
      <c r="M31" s="9" t="s">
        <v>1257</v>
      </c>
      <c r="N31" s="9">
        <v>5.08</v>
      </c>
      <c r="O31" s="9" t="s">
        <v>1310</v>
      </c>
      <c r="P31" s="9">
        <v>5.86</v>
      </c>
      <c r="Q31" s="9" t="s">
        <v>1319</v>
      </c>
      <c r="R31" s="9">
        <v>6.68</v>
      </c>
    </row>
    <row r="32" spans="1:18" x14ac:dyDescent="0.3">
      <c r="A32" s="13">
        <v>892</v>
      </c>
      <c r="B32" s="14" t="s">
        <v>479</v>
      </c>
      <c r="C32" s="15" t="s">
        <v>480</v>
      </c>
      <c r="D32" s="17">
        <v>5.8</v>
      </c>
      <c r="E32" s="45">
        <v>8</v>
      </c>
      <c r="F32" s="18">
        <v>5.2</v>
      </c>
      <c r="G32" s="13"/>
      <c r="H32" s="13"/>
      <c r="I32" s="13"/>
      <c r="J32" s="24">
        <v>2.25</v>
      </c>
      <c r="K32" s="20">
        <v>5</v>
      </c>
      <c r="L32" s="20">
        <v>8.25</v>
      </c>
      <c r="M32" s="9" t="s">
        <v>1263</v>
      </c>
      <c r="N32" s="9" t="s">
        <v>1310</v>
      </c>
      <c r="O32" s="9">
        <v>5.17</v>
      </c>
      <c r="P32" s="9">
        <v>6.04</v>
      </c>
      <c r="Q32" s="9" t="s">
        <v>1317</v>
      </c>
      <c r="R32" s="9">
        <v>6.63</v>
      </c>
    </row>
    <row r="33" spans="1:18" x14ac:dyDescent="0.3">
      <c r="A33" s="13">
        <v>919</v>
      </c>
      <c r="B33" s="14" t="s">
        <v>533</v>
      </c>
      <c r="C33" s="15" t="s">
        <v>534</v>
      </c>
      <c r="D33" s="17">
        <v>5.8</v>
      </c>
      <c r="E33" s="45">
        <v>6.5</v>
      </c>
      <c r="F33" s="18">
        <v>6.6</v>
      </c>
      <c r="G33" s="13"/>
      <c r="H33" s="13"/>
      <c r="I33" s="13"/>
      <c r="J33" s="24">
        <v>2.25</v>
      </c>
      <c r="K33" s="20">
        <v>5.25</v>
      </c>
      <c r="L33" s="20">
        <v>8.5</v>
      </c>
      <c r="M33" s="9" t="s">
        <v>1264</v>
      </c>
      <c r="N33" s="9" t="s">
        <v>1310</v>
      </c>
      <c r="O33" s="9">
        <v>5.33</v>
      </c>
      <c r="P33" s="9">
        <v>6.06</v>
      </c>
      <c r="Q33" s="9" t="s">
        <v>1315</v>
      </c>
      <c r="R33" s="9">
        <v>6.58</v>
      </c>
    </row>
    <row r="34" spans="1:18" x14ac:dyDescent="0.3">
      <c r="A34" s="13">
        <v>1054</v>
      </c>
      <c r="B34" s="14" t="s">
        <v>787</v>
      </c>
      <c r="C34" s="15" t="s">
        <v>788</v>
      </c>
      <c r="D34" s="17">
        <v>5.6</v>
      </c>
      <c r="E34" s="45">
        <v>7.5</v>
      </c>
      <c r="F34" s="18">
        <v>5.2</v>
      </c>
      <c r="G34" s="13"/>
      <c r="H34" s="13"/>
      <c r="I34" s="13"/>
      <c r="J34" s="24">
        <v>2.25</v>
      </c>
      <c r="K34" s="20">
        <v>5.75</v>
      </c>
      <c r="L34" s="20">
        <v>8</v>
      </c>
      <c r="M34" s="9" t="s">
        <v>1260</v>
      </c>
      <c r="N34" s="9" t="s">
        <v>1310</v>
      </c>
      <c r="O34" s="9">
        <v>5.33</v>
      </c>
      <c r="P34" s="9">
        <v>5.91</v>
      </c>
      <c r="Q34" s="9" t="s">
        <v>1311</v>
      </c>
      <c r="R34" s="9">
        <v>6.45</v>
      </c>
    </row>
    <row r="35" spans="1:18" x14ac:dyDescent="0.3">
      <c r="A35" s="13">
        <v>1062</v>
      </c>
      <c r="B35" s="14" t="s">
        <v>802</v>
      </c>
      <c r="C35" s="15" t="s">
        <v>803</v>
      </c>
      <c r="D35" s="17">
        <v>5.6</v>
      </c>
      <c r="E35" s="45">
        <v>7.25</v>
      </c>
      <c r="F35" s="18">
        <v>6.8</v>
      </c>
      <c r="G35" s="13"/>
      <c r="H35" s="13"/>
      <c r="I35" s="13"/>
      <c r="J35" s="24">
        <v>2.25</v>
      </c>
      <c r="K35" s="20">
        <v>6.75</v>
      </c>
      <c r="L35" s="20">
        <v>7.5</v>
      </c>
      <c r="M35" s="9" t="s">
        <v>1262</v>
      </c>
      <c r="N35" s="9" t="s">
        <v>1310</v>
      </c>
      <c r="O35" s="9">
        <v>5.5</v>
      </c>
      <c r="P35" s="9">
        <v>6.29</v>
      </c>
      <c r="Q35" s="9" t="s">
        <v>1311</v>
      </c>
      <c r="R35" s="9">
        <v>6.71</v>
      </c>
    </row>
    <row r="36" spans="1:18" x14ac:dyDescent="0.3">
      <c r="A36" s="13">
        <v>1285</v>
      </c>
      <c r="B36" s="14" t="s">
        <v>1226</v>
      </c>
      <c r="C36" s="15" t="s">
        <v>1227</v>
      </c>
      <c r="D36" s="17">
        <v>6</v>
      </c>
      <c r="E36" s="45">
        <v>6.5</v>
      </c>
      <c r="F36" s="18">
        <v>5.8</v>
      </c>
      <c r="G36" s="13"/>
      <c r="H36" s="13"/>
      <c r="I36" s="13"/>
      <c r="J36" s="24">
        <v>1.75</v>
      </c>
      <c r="K36" s="20">
        <v>6.5</v>
      </c>
      <c r="L36" s="20">
        <v>7.75</v>
      </c>
      <c r="M36" s="9" t="s">
        <v>1264</v>
      </c>
      <c r="N36" s="9" t="s">
        <v>1310</v>
      </c>
      <c r="O36" s="9">
        <v>5.33</v>
      </c>
      <c r="P36" s="9">
        <v>5.91</v>
      </c>
      <c r="Q36" s="9" t="s">
        <v>1317</v>
      </c>
      <c r="R36" s="9">
        <v>6.54</v>
      </c>
    </row>
    <row r="37" spans="1:18" x14ac:dyDescent="0.3">
      <c r="A37" s="13">
        <v>894</v>
      </c>
      <c r="B37" s="14" t="s">
        <v>483</v>
      </c>
      <c r="C37" s="15" t="s">
        <v>484</v>
      </c>
      <c r="D37" s="17">
        <v>5.6</v>
      </c>
      <c r="E37" s="45">
        <v>8.25</v>
      </c>
      <c r="F37" s="18">
        <v>4</v>
      </c>
      <c r="G37" s="13"/>
      <c r="H37" s="13"/>
      <c r="I37" s="13"/>
      <c r="J37" s="20">
        <v>3.5</v>
      </c>
      <c r="K37" s="24">
        <v>3.75</v>
      </c>
      <c r="L37" s="20">
        <v>7.25</v>
      </c>
      <c r="M37" s="9" t="s">
        <v>1265</v>
      </c>
      <c r="N37" s="9" t="s">
        <v>1310</v>
      </c>
      <c r="O37" s="9">
        <v>4.83</v>
      </c>
      <c r="P37" s="9">
        <v>5.67</v>
      </c>
      <c r="Q37" s="9" t="s">
        <v>1316</v>
      </c>
      <c r="R37" s="9">
        <v>6.46</v>
      </c>
    </row>
    <row r="38" spans="1:18" x14ac:dyDescent="0.3">
      <c r="A38" s="13">
        <v>945</v>
      </c>
      <c r="B38" s="14" t="s">
        <v>585</v>
      </c>
      <c r="C38" s="15" t="s">
        <v>73</v>
      </c>
      <c r="D38" s="17">
        <v>5.2</v>
      </c>
      <c r="E38" s="45">
        <v>4.25</v>
      </c>
      <c r="F38" s="18">
        <v>1.4</v>
      </c>
      <c r="G38" s="13"/>
      <c r="H38" s="13"/>
      <c r="I38" s="13"/>
      <c r="J38" s="20">
        <v>4</v>
      </c>
      <c r="K38" s="24">
        <v>3</v>
      </c>
      <c r="L38" s="20">
        <v>8</v>
      </c>
      <c r="M38" s="9" t="s">
        <v>1259</v>
      </c>
      <c r="N38" s="9" t="s">
        <v>1310</v>
      </c>
      <c r="O38" s="9">
        <v>5</v>
      </c>
      <c r="P38" s="9">
        <v>3.96</v>
      </c>
      <c r="Q38" s="9" t="s">
        <v>1319</v>
      </c>
      <c r="R38" s="9">
        <v>5.35</v>
      </c>
    </row>
    <row r="39" spans="1:18" x14ac:dyDescent="0.3">
      <c r="A39" s="13">
        <v>1186</v>
      </c>
      <c r="B39" s="14" t="s">
        <v>1038</v>
      </c>
      <c r="C39" s="15" t="s">
        <v>1039</v>
      </c>
      <c r="D39" s="17">
        <v>6.2</v>
      </c>
      <c r="E39" s="45">
        <v>5.25</v>
      </c>
      <c r="F39" s="18">
        <v>5.2</v>
      </c>
      <c r="G39" s="13"/>
      <c r="H39" s="13"/>
      <c r="I39" s="13"/>
      <c r="J39" s="20">
        <v>4.75</v>
      </c>
      <c r="K39" s="24">
        <v>3.75</v>
      </c>
      <c r="L39" s="20">
        <v>7.25</v>
      </c>
      <c r="M39" s="9" t="s">
        <v>1262</v>
      </c>
      <c r="N39" s="9" t="s">
        <v>1310</v>
      </c>
      <c r="O39" s="9">
        <v>5.25</v>
      </c>
      <c r="P39" s="9">
        <v>5.48</v>
      </c>
      <c r="Q39" s="9" t="s">
        <v>1321</v>
      </c>
      <c r="R39" s="9">
        <v>6.3</v>
      </c>
    </row>
    <row r="40" spans="1:18" x14ac:dyDescent="0.3">
      <c r="A40" s="13">
        <v>961</v>
      </c>
      <c r="B40" s="14" t="s">
        <v>613</v>
      </c>
      <c r="C40" s="15" t="s">
        <v>614</v>
      </c>
      <c r="D40" s="17">
        <v>6.2</v>
      </c>
      <c r="E40" s="45">
        <v>8.5</v>
      </c>
      <c r="F40" s="18">
        <v>3.6</v>
      </c>
      <c r="G40" s="13"/>
      <c r="H40" s="13"/>
      <c r="I40" s="13"/>
      <c r="J40" s="20">
        <v>2.5</v>
      </c>
      <c r="K40" s="20">
        <v>5</v>
      </c>
      <c r="L40" s="20">
        <v>3.75</v>
      </c>
      <c r="M40" s="9" t="s">
        <v>1263</v>
      </c>
      <c r="N40" s="9" t="s">
        <v>1310</v>
      </c>
      <c r="O40" s="9">
        <v>3.75</v>
      </c>
      <c r="P40" s="9">
        <v>5.51</v>
      </c>
      <c r="Q40" s="9" t="s">
        <v>1326</v>
      </c>
      <c r="R40" s="9">
        <v>6.08</v>
      </c>
    </row>
  </sheetData>
  <autoFilter ref="A5:R40"/>
  <mergeCells count="2">
    <mergeCell ref="D4:L4"/>
    <mergeCell ref="A1:R1"/>
  </mergeCells>
  <pageMargins left="0.25" right="0.25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:E9"/>
    </sheetView>
  </sheetViews>
  <sheetFormatPr defaultRowHeight="18.75" x14ac:dyDescent="0.3"/>
  <cols>
    <col min="2" max="2" width="9.77734375" bestFit="1" customWidth="1"/>
    <col min="3" max="3" width="20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12</v>
      </c>
      <c r="E1" s="8" t="s">
        <v>1252</v>
      </c>
    </row>
    <row r="2" spans="1:5" x14ac:dyDescent="0.3">
      <c r="A2" s="13">
        <v>843</v>
      </c>
      <c r="B2" s="14" t="s">
        <v>390</v>
      </c>
      <c r="C2" s="15" t="s">
        <v>391</v>
      </c>
      <c r="D2" s="20">
        <v>10</v>
      </c>
      <c r="E2" s="9" t="s">
        <v>1261</v>
      </c>
    </row>
    <row r="3" spans="1:5" x14ac:dyDescent="0.3">
      <c r="A3" s="13">
        <v>1234</v>
      </c>
      <c r="B3" s="14" t="s">
        <v>1128</v>
      </c>
      <c r="C3" s="15" t="s">
        <v>1129</v>
      </c>
      <c r="D3" s="20">
        <v>10</v>
      </c>
      <c r="E3" s="9" t="s">
        <v>1262</v>
      </c>
    </row>
    <row r="4" spans="1:5" x14ac:dyDescent="0.3">
      <c r="A4" s="13">
        <v>1034</v>
      </c>
      <c r="B4" s="14" t="s">
        <v>751</v>
      </c>
      <c r="C4" s="15" t="s">
        <v>752</v>
      </c>
      <c r="D4" s="20">
        <v>10</v>
      </c>
      <c r="E4" s="9" t="s">
        <v>1263</v>
      </c>
    </row>
    <row r="5" spans="1:5" x14ac:dyDescent="0.3">
      <c r="A5" s="13">
        <v>1151</v>
      </c>
      <c r="B5" s="14" t="s">
        <v>969</v>
      </c>
      <c r="C5" s="15" t="s">
        <v>970</v>
      </c>
      <c r="D5" s="20">
        <v>10</v>
      </c>
      <c r="E5" s="9" t="s">
        <v>1263</v>
      </c>
    </row>
    <row r="6" spans="1:5" x14ac:dyDescent="0.3">
      <c r="A6" s="13">
        <v>1136</v>
      </c>
      <c r="B6" s="14" t="s">
        <v>941</v>
      </c>
      <c r="C6" s="15" t="s">
        <v>940</v>
      </c>
      <c r="D6" s="20">
        <v>10</v>
      </c>
      <c r="E6" s="9" t="s">
        <v>1265</v>
      </c>
    </row>
    <row r="7" spans="1:5" x14ac:dyDescent="0.3">
      <c r="A7" s="13">
        <v>923</v>
      </c>
      <c r="B7" s="14" t="s">
        <v>541</v>
      </c>
      <c r="C7" s="15" t="s">
        <v>542</v>
      </c>
      <c r="D7" s="20">
        <v>10</v>
      </c>
      <c r="E7" s="9" t="s">
        <v>1267</v>
      </c>
    </row>
    <row r="8" spans="1:5" x14ac:dyDescent="0.3">
      <c r="A8" s="13">
        <v>971</v>
      </c>
      <c r="B8" s="14" t="s">
        <v>633</v>
      </c>
      <c r="C8" s="15" t="s">
        <v>634</v>
      </c>
      <c r="D8" s="20">
        <v>10</v>
      </c>
      <c r="E8" s="9" t="s">
        <v>1268</v>
      </c>
    </row>
    <row r="9" spans="1:5" x14ac:dyDescent="0.3">
      <c r="A9" s="13">
        <v>1189</v>
      </c>
      <c r="B9" s="14" t="s">
        <v>1043</v>
      </c>
      <c r="C9" s="15" t="s">
        <v>1044</v>
      </c>
      <c r="D9" s="20">
        <v>10</v>
      </c>
      <c r="E9" s="9" t="s">
        <v>1268</v>
      </c>
    </row>
  </sheetData>
  <sortState ref="A2:E9">
    <sortCondition ref="E2:E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opLeftCell="A7" workbookViewId="0">
      <selection activeCell="E14" sqref="E14"/>
    </sheetView>
  </sheetViews>
  <sheetFormatPr defaultRowHeight="18.75" x14ac:dyDescent="0.3"/>
  <cols>
    <col min="1" max="1" width="2.33203125" customWidth="1"/>
    <col min="2" max="2" width="14.109375" customWidth="1"/>
    <col min="3" max="4" width="9.5546875" bestFit="1" customWidth="1"/>
    <col min="12" max="12" width="4" customWidth="1"/>
  </cols>
  <sheetData>
    <row r="2" spans="2:11" x14ac:dyDescent="0.3">
      <c r="B2" s="60" t="s">
        <v>1331</v>
      </c>
      <c r="C2" s="60"/>
      <c r="D2" s="60"/>
      <c r="E2" s="60"/>
      <c r="F2" s="60"/>
      <c r="G2" s="60"/>
      <c r="H2" s="60"/>
      <c r="I2" s="60"/>
      <c r="J2" s="60"/>
      <c r="K2" s="60"/>
    </row>
    <row r="4" spans="2:11" x14ac:dyDescent="0.3">
      <c r="B4" s="9"/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1256</v>
      </c>
    </row>
    <row r="5" spans="2:11" x14ac:dyDescent="0.3">
      <c r="B5" s="41" t="s">
        <v>1290</v>
      </c>
      <c r="C5" s="41">
        <f>'TỈ LỆ MÔN'!B20-'TỈ LỆ MÔN'!M20</f>
        <v>641</v>
      </c>
      <c r="D5" s="41">
        <f>'TỈ LỆ MÔN'!B42-'TỈ LỆ MÔN'!M42</f>
        <v>640</v>
      </c>
      <c r="E5" s="41">
        <f>'TỈ LỆ MÔN'!B64-'TỈ LỆ MÔN'!M64</f>
        <v>632</v>
      </c>
      <c r="F5" s="41">
        <f>'TỈ LỆ MÔN'!B86-'TỈ LỆ MÔN'!M86</f>
        <v>186</v>
      </c>
      <c r="G5" s="41">
        <f>'TỈ LỆ MÔN'!B108-'TỈ LỆ MÔN'!M108</f>
        <v>186</v>
      </c>
      <c r="H5" s="41">
        <f>'TỈ LỆ MÔN'!B129-'TỈ LỆ MÔN'!M129</f>
        <v>186</v>
      </c>
      <c r="I5" s="41">
        <f>'TỈ LỆ MÔN'!B152-'TỈ LỆ MÔN'!M152</f>
        <v>448</v>
      </c>
      <c r="J5" s="41">
        <f>'TỈ LỆ MÔN'!B174-'TỈ LỆ MÔN'!M174</f>
        <v>448</v>
      </c>
      <c r="K5" s="41">
        <f>J5</f>
        <v>448</v>
      </c>
    </row>
    <row r="6" spans="2:11" x14ac:dyDescent="0.3">
      <c r="B6" s="42" t="s">
        <v>1291</v>
      </c>
      <c r="C6" s="42">
        <f>MAX(đIỂM!E8:E651)</f>
        <v>9.8000000000000007</v>
      </c>
      <c r="D6" s="42">
        <f>MAX(đIỂM!F8:F651)</f>
        <v>9</v>
      </c>
      <c r="E6" s="42">
        <f>MAX(đIỂM!G8:G651)</f>
        <v>9.6</v>
      </c>
      <c r="F6" s="42">
        <f>MAX(đIỂM!H8:H651)</f>
        <v>8.75</v>
      </c>
      <c r="G6" s="42">
        <f>MAX(đIỂM!I8:I651)</f>
        <v>8.75</v>
      </c>
      <c r="H6" s="42">
        <f>MAX(đIỂM!J8:J651)</f>
        <v>7.5</v>
      </c>
      <c r="I6" s="42">
        <f>MAX(đIỂM!K8:K651)</f>
        <v>9.25</v>
      </c>
      <c r="J6" s="42">
        <f>MAX(đIỂM!L8:L651)</f>
        <v>9.5</v>
      </c>
      <c r="K6" s="42">
        <f>MAX(đIỂM!M8:M651)</f>
        <v>10</v>
      </c>
    </row>
    <row r="7" spans="2:11" x14ac:dyDescent="0.3">
      <c r="B7" s="9" t="s">
        <v>1292</v>
      </c>
      <c r="C7" s="43">
        <v>2.6</v>
      </c>
      <c r="D7" s="43">
        <v>3.5</v>
      </c>
      <c r="E7" s="43">
        <v>1.4</v>
      </c>
      <c r="F7" s="43">
        <v>2.5</v>
      </c>
      <c r="G7" s="43">
        <v>2</v>
      </c>
      <c r="H7" s="43">
        <v>2</v>
      </c>
      <c r="I7" s="43">
        <v>1.75</v>
      </c>
      <c r="J7" s="43">
        <v>3</v>
      </c>
      <c r="K7" s="43">
        <v>3.75</v>
      </c>
    </row>
    <row r="8" spans="2:11" x14ac:dyDescent="0.3">
      <c r="B8" s="44" t="s">
        <v>1281</v>
      </c>
      <c r="C8" s="44">
        <f>'TK THEO ĐIỂM'!B134</f>
        <v>7.12</v>
      </c>
      <c r="D8" s="44">
        <f>'TK THEO ĐIỂM'!C134</f>
        <v>7.13</v>
      </c>
      <c r="E8" s="44">
        <f>'TK THEO ĐIỂM'!D134</f>
        <v>6.05</v>
      </c>
      <c r="F8" s="44">
        <f>'TK THEO ĐIỂM'!E134</f>
        <v>5.62</v>
      </c>
      <c r="G8" s="44">
        <f>'TK THEO ĐIỂM'!F134</f>
        <v>5.21</v>
      </c>
      <c r="H8" s="44">
        <f>'TK THEO ĐIỂM'!G134</f>
        <v>3.65</v>
      </c>
      <c r="I8" s="44">
        <f>'TK THEO ĐIỂM'!H134</f>
        <v>4.74</v>
      </c>
      <c r="J8" s="44">
        <f>'TK THEO ĐIỂM'!I134</f>
        <v>6.92</v>
      </c>
      <c r="K8" s="44">
        <f>'TK THEO ĐIỂM'!J134</f>
        <v>8.3699999999999992</v>
      </c>
    </row>
    <row r="9" spans="2:11" x14ac:dyDescent="0.3">
      <c r="B9" s="47" t="s">
        <v>1304</v>
      </c>
      <c r="C9" s="47">
        <f>'TỈ LỆ MÔN'!P20</f>
        <v>95.5</v>
      </c>
      <c r="D9" s="47">
        <f>'TỈ LỆ MÔN'!P42</f>
        <v>95.81</v>
      </c>
      <c r="E9" s="47">
        <f>'TỈ LỆ MÔN'!P64</f>
        <v>74.53</v>
      </c>
      <c r="F9" s="47">
        <f>'TỈ LỆ MÔN'!P86</f>
        <v>74.599999999999994</v>
      </c>
      <c r="G9" s="47">
        <f>'TỈ LỆ MÔN'!P108</f>
        <v>52.91</v>
      </c>
      <c r="H9" s="47">
        <f>'TỈ LỆ MÔN'!P129</f>
        <v>12.17</v>
      </c>
      <c r="I9" s="47">
        <f>'TỈ LỆ MÔN'!P152</f>
        <v>41.32</v>
      </c>
      <c r="J9" s="47">
        <f>'TỈ LỆ MÔN'!P174</f>
        <v>96.92</v>
      </c>
      <c r="K9" s="47">
        <f>'TỈ LỆ MÔN'!P196</f>
        <v>98.24</v>
      </c>
    </row>
    <row r="10" spans="2:11" x14ac:dyDescent="0.3">
      <c r="B10" s="11" t="s">
        <v>1293</v>
      </c>
      <c r="C10" s="9">
        <f>COUNTIF(đIỂM!E$8:E$651,"=10")</f>
        <v>0</v>
      </c>
      <c r="D10" s="9">
        <f>COUNTIF(đIỂM!F$8:F$651,"=10")</f>
        <v>0</v>
      </c>
      <c r="E10" s="9">
        <f>COUNTIF(đIỂM!G$8:G$651,"=10")</f>
        <v>0</v>
      </c>
      <c r="F10" s="9">
        <f>COUNTIF(đIỂM!H$8:H$651,"=10")</f>
        <v>0</v>
      </c>
      <c r="G10" s="9">
        <f>COUNTIF(đIỂM!I$8:I$651,"=10")</f>
        <v>0</v>
      </c>
      <c r="H10" s="9">
        <f>COUNTIF(đIỂM!J$8:J$651,"=10")</f>
        <v>0</v>
      </c>
      <c r="I10" s="9">
        <f>COUNTIF(đIỂM!K$8:K$651,"=10")</f>
        <v>0</v>
      </c>
      <c r="J10" s="9">
        <f>COUNTIF(đIỂM!L$8:L$651,"=10")</f>
        <v>0</v>
      </c>
      <c r="K10" s="9">
        <f>COUNTIF(đIỂM!M$8:M$651,"=10")</f>
        <v>8</v>
      </c>
    </row>
    <row r="11" spans="2:11" x14ac:dyDescent="0.3">
      <c r="B11" s="33" t="s">
        <v>1294</v>
      </c>
      <c r="C11" s="9">
        <f>COUNTIFS(đIỂM!E8:E651,"&gt;=9",đIỂM!E8:E651,"&lt;10")</f>
        <v>10</v>
      </c>
      <c r="D11" s="9">
        <f>COUNTIFS(đIỂM!F8:F651,"&gt;=9",đIỂM!F8:F651,"&lt;10")</f>
        <v>5</v>
      </c>
      <c r="E11" s="9">
        <f>COUNTIFS(đIỂM!G8:G651,"&gt;=9",đIỂM!G8:G651,"&lt;10")</f>
        <v>10</v>
      </c>
      <c r="F11" s="9">
        <f>COUNTIFS(đIỂM!H8:H651,"&gt;=9",đIỂM!H8:H651,"&lt;10")</f>
        <v>0</v>
      </c>
      <c r="G11" s="9">
        <f>COUNTIFS(đIỂM!I8:I651,"&gt;=9",đIỂM!I8:I651,"&lt;10")</f>
        <v>0</v>
      </c>
      <c r="H11" s="9">
        <f>COUNTIFS(đIỂM!J8:J651,"&gt;=9",đIỂM!J8:J651,"&lt;10")</f>
        <v>0</v>
      </c>
      <c r="I11" s="9">
        <f>COUNTIFS(đIỂM!K8:K651,"&gt;=9",đIỂM!K8:K651,"&lt;10")</f>
        <v>4</v>
      </c>
      <c r="J11" s="9">
        <f>COUNTIFS(đIỂM!L8:L651,"&gt;=9",đIỂM!L8:L651,"&lt;10")</f>
        <v>6</v>
      </c>
      <c r="K11" s="9">
        <f>COUNTIFS(đIỂM!M8:M651,"&gt;=9",đIỂM!M8:M651,"&lt;10")</f>
        <v>114</v>
      </c>
    </row>
    <row r="12" spans="2:11" x14ac:dyDescent="0.3">
      <c r="B12" s="33" t="s">
        <v>1295</v>
      </c>
      <c r="C12" s="9">
        <f>COUNTIFS(đIỂM!E9:E652,"&gt;=8",đIỂM!E9:E652,"&lt;9")</f>
        <v>143</v>
      </c>
      <c r="D12" s="9">
        <f>COUNTIFS(đIỂM!F9:F652,"&gt;=8",đIỂM!F9:F652,"&lt;9")</f>
        <v>171</v>
      </c>
      <c r="E12" s="9">
        <f>COUNTIFS(đIỂM!G9:G652,"&gt;=8",đIỂM!G9:G652,"&lt;9")</f>
        <v>59</v>
      </c>
      <c r="F12" s="9">
        <f>COUNTIFS(đIỂM!H9:H652,"&gt;=8",đIỂM!H9:H652,"&lt;9")</f>
        <v>12</v>
      </c>
      <c r="G12" s="9">
        <f>COUNTIFS(đIỂM!I9:I652,"&gt;=8",đIỂM!I9:I652,"&lt;9")</f>
        <v>6</v>
      </c>
      <c r="H12" s="9">
        <f>COUNTIFS(đIỂM!J9:J652,"&gt;=8",đIỂM!J9:J652,"&lt;9")</f>
        <v>0</v>
      </c>
      <c r="I12" s="9">
        <f>COUNTIFS(đIỂM!K9:K652,"&gt;=8",đIỂM!K9:K652,"&lt;9")</f>
        <v>8</v>
      </c>
      <c r="J12" s="9">
        <f>COUNTIFS(đIỂM!L9:L652,"&gt;=8",đIỂM!L9:L652,"&lt;9")</f>
        <v>63</v>
      </c>
      <c r="K12" s="9">
        <f>COUNTIFS(đIỂM!M9:M652,"&gt;=8",đIỂM!M9:M652,"&lt;9")</f>
        <v>212</v>
      </c>
    </row>
    <row r="13" spans="2:11" x14ac:dyDescent="0.3">
      <c r="B13" s="33" t="s">
        <v>1296</v>
      </c>
      <c r="C13" s="9">
        <f>COUNTIFS(đIỂM!E10:E653,"&gt;=7",đIỂM!E10:E653,"&lt;8")</f>
        <v>252</v>
      </c>
      <c r="D13" s="9">
        <f>COUNTIFS(đIỂM!F10:F653,"&gt;=7",đIỂM!F10:F653,"&lt;8")</f>
        <v>243</v>
      </c>
      <c r="E13" s="9">
        <f>COUNTIFS(đIỂM!G10:G653,"&gt;=7",đIỂM!G10:G653,"&lt;8")</f>
        <v>140</v>
      </c>
      <c r="F13" s="9">
        <f>COUNTIFS(đIỂM!H10:H653,"&gt;=7",đIỂM!H10:H653,"&lt;8")</f>
        <v>12</v>
      </c>
      <c r="G13" s="9">
        <f>COUNTIFS(đIỂM!I10:I653,"&gt;=7",đIỂM!I10:I653,"&lt;8")</f>
        <v>28</v>
      </c>
      <c r="H13" s="9">
        <f>COUNTIFS(đIỂM!J10:J653,"&gt;=7",đIỂM!J10:J653,"&lt;8")</f>
        <v>4</v>
      </c>
      <c r="I13" s="9">
        <f>COUNTIFS(đIỂM!K10:K653,"&gt;=7",đIỂM!K10:K653,"&lt;8")</f>
        <v>18</v>
      </c>
      <c r="J13" s="9">
        <f>COUNTIFS(đIỂM!L10:L653,"&gt;=7",đIỂM!L10:L653,"&lt;8")</f>
        <v>170</v>
      </c>
      <c r="K13" s="9">
        <f>COUNTIFS(đIỂM!M10:M653,"&gt;=7",đIỂM!M10:M653,"&lt;8")</f>
        <v>94</v>
      </c>
    </row>
    <row r="14" spans="2:11" x14ac:dyDescent="0.3">
      <c r="B14" s="33" t="s">
        <v>1297</v>
      </c>
      <c r="C14" s="9">
        <f>COUNTIFS(đIỂM!E11:E654,"&gt;=6",đIỂM!E11:E654,"&lt;7")</f>
        <v>146</v>
      </c>
      <c r="D14" s="9">
        <f>COUNTIFS(đIỂM!F11:F654,"&gt;=6",đIỂM!F11:F654,"&lt;7")</f>
        <v>139</v>
      </c>
      <c r="E14" s="9">
        <f>COUNTIFS(đIỂM!G11:G654,"&gt;=6",đIỂM!G11:G654,"&lt;7")</f>
        <v>142</v>
      </c>
      <c r="F14" s="9">
        <f>COUNTIFS(đIỂM!H11:H654,"&gt;=6",đIỂM!H11:H654,"&lt;7")</f>
        <v>51</v>
      </c>
      <c r="G14" s="9">
        <f>COUNTIFS(đIỂM!I11:I654,"&gt;=6",đIỂM!I11:I654,"&lt;7")</f>
        <v>32</v>
      </c>
      <c r="H14" s="9">
        <f>COUNTIFS(đIỂM!J11:J654,"&gt;=6",đIỂM!J11:J654,"&lt;7")</f>
        <v>5</v>
      </c>
      <c r="I14" s="9">
        <f>COUNTIFS(đIỂM!K11:K654,"&gt;=6",đIỂM!K11:K654,"&lt;7")</f>
        <v>52</v>
      </c>
      <c r="J14" s="9">
        <f>COUNTIFS(đIỂM!L11:L654,"&gt;=6",đIỂM!L11:L654,"&lt;7")</f>
        <v>153</v>
      </c>
      <c r="K14" s="9">
        <f>COUNTIFS(đIỂM!M11:M654,"&gt;=6",đIỂM!M11:M654,"&lt;7")</f>
        <v>17</v>
      </c>
    </row>
    <row r="15" spans="2:11" x14ac:dyDescent="0.3">
      <c r="B15" s="33" t="s">
        <v>1298</v>
      </c>
      <c r="C15" s="9">
        <f>COUNTIFS(đIỂM!E12:E655,"&gt;=5",đIỂM!E12:E655,"&lt;6")</f>
        <v>62</v>
      </c>
      <c r="D15" s="9">
        <f>COUNTIFS(đIỂM!F12:F655,"&gt;=5",đIỂM!F12:F655,"&lt;6")</f>
        <v>57</v>
      </c>
      <c r="E15" s="9">
        <f>COUNTIFS(đIỂM!G12:G655,"&gt;=5",đIỂM!G12:G655,"&lt;6")</f>
        <v>127</v>
      </c>
      <c r="F15" s="9">
        <f>COUNTIFS(đIỂM!H12:H655,"&gt;=5",đIỂM!H12:H655,"&lt;6")</f>
        <v>65</v>
      </c>
      <c r="G15" s="9">
        <f>COUNTIFS(đIỂM!I12:I655,"&gt;=5",đIỂM!I12:I655,"&lt;6")</f>
        <v>33</v>
      </c>
      <c r="H15" s="9">
        <f>COUNTIFS(đIỂM!J12:J655,"&gt;=5",đIỂM!J12:J655,"&lt;6")</f>
        <v>14</v>
      </c>
      <c r="I15" s="9">
        <f>COUNTIFS(đIỂM!K12:K655,"&gt;=5",đIỂM!K12:K655,"&lt;6")</f>
        <v>106</v>
      </c>
      <c r="J15" s="9">
        <f>COUNTIFS(đIỂM!L12:L655,"&gt;=5",đIỂM!L12:L655,"&lt;6")</f>
        <v>49</v>
      </c>
      <c r="K15" s="9">
        <f>COUNTIFS(đIỂM!M12:M655,"&gt;=5",đIỂM!M12:M655,"&lt;6")</f>
        <v>2</v>
      </c>
    </row>
    <row r="16" spans="2:11" x14ac:dyDescent="0.3">
      <c r="B16" s="33" t="s">
        <v>1299</v>
      </c>
      <c r="C16" s="9">
        <f>COUNTIFS(đIỂM!E13:E656,"&gt;=4",đIỂM!E13:E656,"&lt;5")</f>
        <v>23</v>
      </c>
      <c r="D16" s="9">
        <f>COUNTIFS(đIỂM!F13:F656,"&gt;=4",đIỂM!F13:F656,"&lt;5")</f>
        <v>19</v>
      </c>
      <c r="E16" s="9">
        <f>COUNTIFS(đIỂM!G13:G656,"&gt;=4",đIỂM!G13:G656,"&lt;5")</f>
        <v>92</v>
      </c>
      <c r="F16" s="9">
        <f>COUNTIFS(đIỂM!H13:H656,"&gt;=4",đIỂM!H13:H656,"&lt;5")</f>
        <v>26</v>
      </c>
      <c r="G16" s="9">
        <f>COUNTIFS(đIỂM!I13:I656,"&gt;=4",đIỂM!I13:I656,"&lt;5")</f>
        <v>37</v>
      </c>
      <c r="H16" s="9">
        <f>COUNTIFS(đIỂM!J13:J656,"&gt;=4",đIỂM!J13:J656,"&lt;5")</f>
        <v>41</v>
      </c>
      <c r="I16" s="9">
        <f>COUNTIFS(đIỂM!K13:K656,"&gt;=4",đIỂM!K13:K656,"&lt;5")</f>
        <v>138</v>
      </c>
      <c r="J16" s="9">
        <f>COUNTIFS(đIỂM!L13:L656,"&gt;=4",đIỂM!L13:L656,"&lt;5")</f>
        <v>4</v>
      </c>
      <c r="K16" s="9">
        <f>COUNTIFS(đIỂM!M13:M656,"&gt;=4",đIỂM!M13:M656,"&lt;5")</f>
        <v>0</v>
      </c>
    </row>
    <row r="17" spans="2:11" x14ac:dyDescent="0.3">
      <c r="B17" s="33" t="s">
        <v>1300</v>
      </c>
      <c r="C17" s="9">
        <f>COUNTIFS(đIỂM!E14:E657,"&gt;=3",đIỂM!E14:E657,"&lt;4")</f>
        <v>2</v>
      </c>
      <c r="D17" s="9">
        <f>COUNTIFS(đIỂM!F14:F657,"&gt;=3",đIỂM!F14:F657,"&lt;4")</f>
        <v>3</v>
      </c>
      <c r="E17" s="9">
        <f>COUNTIFS(đIỂM!G14:G657,"&gt;=3",đIỂM!G14:G657,"&lt;4")</f>
        <v>44</v>
      </c>
      <c r="F17" s="9">
        <f>COUNTIFS(đIỂM!H14:H657,"&gt;=3",đIỂM!H14:H657,"&lt;4")</f>
        <v>17</v>
      </c>
      <c r="G17" s="9">
        <f>COUNTIFS(đIỂM!I14:I657,"&gt;=3",đIỂM!I14:I657,"&lt;4")</f>
        <v>34</v>
      </c>
      <c r="H17" s="9">
        <f>COUNTIFS(đIỂM!J14:J657,"&gt;=3",đIỂM!J14:J657,"&lt;4")</f>
        <v>67</v>
      </c>
      <c r="I17" s="9">
        <f>COUNTIFS(đIỂM!K14:K657,"&gt;=3",đIỂM!K14:K657,"&lt;4")</f>
        <v>100</v>
      </c>
      <c r="J17" s="9">
        <f>COUNTIFS(đIỂM!L14:L657,"&gt;=3",đIỂM!L14:L657,"&lt;4")</f>
        <v>3</v>
      </c>
      <c r="K17" s="9">
        <f>COUNTIFS(đIỂM!M14:M657,"&gt;=3",đIỂM!M14:M657,"&lt;4")</f>
        <v>1</v>
      </c>
    </row>
    <row r="18" spans="2:11" x14ac:dyDescent="0.3">
      <c r="B18" s="33" t="s">
        <v>1301</v>
      </c>
      <c r="C18" s="9">
        <f>COUNTIFS(đIỂM!E15:E658,"&gt;=2",đIỂM!E15:E658,"&lt;3")</f>
        <v>1</v>
      </c>
      <c r="D18" s="9">
        <f>COUNTIFS(đIỂM!F15:F658,"&gt;=2",đIỂM!F15:F658,"&lt;3")</f>
        <v>0</v>
      </c>
      <c r="E18" s="9">
        <f>COUNTIFS(đIỂM!G15:G658,"&gt;=2",đIỂM!G15:G658,"&lt;3")</f>
        <v>14</v>
      </c>
      <c r="F18" s="9">
        <f>COUNTIFS(đIỂM!H15:H658,"&gt;=2",đIỂM!H15:H658,"&lt;3")</f>
        <v>0</v>
      </c>
      <c r="G18" s="9">
        <f>COUNTIFS(đIỂM!I15:I658,"&gt;=2",đIỂM!I15:I658,"&lt;3")</f>
        <v>12</v>
      </c>
      <c r="H18" s="9">
        <f>COUNTIFS(đIỂM!J15:J658,"&gt;=2",đIỂM!J15:J658,"&lt;3")</f>
        <v>50</v>
      </c>
      <c r="I18" s="9">
        <f>COUNTIFS(đIỂM!K15:K658,"&gt;=2",đIỂM!K15:K658,"&lt;3")</f>
        <v>21</v>
      </c>
      <c r="J18" s="9">
        <f>COUNTIFS(đIỂM!L15:L658,"&gt;=2",đIỂM!L15:L658,"&lt;3")</f>
        <v>0</v>
      </c>
      <c r="K18" s="9">
        <f>COUNTIFS(đIỂM!M15:M658,"&gt;=2",đIỂM!M15:M658,"&lt;3")</f>
        <v>0</v>
      </c>
    </row>
    <row r="19" spans="2:11" x14ac:dyDescent="0.3">
      <c r="B19" s="33" t="s">
        <v>1302</v>
      </c>
      <c r="C19" s="9">
        <f>COUNTIFS(đIỂM!E16:E659,"&gt;=1",đIỂM!E16:E659,"&lt;2")</f>
        <v>0</v>
      </c>
      <c r="D19" s="9">
        <f>COUNTIFS(đIỂM!F16:F659,"&gt;=1",đIỂM!F16:F659,"&lt;2")</f>
        <v>0</v>
      </c>
      <c r="E19" s="9">
        <f>COUNTIFS(đIỂM!G16:G659,"&gt;=1",đIỂM!G16:G659,"&lt;2")</f>
        <v>1</v>
      </c>
      <c r="F19" s="9">
        <f>COUNTIFS(đIỂM!H16:H659,"&gt;=1",đIỂM!H16:H659,"&lt;2")</f>
        <v>0</v>
      </c>
      <c r="G19" s="9">
        <f>COUNTIFS(đIỂM!I16:I659,"&gt;=1",đIỂM!I16:I659,"&lt;2")</f>
        <v>0</v>
      </c>
      <c r="H19" s="9">
        <f>COUNTIFS(đIỂM!J16:J659,"&gt;=1",đIỂM!J16:J659,"&lt;2")</f>
        <v>0</v>
      </c>
      <c r="I19" s="9">
        <f>COUNTIFS(đIỂM!K16:K659,"&gt;=1",đIỂM!K16:K659,"&lt;2")</f>
        <v>1</v>
      </c>
      <c r="J19" s="9">
        <f>COUNTIFS(đIỂM!L16:L659,"&gt;=1",đIỂM!L16:L659,"&lt;2")</f>
        <v>0</v>
      </c>
      <c r="K19" s="9">
        <f>COUNTIFS(đIỂM!M16:M659,"&gt;=1",đIỂM!M16:M659,"&lt;2")</f>
        <v>0</v>
      </c>
    </row>
    <row r="20" spans="2:11" x14ac:dyDescent="0.3">
      <c r="B20" s="33" t="s">
        <v>1303</v>
      </c>
      <c r="C20" s="9">
        <f>COUNTIFS(đIỂM!E17:E660,"&gt;=0",đIỂM!E17:E660,"&lt;1")</f>
        <v>0</v>
      </c>
      <c r="D20" s="9">
        <f>COUNTIFS(đIỂM!F17:F660,"&gt;=0",đIỂM!F17:F660,"&lt;1")</f>
        <v>0</v>
      </c>
      <c r="E20" s="9">
        <f>COUNTIFS(đIỂM!G17:G660,"&gt;=0",đIỂM!G17:G660,"&lt;1")</f>
        <v>0</v>
      </c>
      <c r="F20" s="9">
        <f>COUNTIFS(đIỂM!H17:H660,"&gt;=0",đIỂM!H17:H660,"&lt;1")</f>
        <v>0</v>
      </c>
      <c r="G20" s="9">
        <f>COUNTIFS(đIỂM!I17:I660,"&gt;=0",đIỂM!I17:I660,"&lt;1")</f>
        <v>0</v>
      </c>
      <c r="H20" s="9">
        <f>COUNTIFS(đIỂM!J17:J660,"&gt;=0",đIỂM!J17:J660,"&lt;1")</f>
        <v>0</v>
      </c>
      <c r="I20" s="9">
        <f>COUNTIFS(đIỂM!K17:K660,"&gt;=0",đIỂM!K17:K660,"&lt;1")</f>
        <v>0</v>
      </c>
      <c r="J20" s="9">
        <f>COUNTIFS(đIỂM!L17:L660,"&gt;=0",đIỂM!L17:L660,"&lt;1")</f>
        <v>0</v>
      </c>
      <c r="K20" s="9">
        <f>COUNTIFS(đIỂM!M17:M660,"&gt;=0",đIỂM!M17:M660,"&lt;1")</f>
        <v>0</v>
      </c>
    </row>
  </sheetData>
  <mergeCells count="1">
    <mergeCell ref="B2:K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12" workbookViewId="0">
      <selection activeCell="B119" sqref="B119"/>
    </sheetView>
  </sheetViews>
  <sheetFormatPr defaultRowHeight="18.75" x14ac:dyDescent="0.3"/>
  <cols>
    <col min="3" max="3" width="9.5546875" bestFit="1" customWidth="1"/>
  </cols>
  <sheetData>
    <row r="1" spans="1:11" x14ac:dyDescent="0.3">
      <c r="A1" t="s">
        <v>1280</v>
      </c>
    </row>
    <row r="3" spans="1:11" x14ac:dyDescent="0.3">
      <c r="A3" s="61" t="s">
        <v>1253</v>
      </c>
      <c r="B3" s="61" t="s">
        <v>1254</v>
      </c>
      <c r="C3" s="63" t="s">
        <v>1255</v>
      </c>
      <c r="D3" s="64"/>
      <c r="E3" s="64"/>
      <c r="F3" s="64"/>
      <c r="G3" s="64"/>
      <c r="H3" s="64"/>
      <c r="I3" s="64"/>
      <c r="J3" s="64"/>
      <c r="K3" s="65"/>
    </row>
    <row r="4" spans="1:11" x14ac:dyDescent="0.3">
      <c r="A4" s="62"/>
      <c r="B4" s="62"/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1256</v>
      </c>
    </row>
    <row r="5" spans="1:11" x14ac:dyDescent="0.3">
      <c r="A5" s="9" t="s">
        <v>1257</v>
      </c>
      <c r="B5" s="9">
        <f>COUNTIF(đIỂM!$N$8:$N$651,"12A1")</f>
        <v>45</v>
      </c>
      <c r="C5" s="9">
        <f>COUNTIFS(đIỂM!$N$8:$N$651,"12A1",đIỂM!E$8:E$651,"&gt;=8")</f>
        <v>31</v>
      </c>
      <c r="D5" s="9">
        <f>COUNTIFS(đIỂM!$N$8:$N$651,"12A1",đIỂM!F$8:F$651,"&gt;=8")</f>
        <v>7</v>
      </c>
      <c r="E5" s="9">
        <f>COUNTIFS(đIỂM!$N$8:$N$651,"12A1",đIỂM!G$8:G$651,"&gt;=8")</f>
        <v>8</v>
      </c>
      <c r="F5" s="9">
        <f>COUNTIFS(đIỂM!$N$8:$N$651,"12A1",đIỂM!H$8:H$651,"&gt;=8")</f>
        <v>5</v>
      </c>
      <c r="G5" s="9">
        <f>COUNTIFS(đIỂM!$N$8:$N$651,"12A1",đIỂM!I$8:I$651,"&gt;=8")</f>
        <v>1</v>
      </c>
      <c r="H5" s="9">
        <f>COUNTIFS(đIỂM!$N$8:$N$651,"12A1",đIỂM!J$8:J$651,"&gt;=8")</f>
        <v>0</v>
      </c>
      <c r="I5" s="9">
        <f>COUNTIFS(đIỂM!$N$8:$N$651,"12A1",đIỂM!K$8:K$651,"&gt;=8")</f>
        <v>0</v>
      </c>
      <c r="J5" s="9">
        <f>COUNTIFS(đIỂM!$N$8:$N$651,"12A1",đIỂM!L$8:L$651,"&gt;=8")</f>
        <v>1</v>
      </c>
      <c r="K5" s="9">
        <f>COUNTIFS(đIỂM!$N$8:$N$651,"12A1",đIỂM!M$8:M$651,"&gt;=8")</f>
        <v>1</v>
      </c>
    </row>
    <row r="6" spans="1:11" x14ac:dyDescent="0.3">
      <c r="A6" s="9" t="s">
        <v>1258</v>
      </c>
      <c r="B6" s="9"/>
      <c r="C6" s="9">
        <f>COUNTIFS(đIỂM!$N$8:$N$651,"12A2",đIỂM!E$8:E$651,"&gt;=8")</f>
        <v>16</v>
      </c>
      <c r="D6" s="9">
        <f>COUNTIFS(đIỂM!$N$8:$N$651,"12A2",đIỂM!F$8:F$651,"&gt;=8")</f>
        <v>2</v>
      </c>
      <c r="E6" s="9">
        <f>COUNTIFS(đIỂM!$N$8:$N$651,"12A2",đIỂM!G$8:G$651,"&gt;=8")</f>
        <v>6</v>
      </c>
      <c r="F6" s="9">
        <f>COUNTIFS(đIỂM!$N$8:$N$651,"12A2",đIỂM!H$8:H$651,"&gt;=8")</f>
        <v>2</v>
      </c>
      <c r="G6" s="9">
        <f>COUNTIFS(đIỂM!$N$8:$N$651,"12A2",đIỂM!I$8:I$651,"&gt;=8")</f>
        <v>1</v>
      </c>
      <c r="H6" s="9">
        <f>COUNTIFS(đIỂM!$N$8:$N$651,"12A2",đIỂM!J$8:J$651,"&gt;=8")</f>
        <v>0</v>
      </c>
      <c r="I6" s="9">
        <f>COUNTIFS(đIỂM!$N$8:$N$651,"12A2",đIỂM!K$8:K$651,"&gt;=8")</f>
        <v>0</v>
      </c>
      <c r="J6" s="9">
        <f>COUNTIFS(đIỂM!$N$8:$N$651,"12A2",đIỂM!L$8:L$651,"&gt;=8")</f>
        <v>1</v>
      </c>
      <c r="K6" s="9">
        <f>COUNTIFS(đIỂM!$N$8:$N$651,"12A2",đIỂM!M$8:M$651,"&gt;=8")</f>
        <v>4</v>
      </c>
    </row>
    <row r="7" spans="1:11" x14ac:dyDescent="0.3">
      <c r="A7" s="9" t="s">
        <v>1259</v>
      </c>
      <c r="B7" s="9"/>
      <c r="C7" s="9">
        <f>COUNTIFS(đIỂM!$N$8:$N$651,"12A3",đIỂM!E$8:E$651,"&gt;=8")</f>
        <v>11</v>
      </c>
      <c r="D7" s="9">
        <f>COUNTIFS(đIỂM!$N$8:$N$651,"12A3",đIỂM!F$8:F$651,"&gt;=8")</f>
        <v>7</v>
      </c>
      <c r="E7" s="9">
        <f>COUNTIFS(đIỂM!$N$8:$N$651,"12A3",đIỂM!G$8:G$651,"&gt;=8")</f>
        <v>5</v>
      </c>
      <c r="F7" s="9">
        <f>COUNTIFS(đIỂM!$N$8:$N$651,"12A3",đIỂM!H$8:H$651,"&gt;=8")</f>
        <v>2</v>
      </c>
      <c r="G7" s="9">
        <f>COUNTIFS(đIỂM!$N$8:$N$651,"12A3",đIỂM!I$8:I$651,"&gt;=8")</f>
        <v>1</v>
      </c>
      <c r="H7" s="9">
        <f>COUNTIFS(đIỂM!$N$8:$N$651,"12A3",đIỂM!J$8:J$651,"&gt;=8")</f>
        <v>0</v>
      </c>
      <c r="I7" s="9">
        <f>COUNTIFS(đIỂM!$N$8:$N$651,"12A3",đIỂM!K$8:K$651,"&gt;=8")</f>
        <v>0</v>
      </c>
      <c r="J7" s="9">
        <f>COUNTIFS(đIỂM!$N$8:$N$651,"12A3",đIỂM!L$8:L$651,"&gt;=8")</f>
        <v>0</v>
      </c>
      <c r="K7" s="9">
        <f>COUNTIFS(đIỂM!$N$8:$N$651,"12A3",đIỂM!M$8:M$651,"&gt;=8")</f>
        <v>8</v>
      </c>
    </row>
    <row r="8" spans="1:11" x14ac:dyDescent="0.3">
      <c r="A8" s="9" t="s">
        <v>1260</v>
      </c>
      <c r="B8" s="9"/>
      <c r="C8" s="9">
        <f>COUNTIFS(đIỂM!$N$8:$N$651,"12A4",đIỂM!E$8:E$651,"&gt;=8")</f>
        <v>13</v>
      </c>
      <c r="D8" s="9">
        <f>COUNTIFS(đIỂM!$N$8:$N$651,"12A4",đIỂM!F$8:F$651,"&gt;=8")</f>
        <v>5</v>
      </c>
      <c r="E8" s="9">
        <f>COUNTIFS(đIỂM!$N$8:$N$651,"12A4",đIỂM!G$8:G$651,"&gt;=8")</f>
        <v>2</v>
      </c>
      <c r="F8" s="9">
        <f>COUNTIFS(đIỂM!$N$8:$N$651,"12A4",đIỂM!H$8:H$651,"&gt;=8")</f>
        <v>1</v>
      </c>
      <c r="G8" s="9">
        <f>COUNTIFS(đIỂM!$N$8:$N$651,"12A4",đIỂM!I$8:I$651,"&gt;=8")</f>
        <v>2</v>
      </c>
      <c r="H8" s="9">
        <f>COUNTIFS(đIỂM!$N$8:$N$651,"12A4",đIỂM!J$8:J$651,"&gt;=8")</f>
        <v>0</v>
      </c>
      <c r="I8" s="9">
        <f>COUNTIFS(đIỂM!$N$8:$N$651,"12A4",đIỂM!K$8:K$651,"&gt;=8")</f>
        <v>1</v>
      </c>
      <c r="J8" s="9">
        <f>COUNTIFS(đIỂM!$N$8:$N$651,"12A4",đIỂM!L$8:L$651,"&gt;=8")</f>
        <v>2</v>
      </c>
      <c r="K8" s="9">
        <f>COUNTIFS(đIỂM!$N$8:$N$651,"12A4",đIỂM!M$8:M$651,"&gt;=8")</f>
        <v>10</v>
      </c>
    </row>
    <row r="9" spans="1:11" x14ac:dyDescent="0.3">
      <c r="A9" s="9" t="s">
        <v>1261</v>
      </c>
      <c r="B9" s="9"/>
      <c r="C9" s="9">
        <f>COUNTIFS(đIỂM!$N$8:$N$651,"12D1",đIỂM!E$8:E$651,"&gt;=8")</f>
        <v>16</v>
      </c>
      <c r="D9" s="9">
        <f>COUNTIFS(đIỂM!$N$8:$N$651,"12D1",đIỂM!F$8:F$651,"&gt;=8")</f>
        <v>23</v>
      </c>
      <c r="E9" s="9">
        <f>COUNTIFS(đIỂM!$N$8:$N$651,"12D1",đIỂM!G$8:G$651,"&gt;=8")</f>
        <v>16</v>
      </c>
      <c r="F9" s="9">
        <f>COUNTIFS(đIỂM!$N$8:$N$651,"12D1",đIỂM!H$8:H$651,"&gt;=8")</f>
        <v>0</v>
      </c>
      <c r="G9" s="9">
        <f>COUNTIFS(đIỂM!$N$8:$N$651,"12D1",đIỂM!I$8:I$651,"&gt;=8")</f>
        <v>0</v>
      </c>
      <c r="H9" s="9">
        <f>COUNTIFS(đIỂM!$N$8:$N$651,"12D1",đIỂM!J$8:J$651,"&gt;=8")</f>
        <v>0</v>
      </c>
      <c r="I9" s="9">
        <f>COUNTIFS(đIỂM!$N$8:$N$651,"12D1",đIỂM!K$8:K$651,"&gt;=8")</f>
        <v>2</v>
      </c>
      <c r="J9" s="9">
        <f>COUNTIFS(đIỂM!$N$8:$N$651,"12D1",đIỂM!L$8:L$651,"&gt;=8")</f>
        <v>12</v>
      </c>
      <c r="K9" s="9">
        <f>COUNTIFS(đIỂM!$N$8:$N$651,"12D1",đIỂM!M$8:M$651,"&gt;=8")</f>
        <v>36</v>
      </c>
    </row>
    <row r="10" spans="1:11" x14ac:dyDescent="0.3">
      <c r="A10" s="9" t="s">
        <v>1262</v>
      </c>
      <c r="B10" s="9"/>
      <c r="C10" s="9">
        <f>COUNTIFS(đIỂM!$N$8:$N$651,"12D2",đIỂM!E$8:E$651,"&gt;=8")</f>
        <v>6</v>
      </c>
      <c r="D10" s="9">
        <f>COUNTIFS(đIỂM!$N$8:$N$651,"12D2",đIỂM!F$8:F$651,"&gt;=8")</f>
        <v>16</v>
      </c>
      <c r="E10" s="9">
        <f>COUNTIFS(đIỂM!$N$8:$N$651,"12D2",đIỂM!G$8:G$651,"&gt;=8")</f>
        <v>4</v>
      </c>
      <c r="F10" s="9">
        <f>COUNTIFS(đIỂM!$N$8:$N$651,"12D2",đIỂM!H$8:H$651,"&gt;=8")</f>
        <v>0</v>
      </c>
      <c r="G10" s="9">
        <f>COUNTIFS(đIỂM!$N$8:$N$651,"12D2",đIỂM!I$8:I$651,"&gt;=8")</f>
        <v>0</v>
      </c>
      <c r="H10" s="9">
        <f>COUNTIFS(đIỂM!$N$8:$N$651,"12D2",đIỂM!J$8:J$651,"&gt;=8")</f>
        <v>0</v>
      </c>
      <c r="I10" s="9">
        <f>COUNTIFS(đIỂM!$N$8:$N$651,"12D2",đIỂM!K$8:K$651,"&gt;=8")</f>
        <v>0</v>
      </c>
      <c r="J10" s="9">
        <f>COUNTIFS(đIỂM!$N$8:$N$651,"12D2",đIỂM!L$8:L$651,"&gt;=8")</f>
        <v>2</v>
      </c>
      <c r="K10" s="9">
        <f>COUNTIFS(đIỂM!$N$8:$N$651,"12D2",đIỂM!M$8:M$651,"&gt;=8")</f>
        <v>29</v>
      </c>
    </row>
    <row r="11" spans="1:11" x14ac:dyDescent="0.3">
      <c r="A11" s="9" t="s">
        <v>1263</v>
      </c>
      <c r="B11" s="9"/>
      <c r="C11" s="9">
        <f>COUNTIFS(đIỂM!$N$8:$N$651,"12D3",đIỂM!E$8:E$651,"&gt;=8")</f>
        <v>8</v>
      </c>
      <c r="D11" s="9">
        <f>COUNTIFS(đIỂM!$N$8:$N$651,"12D3",đIỂM!F$8:F$651,"&gt;=8")</f>
        <v>13</v>
      </c>
      <c r="E11" s="9">
        <f>COUNTIFS(đIỂM!$N$8:$N$651,"12D3",đIỂM!G$8:G$651,"&gt;=8")</f>
        <v>3</v>
      </c>
      <c r="F11" s="9">
        <f>COUNTIFS(đIỂM!$N$8:$N$651,"12D3",đIỂM!H$8:H$651,"&gt;=8")</f>
        <v>0</v>
      </c>
      <c r="G11" s="9">
        <f>COUNTIFS(đIỂM!$N$8:$N$651,"12D3",đIỂM!I$8:I$651,"&gt;=8")</f>
        <v>0</v>
      </c>
      <c r="H11" s="9">
        <f>COUNTIFS(đIỂM!$N$8:$N$651,"12D3",đIỂM!J$8:J$651,"&gt;=8")</f>
        <v>0</v>
      </c>
      <c r="I11" s="9">
        <f>COUNTIFS(đIỂM!$N$8:$N$651,"12D3",đIỂM!K$8:K$651,"&gt;=8")</f>
        <v>1</v>
      </c>
      <c r="J11" s="9">
        <f>COUNTIFS(đIỂM!$N$8:$N$651,"12D3",đIỂM!L$8:L$651,"&gt;=8")</f>
        <v>4</v>
      </c>
      <c r="K11" s="9">
        <f>COUNTIFS(đIỂM!$N$8:$N$651,"12D3",đIỂM!M$8:M$651,"&gt;=8")</f>
        <v>32</v>
      </c>
    </row>
    <row r="12" spans="1:11" x14ac:dyDescent="0.3">
      <c r="A12" s="9" t="s">
        <v>1264</v>
      </c>
      <c r="B12" s="9"/>
      <c r="C12" s="9">
        <f>COUNTIFS(đIỂM!$N$8:$N$651,"12D4",đIỂM!E$8:E$651,"&gt;=8")</f>
        <v>7</v>
      </c>
      <c r="D12" s="9">
        <f>COUNTIFS(đIỂM!$N$8:$N$651,"12D4",đIỂM!F$8:F$651,"&gt;=8")</f>
        <v>5</v>
      </c>
      <c r="E12" s="9">
        <f>COUNTIFS(đIỂM!$N$8:$N$651,"12D4",đIỂM!G$8:G$651,"&gt;=8")</f>
        <v>4</v>
      </c>
      <c r="F12" s="9">
        <f>COUNTIFS(đIỂM!$N$8:$N$651,"12D4",đIỂM!H$8:H$651,"&gt;=8")</f>
        <v>0</v>
      </c>
      <c r="G12" s="9">
        <f>COUNTIFS(đIỂM!$N$8:$N$651,"12D4",đIỂM!I$8:I$651,"&gt;=8")</f>
        <v>0</v>
      </c>
      <c r="H12" s="9">
        <f>COUNTIFS(đIỂM!$N$8:$N$651,"12D4",đIỂM!J$8:J$651,"&gt;=8")</f>
        <v>0</v>
      </c>
      <c r="I12" s="9">
        <f>COUNTIFS(đIỂM!$N$8:$N$651,"12D4",đIỂM!K$8:K$651,"&gt;=8")</f>
        <v>1</v>
      </c>
      <c r="J12" s="9">
        <f>COUNTIFS(đIỂM!$N$8:$N$651,"12D4",đIỂM!L$8:L$651,"&gt;=8")</f>
        <v>6</v>
      </c>
      <c r="K12" s="9">
        <f>COUNTIFS(đIỂM!$N$8:$N$651,"12D4",đIỂM!M$8:M$651,"&gt;=8")</f>
        <v>25</v>
      </c>
    </row>
    <row r="13" spans="1:11" x14ac:dyDescent="0.3">
      <c r="A13" s="9" t="s">
        <v>1265</v>
      </c>
      <c r="B13" s="9"/>
      <c r="C13" s="9">
        <f>COUNTIFS(đIỂM!$N$8:$N$651,"12D5",đIỂM!E$8:E$651,"&gt;=8")</f>
        <v>3</v>
      </c>
      <c r="D13" s="9">
        <f>COUNTIFS(đIỂM!$N$8:$N$651,"12D5",đIỂM!F$8:F$651,"&gt;=8")</f>
        <v>13</v>
      </c>
      <c r="E13" s="9">
        <f>COUNTIFS(đIỂM!$N$8:$N$651,"12D5",đIỂM!G$8:G$651,"&gt;=8")</f>
        <v>2</v>
      </c>
      <c r="F13" s="9">
        <f>COUNTIFS(đIỂM!$N$8:$N$651,"12D5",đIỂM!H$8:H$651,"&gt;=8")</f>
        <v>0</v>
      </c>
      <c r="G13" s="9">
        <f>COUNTIFS(đIỂM!$N$8:$N$651,"12D5",đIỂM!I$8:I$651,"&gt;=8")</f>
        <v>0</v>
      </c>
      <c r="H13" s="9">
        <f>COUNTIFS(đIỂM!$N$8:$N$651,"12D5",đIỂM!J$8:J$651,"&gt;=8")</f>
        <v>0</v>
      </c>
      <c r="I13" s="9">
        <f>COUNTIFS(đIỂM!$N$8:$N$651,"12D5",đIỂM!K$8:K$651,"&gt;=8")</f>
        <v>1</v>
      </c>
      <c r="J13" s="9">
        <f>COUNTIFS(đIỂM!$N$8:$N$651,"12D5",đIỂM!L$8:L$651,"&gt;=8")</f>
        <v>6</v>
      </c>
      <c r="K13" s="9">
        <f>COUNTIFS(đIỂM!$N$8:$N$651,"12D5",đIỂM!M$8:M$651,"&gt;=8")</f>
        <v>33</v>
      </c>
    </row>
    <row r="14" spans="1:11" x14ac:dyDescent="0.3">
      <c r="A14" s="9" t="s">
        <v>1266</v>
      </c>
      <c r="B14" s="9"/>
      <c r="C14" s="9">
        <f>COUNTIFS(đIỂM!$N$8:$N$651,"12D6",đIỂM!E$8:E$651,"&gt;=8")</f>
        <v>9</v>
      </c>
      <c r="D14" s="9">
        <f>COUNTIFS(đIỂM!$N$8:$N$651,"12D6",đIỂM!F$8:F$651,"&gt;=8")</f>
        <v>16</v>
      </c>
      <c r="E14" s="9">
        <f>COUNTIFS(đIỂM!$N$8:$N$651,"12D6",đIỂM!G$8:G$651,"&gt;=8")</f>
        <v>3</v>
      </c>
      <c r="F14" s="9">
        <f>COUNTIFS(đIỂM!$N$8:$N$651,"12D6",đIỂM!H$8:H$651,"&gt;=8")</f>
        <v>0</v>
      </c>
      <c r="G14" s="9">
        <f>COUNTIFS(đIỂM!$N$8:$N$651,"12D6",đIỂM!I$8:I$651,"&gt;=8")</f>
        <v>0</v>
      </c>
      <c r="H14" s="9">
        <f>COUNTIFS(đIỂM!$N$8:$N$651,"12D6",đIỂM!J$8:J$651,"&gt;=8")</f>
        <v>0</v>
      </c>
      <c r="I14" s="9">
        <f>COUNTIFS(đIỂM!$N$8:$N$651,"12D6",đIỂM!K$8:K$651,"&gt;=8")</f>
        <v>0</v>
      </c>
      <c r="J14" s="9">
        <f>COUNTIFS(đIỂM!$N$8:$N$651,"12D6",đIỂM!L$8:L$651,"&gt;=8")</f>
        <v>5</v>
      </c>
      <c r="K14" s="9">
        <f>COUNTIFS(đIỂM!$N$8:$N$651,"12D6",đIỂM!M$8:M$651,"&gt;=8")</f>
        <v>32</v>
      </c>
    </row>
    <row r="15" spans="1:11" x14ac:dyDescent="0.3">
      <c r="A15" s="9" t="s">
        <v>1267</v>
      </c>
      <c r="B15" s="9"/>
      <c r="C15" s="9">
        <f>COUNTIFS(đIỂM!$N$8:$N$651,"12D7",đIỂM!E$8:E$651,"&gt;=8")</f>
        <v>6</v>
      </c>
      <c r="D15" s="9">
        <f>COUNTIFS(đIỂM!$N$8:$N$651,"12D7",đIỂM!F$8:F$651,"&gt;=8")</f>
        <v>16</v>
      </c>
      <c r="E15" s="9">
        <f>COUNTIFS(đIỂM!$N$8:$N$651,"12D7",đIỂM!G$8:G$651,"&gt;=8")</f>
        <v>6</v>
      </c>
      <c r="F15" s="9">
        <f>COUNTIFS(đIỂM!$N$8:$N$651,"12D7",đIỂM!H$8:H$651,"&gt;=8")</f>
        <v>0</v>
      </c>
      <c r="G15" s="9">
        <f>COUNTIFS(đIỂM!$N$8:$N$651,"12D7",đIỂM!I$8:I$651,"&gt;=8")</f>
        <v>0</v>
      </c>
      <c r="H15" s="9">
        <f>COUNTIFS(đIỂM!$N$8:$N$651,"12D7",đIỂM!J$8:J$651,"&gt;=8")</f>
        <v>0</v>
      </c>
      <c r="I15" s="9">
        <f>COUNTIFS(đIỂM!$N$8:$N$651,"12D7",đIỂM!K$8:K$651,"&gt;=8")</f>
        <v>3</v>
      </c>
      <c r="J15" s="9">
        <f>COUNTIFS(đIỂM!$N$8:$N$651,"12D7",đIỂM!L$8:L$651,"&gt;=8")</f>
        <v>6</v>
      </c>
      <c r="K15" s="9">
        <f>COUNTIFS(đIỂM!$N$8:$N$651,"12D7",đIỂM!M$8:M$651,"&gt;=8")</f>
        <v>25</v>
      </c>
    </row>
    <row r="16" spans="1:11" x14ac:dyDescent="0.3">
      <c r="A16" s="9" t="s">
        <v>1268</v>
      </c>
      <c r="B16" s="9"/>
      <c r="C16" s="9">
        <f>COUNTIFS(đIỂM!$N$8:$N$651,"12D8",đIỂM!E$8:E$651,"&gt;=8")</f>
        <v>10</v>
      </c>
      <c r="D16" s="9">
        <f>COUNTIFS(đIỂM!$N$8:$N$651,"12D8",đIỂM!F$8:F$651,"&gt;=8")</f>
        <v>16</v>
      </c>
      <c r="E16" s="9">
        <f>COUNTIFS(đIỂM!$N$8:$N$651,"12D8",đIỂM!G$8:G$651,"&gt;=8")</f>
        <v>2</v>
      </c>
      <c r="F16" s="9">
        <f>COUNTIFS(đIỂM!$N$8:$N$651,"12D8",đIỂM!H$8:H$651,"&gt;=8")</f>
        <v>0</v>
      </c>
      <c r="G16" s="9">
        <f>COUNTIFS(đIỂM!$N$8:$N$651,"12D8",đIỂM!I$8:I$651,"&gt;=8")</f>
        <v>0</v>
      </c>
      <c r="H16" s="9">
        <f>COUNTIFS(đIỂM!$N$8:$N$651,"12D8",đIỂM!J$8:J$651,"&gt;=8")</f>
        <v>0</v>
      </c>
      <c r="I16" s="9">
        <f>COUNTIFS(đIỂM!$N$8:$N$651,"12D8",đIỂM!K$8:K$651,"&gt;=8")</f>
        <v>1</v>
      </c>
      <c r="J16" s="9">
        <f>COUNTIFS(đIỂM!$N$8:$N$651,"12D8",đIỂM!L$8:L$651,"&gt;=8")</f>
        <v>4</v>
      </c>
      <c r="K16" s="9">
        <f>COUNTIFS(đIỂM!$N$8:$N$651,"12D8",đIỂM!M$8:M$651,"&gt;=8")</f>
        <v>28</v>
      </c>
    </row>
    <row r="17" spans="1:11" x14ac:dyDescent="0.3">
      <c r="A17" s="9" t="s">
        <v>1269</v>
      </c>
      <c r="B17" s="9"/>
      <c r="C17" s="9">
        <f>COUNTIFS(đIỂM!$N$8:$N$651,"12D9",đIỂM!E$8:E$651,"&gt;=8")</f>
        <v>7</v>
      </c>
      <c r="D17" s="9">
        <f>COUNTIFS(đIỂM!$N$8:$N$651,"12D9",đIỂM!F$8:F$651,"&gt;=8")</f>
        <v>17</v>
      </c>
      <c r="E17" s="9">
        <f>COUNTIFS(đIỂM!$N$8:$N$651,"12D9",đIỂM!G$8:G$651,"&gt;=8")</f>
        <v>4</v>
      </c>
      <c r="F17" s="9">
        <f>COUNTIFS(đIỂM!$N$8:$N$651,"12D9",đIỂM!H$8:H$651,"&gt;=8")</f>
        <v>2</v>
      </c>
      <c r="G17" s="9">
        <f>COUNTIFS(đIỂM!$N$8:$N$651,"12D9",đIỂM!I$8:I$651,"&gt;=8")</f>
        <v>0</v>
      </c>
      <c r="H17" s="9">
        <f>COUNTIFS(đIỂM!$N$8:$N$651,"12D9",đIỂM!J$8:J$651,"&gt;=8")</f>
        <v>0</v>
      </c>
      <c r="I17" s="9">
        <f>COUNTIFS(đIỂM!$N$8:$N$651,"12D9",đIỂM!K$8:K$651,"&gt;=8")</f>
        <v>2</v>
      </c>
      <c r="J17" s="9">
        <f>COUNTIFS(đIỂM!$N$8:$N$651,"12D9",đIỂM!L$8:L$651,"&gt;=8")</f>
        <v>6</v>
      </c>
      <c r="K17" s="9">
        <f>COUNTIFS(đIỂM!$N$8:$N$651,"12D9",đIỂM!M$8:M$651,"&gt;=8")</f>
        <v>21</v>
      </c>
    </row>
    <row r="18" spans="1:11" x14ac:dyDescent="0.3">
      <c r="A18" s="9" t="s">
        <v>1270</v>
      </c>
      <c r="B18" s="9"/>
      <c r="C18" s="9">
        <f>COUNTIFS(đIỂM!$N$8:$N$651,"12D10",đIỂM!E$8:E$651,"&gt;=8")</f>
        <v>4</v>
      </c>
      <c r="D18" s="9">
        <f>COUNTIFS(đIỂM!$N$8:$N$651,"12D10",đIỂM!F$8:F$651,"&gt;=8")</f>
        <v>9</v>
      </c>
      <c r="E18" s="9">
        <f>COUNTIFS(đIỂM!$N$8:$N$651,"12D10",đIỂM!G$8:G$651,"&gt;=8")</f>
        <v>3</v>
      </c>
      <c r="F18" s="9">
        <f>COUNTIFS(đIỂM!$N$8:$N$651,"12D10",đIỂM!H$8:H$651,"&gt;=8")</f>
        <v>0</v>
      </c>
      <c r="G18" s="9">
        <f>COUNTIFS(đIỂM!$N$8:$N$651,"12D10",đIỂM!I$8:I$651,"&gt;=8")</f>
        <v>0</v>
      </c>
      <c r="H18" s="9">
        <f>COUNTIFS(đIỂM!$N$8:$N$651,"12D10",đIỂM!J$8:J$651,"&gt;=8")</f>
        <v>0</v>
      </c>
      <c r="I18" s="9">
        <f>COUNTIFS(đIỂM!$N$8:$N$651,"12D10",đIỂM!K$8:K$651,"&gt;=8")</f>
        <v>0</v>
      </c>
      <c r="J18" s="9">
        <f>COUNTIFS(đIỂM!$N$8:$N$651,"12D10",đIỂM!L$8:L$651,"&gt;=8")</f>
        <v>7</v>
      </c>
      <c r="K18" s="9">
        <f>COUNTIFS(đIỂM!$N$8:$N$651,"12D10",đIỂM!M$8:M$651,"&gt;=8")</f>
        <v>27</v>
      </c>
    </row>
    <row r="19" spans="1:11" x14ac:dyDescent="0.3">
      <c r="A19" s="9" t="s">
        <v>1271</v>
      </c>
      <c r="B19" s="9"/>
      <c r="C19" s="9">
        <f>COUNTIFS(đIỂM!$N$8:$N$651,"12D11",đIỂM!E$8:E$651,"&gt;=8")</f>
        <v>7</v>
      </c>
      <c r="D19" s="9">
        <f>COUNTIFS(đIỂM!$N$8:$N$651,"12D11",đIỂM!F$8:F$651,"&gt;=8")</f>
        <v>11</v>
      </c>
      <c r="E19" s="9">
        <f>COUNTIFS(đIỂM!$N$8:$N$651,"12D11",đIỂM!G$8:G$651,"&gt;=8")</f>
        <v>1</v>
      </c>
      <c r="F19" s="9">
        <f>COUNTIFS(đIỂM!$N$8:$N$651,"12D11",đIỂM!H$8:H$651,"&gt;=8")</f>
        <v>0</v>
      </c>
      <c r="G19" s="9">
        <f>COUNTIFS(đIỂM!$N$8:$N$651,"12D11",đIỂM!I$8:I$651,"&gt;=8")</f>
        <v>1</v>
      </c>
      <c r="H19" s="9">
        <f>COUNTIFS(đIỂM!$N$8:$N$651,"12D11",đIỂM!J$8:J$651,"&gt;=8")</f>
        <v>0</v>
      </c>
      <c r="I19" s="9">
        <f>COUNTIFS(đIỂM!$N$8:$N$651,"12D11",đIỂM!K$8:K$651,"&gt;=8")</f>
        <v>0</v>
      </c>
      <c r="J19" s="9">
        <f>COUNTIFS(đIỂM!$N$8:$N$651,"12D11",đIỂM!L$8:L$651,"&gt;=8")</f>
        <v>7</v>
      </c>
      <c r="K19" s="9">
        <f>COUNTIFS(đIỂM!$N$8:$N$651,"12D11",đIỂM!M$8:M$651,"&gt;=8")</f>
        <v>23</v>
      </c>
    </row>
    <row r="20" spans="1:11" x14ac:dyDescent="0.3">
      <c r="A20" s="11" t="s">
        <v>1272</v>
      </c>
      <c r="C20">
        <f t="shared" ref="C20:K20" si="0">SUM(C5:C19)</f>
        <v>154</v>
      </c>
      <c r="D20">
        <f t="shared" si="0"/>
        <v>176</v>
      </c>
      <c r="E20">
        <f t="shared" si="0"/>
        <v>69</v>
      </c>
      <c r="F20">
        <f t="shared" si="0"/>
        <v>12</v>
      </c>
      <c r="G20">
        <f t="shared" si="0"/>
        <v>6</v>
      </c>
      <c r="H20">
        <f t="shared" si="0"/>
        <v>0</v>
      </c>
      <c r="I20">
        <f t="shared" si="0"/>
        <v>12</v>
      </c>
      <c r="J20">
        <f t="shared" si="0"/>
        <v>69</v>
      </c>
      <c r="K20">
        <f t="shared" si="0"/>
        <v>334</v>
      </c>
    </row>
    <row r="22" spans="1:11" x14ac:dyDescent="0.3">
      <c r="A22" s="61" t="s">
        <v>1253</v>
      </c>
      <c r="B22" s="61" t="s">
        <v>1254</v>
      </c>
      <c r="C22" s="63" t="s">
        <v>1273</v>
      </c>
      <c r="D22" s="64"/>
      <c r="E22" s="64"/>
      <c r="F22" s="64"/>
      <c r="G22" s="64"/>
      <c r="H22" s="64"/>
      <c r="I22" s="64"/>
      <c r="J22" s="64"/>
      <c r="K22" s="65"/>
    </row>
    <row r="23" spans="1:11" x14ac:dyDescent="0.3">
      <c r="A23" s="62"/>
      <c r="B23" s="62"/>
      <c r="C23" s="10" t="s">
        <v>4</v>
      </c>
      <c r="D23" s="10" t="s">
        <v>5</v>
      </c>
      <c r="E23" s="10" t="s">
        <v>6</v>
      </c>
      <c r="F23" s="10" t="s">
        <v>7</v>
      </c>
      <c r="G23" s="10" t="s">
        <v>8</v>
      </c>
      <c r="H23" s="10" t="s">
        <v>9</v>
      </c>
      <c r="I23" s="10" t="s">
        <v>10</v>
      </c>
      <c r="J23" s="10" t="s">
        <v>11</v>
      </c>
      <c r="K23" s="10" t="s">
        <v>1256</v>
      </c>
    </row>
    <row r="24" spans="1:11" x14ac:dyDescent="0.3">
      <c r="A24" s="9" t="s">
        <v>1257</v>
      </c>
      <c r="B24" s="9"/>
      <c r="C24" s="9">
        <f>COUNTIFS(đIỂM!$N$8:$N$651,"12A1",đIỂM!E$8:E$651,"&gt;=6.5",đIỂM!E$8:E$651,"&lt;8")</f>
        <v>12</v>
      </c>
      <c r="D24" s="9">
        <f>COUNTIFS(đIỂM!$N$8:$N$651,"12A1",đIỂM!F$8:F$651,"&gt;=6.5",đIỂM!F$8:F$651,"&lt;8")</f>
        <v>17</v>
      </c>
      <c r="E24" s="9">
        <f>COUNTIFS(đIỂM!$N$8:$N$651,"12A1",đIỂM!G$8:G$651,"&gt;=6.5",đIỂM!G$8:G$651,"&lt;8")</f>
        <v>24</v>
      </c>
      <c r="F24" s="9">
        <f>COUNTIFS(đIỂM!$N$8:$N$651,"12A1",đIỂM!H$8:H$651,"&gt;=6.5",đIỂM!H$8:H$651,"&lt;8")</f>
        <v>8</v>
      </c>
      <c r="G24" s="9">
        <f>COUNTIFS(đIỂM!$N$8:$N$651,"12A1",đIỂM!I$8:I$651,"&gt;=6.5",đIỂM!I$8:I$651,"&lt;8")</f>
        <v>15</v>
      </c>
      <c r="H24" s="9">
        <f>COUNTIFS(đIỂM!$N$8:$N$651,"12A1",đIỂM!J$8:J$651,"&gt;=6.5",đIỂM!J$8:J$651,"&lt;8")</f>
        <v>3</v>
      </c>
      <c r="I24" s="9">
        <f>COUNTIFS(đIỂM!$N$8:$N$651,"12A1",đIỂM!K$8:K$651,"&gt;=6.5",đIỂM!K$8:K$651,"&lt;8")</f>
        <v>0</v>
      </c>
      <c r="J24" s="9">
        <f>COUNTIFS(đIỂM!$N$8:$N$651,"12A1",đIỂM!L$8:L$651,"&gt;=6.5",đIỂM!L$8:L$651,"&lt;8")</f>
        <v>0</v>
      </c>
      <c r="K24" s="9">
        <f>COUNTIFS(đIỂM!$N$8:$N$651,"12A1",đIỂM!M$8:M$651,"&gt;=6.5",đIỂM!M$8:M$651,"&lt;8")</f>
        <v>0</v>
      </c>
    </row>
    <row r="25" spans="1:11" x14ac:dyDescent="0.3">
      <c r="A25" s="9" t="s">
        <v>1258</v>
      </c>
      <c r="B25" s="9"/>
      <c r="C25" s="9">
        <f>COUNTIFS(đIỂM!$N$8:$N$651,"12A2",đIỂM!E$8:E$651,"&gt;=6.5",đIỂM!E$8:E$651,"&lt;8")</f>
        <v>17</v>
      </c>
      <c r="D25" s="9">
        <f>COUNTIFS(đIỂM!$N$8:$N$651,"12A2",đIỂM!F$8:F$651,"&gt;=6.5",đIỂM!F$8:F$651,"&lt;8")</f>
        <v>22</v>
      </c>
      <c r="E25" s="9">
        <f>COUNTIFS(đIỂM!$N$8:$N$651,"12A2",đIỂM!G$8:G$651,"&gt;=6.5",đIỂM!G$8:G$651,"&lt;8")</f>
        <v>7</v>
      </c>
      <c r="F25" s="9">
        <f>COUNTIFS(đIỂM!$N$8:$N$651,"12A2",đIỂM!H$8:H$651,"&gt;=6.5",đIỂM!H$8:H$651,"&lt;8")</f>
        <v>6</v>
      </c>
      <c r="G25" s="9">
        <f>COUNTIFS(đIỂM!$N$8:$N$651,"12A2",đIỂM!I$8:I$651,"&gt;=6.5",đIỂM!I$8:I$651,"&lt;8")</f>
        <v>10</v>
      </c>
      <c r="H25" s="9">
        <f>COUNTIFS(đIỂM!$N$8:$N$651,"12A2",đIỂM!J$8:J$651,"&gt;=6.5",đIỂM!J$8:J$651,"&lt;8")</f>
        <v>1</v>
      </c>
      <c r="I25" s="9">
        <f>COUNTIFS(đIỂM!$N$8:$N$651,"12A2",đIỂM!K$8:K$651,"&gt;=6.5",đIỂM!K$8:K$651,"&lt;8")</f>
        <v>0</v>
      </c>
      <c r="J25" s="9">
        <f>COUNTIFS(đIỂM!$N$8:$N$651,"12A2",đIỂM!L$8:L$651,"&gt;=6.5",đIỂM!L$8:L$651,"&lt;8")</f>
        <v>4</v>
      </c>
      <c r="K25" s="9">
        <f>COUNTIFS(đIỂM!$N$8:$N$651,"12A2",đIỂM!M$8:M$651,"&gt;=6.5",đIỂM!M$8:M$651,"&lt;8")</f>
        <v>3</v>
      </c>
    </row>
    <row r="26" spans="1:11" x14ac:dyDescent="0.3">
      <c r="A26" s="9" t="s">
        <v>1259</v>
      </c>
      <c r="B26" s="9"/>
      <c r="C26" s="9">
        <f>COUNTIFS(đIỂM!$N$8:$N$651,"12A3",đIỂM!E$8:E$651,"&gt;=6.5",đIỂM!E$8:E$651,"&lt;8")</f>
        <v>23</v>
      </c>
      <c r="D26" s="9">
        <f>COUNTIFS(đIỂM!$N$8:$N$651,"12A3",đIỂM!F$8:F$651,"&gt;=6.5",đIỂM!F$8:F$651,"&lt;8")</f>
        <v>23</v>
      </c>
      <c r="E26" s="9">
        <f>COUNTIFS(đIỂM!$N$8:$N$651,"12A3",đIỂM!G$8:G$651,"&gt;=6.5",đIỂM!G$8:G$651,"&lt;8")</f>
        <v>14</v>
      </c>
      <c r="F26" s="9">
        <f>COUNTIFS(đIỂM!$N$8:$N$651,"12A3",đIỂM!H$8:H$651,"&gt;=6.5",đIỂM!H$8:H$651,"&lt;8")</f>
        <v>8</v>
      </c>
      <c r="G26" s="9">
        <f>COUNTIFS(đIỂM!$N$8:$N$651,"12A3",đIỂM!I$8:I$651,"&gt;=6.5",đIỂM!I$8:I$651,"&lt;8")</f>
        <v>3</v>
      </c>
      <c r="H26" s="9">
        <f>COUNTIFS(đIỂM!$N$8:$N$651,"12A3",đIỂM!J$8:J$651,"&gt;=6.5",đIỂM!J$8:J$651,"&lt;8")</f>
        <v>0</v>
      </c>
      <c r="I26" s="9">
        <f>COUNTIFS(đIỂM!$N$8:$N$651,"12A3",đIỂM!K$8:K$651,"&gt;=6.5",đIỂM!K$8:K$651,"&lt;8")</f>
        <v>1</v>
      </c>
      <c r="J26" s="9">
        <f>COUNTIFS(đIỂM!$N$8:$N$651,"12A3",đIỂM!L$8:L$651,"&gt;=6.5",đIỂM!L$8:L$651,"&lt;8")</f>
        <v>4</v>
      </c>
      <c r="K26" s="9">
        <f>COUNTIFS(đIỂM!$N$8:$N$651,"12A3",đIỂM!M$8:M$651,"&gt;=6.5",đIỂM!M$8:M$651,"&lt;8")</f>
        <v>2</v>
      </c>
    </row>
    <row r="27" spans="1:11" x14ac:dyDescent="0.3">
      <c r="A27" s="9" t="s">
        <v>1260</v>
      </c>
      <c r="B27" s="9"/>
      <c r="C27" s="9">
        <f>COUNTIFS(đIỂM!$N$8:$N$651,"12A4",đIỂM!E$8:E$651,"&gt;=6.5",đIỂM!E$8:E$651,"&lt;8")</f>
        <v>17</v>
      </c>
      <c r="D27" s="9">
        <f>COUNTIFS(đIỂM!$N$8:$N$651,"12A4",đIỂM!F$8:F$651,"&gt;=6.5",đIỂM!F$8:F$651,"&lt;8")</f>
        <v>18</v>
      </c>
      <c r="E27" s="9">
        <f>COUNTIFS(đIỂM!$N$8:$N$651,"12A4",đIỂM!G$8:G$651,"&gt;=6.5",đIỂM!G$8:G$651,"&lt;8")</f>
        <v>7</v>
      </c>
      <c r="F27" s="9">
        <f>COUNTIFS(đIỂM!$N$8:$N$651,"12A4",đIỂM!H$8:H$651,"&gt;=6.5",đIỂM!H$8:H$651,"&lt;8")</f>
        <v>7</v>
      </c>
      <c r="G27" s="9">
        <f>COUNTIFS(đIỂM!$N$8:$N$651,"12A4",đIỂM!I$8:I$651,"&gt;=6.5",đIỂM!I$8:I$651,"&lt;8")</f>
        <v>6</v>
      </c>
      <c r="H27" s="9">
        <f>COUNTIFS(đIỂM!$N$8:$N$651,"12A4",đIỂM!J$8:J$651,"&gt;=6.5",đIỂM!J$8:J$651,"&lt;8")</f>
        <v>1</v>
      </c>
      <c r="I27" s="9">
        <f>COUNTIFS(đIỂM!$N$8:$N$651,"12A4",đIỂM!K$8:K$651,"&gt;=6.5",đIỂM!K$8:K$651,"&lt;8")</f>
        <v>0</v>
      </c>
      <c r="J27" s="9">
        <f>COUNTIFS(đIỂM!$N$8:$N$651,"12A4",đIỂM!L$8:L$651,"&gt;=6.5",đIỂM!L$8:L$651,"&lt;8")</f>
        <v>7</v>
      </c>
      <c r="K27" s="9">
        <f>COUNTIFS(đIỂM!$N$8:$N$651,"12A4",đIỂM!M$8:M$651,"&gt;=6.5",đIỂM!M$8:M$651,"&lt;8")</f>
        <v>3</v>
      </c>
    </row>
    <row r="28" spans="1:11" x14ac:dyDescent="0.3">
      <c r="A28" s="9" t="s">
        <v>1261</v>
      </c>
      <c r="B28" s="9"/>
      <c r="C28" s="9">
        <f>COUNTIFS(đIỂM!$N$8:$N$651,"12D1",đIỂM!E$8:E$651,"&gt;=6.5",đIỂM!E$8:E$651,"&lt;8")</f>
        <v>24</v>
      </c>
      <c r="D28" s="9">
        <f>COUNTIFS(đIỂM!$N$8:$N$651,"12D1",đIỂM!F$8:F$651,"&gt;=6.5",đIỂM!F$8:F$651,"&lt;8")</f>
        <v>21</v>
      </c>
      <c r="E28" s="9">
        <f>COUNTIFS(đIỂM!$N$8:$N$651,"12D1",đIỂM!G$8:G$651,"&gt;=6.5",đIỂM!G$8:G$651,"&lt;8")</f>
        <v>21</v>
      </c>
      <c r="F28" s="9">
        <f>COUNTIFS(đIỂM!$N$8:$N$651,"12D1",đIỂM!H$8:H$651,"&gt;=6.5",đIỂM!H$8:H$651,"&lt;8")</f>
        <v>0</v>
      </c>
      <c r="G28" s="9">
        <f>COUNTIFS(đIỂM!$N$8:$N$651,"12D1",đIỂM!I$8:I$651,"&gt;=6.5",đIỂM!I$8:I$651,"&lt;8")</f>
        <v>1</v>
      </c>
      <c r="H28" s="9">
        <f>COUNTIFS(đIỂM!$N$8:$N$651,"12D1",đIỂM!J$8:J$651,"&gt;=6.5",đIỂM!J$8:J$651,"&lt;8")</f>
        <v>0</v>
      </c>
      <c r="I28" s="9">
        <f>COUNTIFS(đIỂM!$N$8:$N$651,"12D1",đIỂM!K$8:K$651,"&gt;=6.5",đIỂM!K$8:K$651,"&lt;8")</f>
        <v>5</v>
      </c>
      <c r="J28" s="9">
        <f>COUNTIFS(đIỂM!$N$8:$N$651,"12D1",đIỂM!L$8:L$651,"&gt;=6.5",đIỂM!L$8:L$651,"&lt;8")</f>
        <v>22</v>
      </c>
      <c r="K28" s="9">
        <f>COUNTIFS(đIỂM!$N$8:$N$651,"12D1",đIỂM!M$8:M$651,"&gt;=6.5",đIỂM!M$8:M$651,"&lt;8")</f>
        <v>2</v>
      </c>
    </row>
    <row r="29" spans="1:11" x14ac:dyDescent="0.3">
      <c r="A29" s="9" t="s">
        <v>1262</v>
      </c>
      <c r="B29" s="9"/>
      <c r="C29" s="9">
        <f>COUNTIFS(đIỂM!$N$8:$N$651,"12D2",đIỂM!E$8:E$651,"&gt;=6.5",đIỂM!E$8:E$651,"&lt;8")</f>
        <v>21</v>
      </c>
      <c r="D29" s="9">
        <f>COUNTIFS(đIỂM!$N$8:$N$651,"12D2",đIỂM!F$8:F$651,"&gt;=6.5",đIỂM!F$8:F$651,"&lt;8")</f>
        <v>22</v>
      </c>
      <c r="E29" s="9">
        <f>COUNTIFS(đIỂM!$N$8:$N$651,"12D2",đIỂM!G$8:G$651,"&gt;=6.5",đIỂM!G$8:G$651,"&lt;8")</f>
        <v>15</v>
      </c>
      <c r="F29" s="9">
        <f>COUNTIFS(đIỂM!$N$8:$N$651,"12D2",đIỂM!H$8:H$651,"&gt;=6.5",đIỂM!H$8:H$651,"&lt;8")</f>
        <v>0</v>
      </c>
      <c r="G29" s="9">
        <f>COUNTIFS(đIỂM!$N$8:$N$651,"12D2",đIỂM!I$8:I$651,"&gt;=6.5",đIỂM!I$8:I$651,"&lt;8")</f>
        <v>1</v>
      </c>
      <c r="H29" s="9">
        <f>COUNTIFS(đIỂM!$N$8:$N$651,"12D2",đIỂM!J$8:J$651,"&gt;=6.5",đIỂM!J$8:J$651,"&lt;8")</f>
        <v>0</v>
      </c>
      <c r="I29" s="9">
        <f>COUNTIFS(đIỂM!$N$8:$N$651,"12D2",đIỂM!K$8:K$651,"&gt;=6.5",đIỂM!K$8:K$651,"&lt;8")</f>
        <v>1</v>
      </c>
      <c r="J29" s="9">
        <f>COUNTIFS(đIỂM!$N$8:$N$651,"12D2",đIỂM!L$8:L$651,"&gt;=6.5",đIỂM!L$8:L$651,"&lt;8")</f>
        <v>28</v>
      </c>
      <c r="K29" s="9">
        <f>COUNTIFS(đIỂM!$N$8:$N$651,"12D2",đIỂM!M$8:M$651,"&gt;=6.5",đIỂM!M$8:M$651,"&lt;8")</f>
        <v>14</v>
      </c>
    </row>
    <row r="30" spans="1:11" x14ac:dyDescent="0.3">
      <c r="A30" s="9" t="s">
        <v>1263</v>
      </c>
      <c r="B30" s="9"/>
      <c r="C30" s="9">
        <f>COUNTIFS(đIỂM!$N$8:$N$651,"12D3",đIỂM!E$8:E$651,"&gt;=6.5",đIỂM!E$8:E$651,"&lt;8")</f>
        <v>18</v>
      </c>
      <c r="D30" s="9">
        <f>COUNTIFS(đIỂM!$N$8:$N$651,"12D3",đIỂM!F$8:F$651,"&gt;=6.5",đIỂM!F$8:F$651,"&lt;8")</f>
        <v>21</v>
      </c>
      <c r="E30" s="9">
        <f>COUNTIFS(đIỂM!$N$8:$N$651,"12D3",đIỂM!G$8:G$651,"&gt;=6.5",đIỂM!G$8:G$651,"&lt;8")</f>
        <v>10</v>
      </c>
      <c r="F30" s="9">
        <f>COUNTIFS(đIỂM!$N$8:$N$651,"12D3",đIỂM!H$8:H$651,"&gt;=6.5",đIỂM!H$8:H$651,"&lt;8")</f>
        <v>1</v>
      </c>
      <c r="G30" s="9">
        <f>COUNTIFS(đIỂM!$N$8:$N$651,"12D3",đIỂM!I$8:I$651,"&gt;=6.5",đIỂM!I$8:I$651,"&lt;8")</f>
        <v>0</v>
      </c>
      <c r="H30" s="9">
        <f>COUNTIFS(đIỂM!$N$8:$N$651,"12D3",đIỂM!J$8:J$651,"&gt;=6.5",đIỂM!J$8:J$651,"&lt;8")</f>
        <v>0</v>
      </c>
      <c r="I30" s="9">
        <f>COUNTIFS(đIỂM!$N$8:$N$651,"12D3",đIỂM!K$8:K$651,"&gt;=6.5",đIỂM!K$8:K$651,"&lt;8")</f>
        <v>2</v>
      </c>
      <c r="J30" s="9">
        <f>COUNTIFS(đIỂM!$N$8:$N$651,"12D3",đIỂM!L$8:L$651,"&gt;=6.5",đIỂM!L$8:L$651,"&lt;8")</f>
        <v>21</v>
      </c>
      <c r="K30" s="9">
        <f>COUNTIFS(đIỂM!$N$8:$N$651,"12D3",đIỂM!M$8:M$651,"&gt;=6.5",đIỂM!M$8:M$651,"&lt;8")</f>
        <v>8</v>
      </c>
    </row>
    <row r="31" spans="1:11" x14ac:dyDescent="0.3">
      <c r="A31" s="9" t="s">
        <v>1264</v>
      </c>
      <c r="B31" s="9"/>
      <c r="C31" s="9">
        <f>COUNTIFS(đIỂM!$N$8:$N$651,"12D4",đIỂM!E$8:E$651,"&gt;=6.5",đIỂM!E$8:E$651,"&lt;8")</f>
        <v>26</v>
      </c>
      <c r="D31" s="9">
        <f>COUNTIFS(đIỂM!$N$8:$N$651,"12D4",đIỂM!F$8:F$651,"&gt;=6.5",đIỂM!F$8:F$651,"&lt;8")</f>
        <v>33</v>
      </c>
      <c r="E31" s="9">
        <f>COUNTIFS(đIỂM!$N$8:$N$651,"12D4",đIỂM!G$8:G$651,"&gt;=6.5",đIỂM!G$8:G$651,"&lt;8")</f>
        <v>14</v>
      </c>
      <c r="F31" s="9">
        <f>COUNTIFS(đIỂM!$N$8:$N$651,"12D4",đIỂM!H$8:H$651,"&gt;=6.5",đIỂM!H$8:H$651,"&lt;8")</f>
        <v>0</v>
      </c>
      <c r="G31" s="9">
        <f>COUNTIFS(đIỂM!$N$8:$N$651,"12D4",đIỂM!I$8:I$651,"&gt;=6.5",đIỂM!I$8:I$651,"&lt;8")</f>
        <v>1</v>
      </c>
      <c r="H31" s="9">
        <f>COUNTIFS(đIỂM!$N$8:$N$651,"12D4",đIỂM!J$8:J$651,"&gt;=6.5",đIỂM!J$8:J$651,"&lt;8")</f>
        <v>0</v>
      </c>
      <c r="I31" s="9">
        <f>COUNTIFS(đIỂM!$N$8:$N$651,"12D4",đIỂM!K$8:K$651,"&gt;=6.5",đIỂM!K$8:K$651,"&lt;8")</f>
        <v>3</v>
      </c>
      <c r="J31" s="9">
        <f>COUNTIFS(đIỂM!$N$8:$N$651,"12D4",đIỂM!L$8:L$651,"&gt;=6.5",đIỂM!L$8:L$651,"&lt;8")</f>
        <v>18</v>
      </c>
      <c r="K31" s="9">
        <f>COUNTIFS(đIỂM!$N$8:$N$651,"12D4",đIỂM!M$8:M$651,"&gt;=6.5",đIỂM!M$8:M$651,"&lt;8")</f>
        <v>9</v>
      </c>
    </row>
    <row r="32" spans="1:11" x14ac:dyDescent="0.3">
      <c r="A32" s="9" t="s">
        <v>1265</v>
      </c>
      <c r="B32" s="9"/>
      <c r="C32" s="9">
        <f>COUNTIFS(đIỂM!$N$8:$N$651,"12D5",đIỂM!E$8:E$651,"&gt;=6.5",đIỂM!E$8:E$651,"&lt;8")</f>
        <v>26</v>
      </c>
      <c r="D32" s="9">
        <f>COUNTIFS(đIỂM!$N$8:$N$651,"12D5",đIỂM!F$8:F$651,"&gt;=6.5",đIỂM!F$8:F$651,"&lt;8")</f>
        <v>24</v>
      </c>
      <c r="E32" s="9">
        <f>COUNTIFS(đIỂM!$N$8:$N$651,"12D5",đIỂM!G$8:G$651,"&gt;=6.5",đIỂM!G$8:G$651,"&lt;8")</f>
        <v>11</v>
      </c>
      <c r="F32" s="9">
        <f>COUNTIFS(đIỂM!$N$8:$N$651,"12D5",đIỂM!H$8:H$651,"&gt;=6.5",đIỂM!H$8:H$651,"&lt;8")</f>
        <v>0</v>
      </c>
      <c r="G32" s="9">
        <f>COUNTIFS(đIỂM!$N$8:$N$651,"12D5",đIỂM!I$8:I$651,"&gt;=6.5",đIỂM!I$8:I$651,"&lt;8")</f>
        <v>0</v>
      </c>
      <c r="H32" s="9">
        <f>COUNTIFS(đIỂM!$N$8:$N$651,"12D5",đIỂM!J$8:J$651,"&gt;=6.5",đIỂM!J$8:J$651,"&lt;8")</f>
        <v>0</v>
      </c>
      <c r="I32" s="9">
        <f>COUNTIFS(đIỂM!$N$8:$N$651,"12D5",đIỂM!K$8:K$651,"&gt;=6.5",đIỂM!K$8:K$651,"&lt;8")</f>
        <v>3</v>
      </c>
      <c r="J32" s="9">
        <f>COUNTIFS(đIỂM!$N$8:$N$651,"12D5",đIỂM!L$8:L$651,"&gt;=6.5",đIỂM!L$8:L$651,"&lt;8")</f>
        <v>26</v>
      </c>
      <c r="K32" s="9">
        <f>COUNTIFS(đIỂM!$N$8:$N$651,"12D5",đIỂM!M$8:M$651,"&gt;=6.5",đIỂM!M$8:M$651,"&lt;8")</f>
        <v>11</v>
      </c>
    </row>
    <row r="33" spans="1:11" x14ac:dyDescent="0.3">
      <c r="A33" s="9" t="s">
        <v>1266</v>
      </c>
      <c r="B33" s="9"/>
      <c r="C33" s="9">
        <f>COUNTIFS(đIỂM!$N$8:$N$651,"12D6",đIỂM!E$8:E$651,"&gt;=6.5",đIỂM!E$8:E$651,"&lt;8")</f>
        <v>27</v>
      </c>
      <c r="D33" s="9">
        <f>COUNTIFS(đIỂM!$N$8:$N$651,"12D6",đIỂM!F$8:F$651,"&gt;=6.5",đIỂM!F$8:F$651,"&lt;8")</f>
        <v>25</v>
      </c>
      <c r="E33" s="9">
        <f>COUNTIFS(đIỂM!$N$8:$N$651,"12D6",đIỂM!G$8:G$651,"&gt;=6.5",đIỂM!G$8:G$651,"&lt;8")</f>
        <v>15</v>
      </c>
      <c r="F33" s="9">
        <f>COUNTIFS(đIỂM!$N$8:$N$651,"12D6",đIỂM!H$8:H$651,"&gt;=6.5",đIỂM!H$8:H$651,"&lt;8")</f>
        <v>1</v>
      </c>
      <c r="G33" s="9">
        <f>COUNTIFS(đIỂM!$N$8:$N$651,"12D6",đIỂM!I$8:I$651,"&gt;=6.5",đIỂM!I$8:I$651,"&lt;8")</f>
        <v>0</v>
      </c>
      <c r="H33" s="9">
        <f>COUNTIFS(đIỂM!$N$8:$N$651,"12D6",đIỂM!J$8:J$651,"&gt;=6.5",đIỂM!J$8:J$651,"&lt;8")</f>
        <v>0</v>
      </c>
      <c r="I33" s="9">
        <f>COUNTIFS(đIỂM!$N$8:$N$651,"12D6",đIỂM!K$8:K$651,"&gt;=6.5",đIỂM!K$8:K$651,"&lt;8")</f>
        <v>5</v>
      </c>
      <c r="J33" s="9">
        <f>COUNTIFS(đIỂM!$N$8:$N$651,"12D6",đIỂM!L$8:L$651,"&gt;=6.5",đIỂM!L$8:L$651,"&lt;8")</f>
        <v>19</v>
      </c>
      <c r="K33" s="9">
        <f>COUNTIFS(đIỂM!$N$8:$N$651,"12D6",đIỂM!M$8:M$651,"&gt;=6.5",đIỂM!M$8:M$651,"&lt;8")</f>
        <v>4</v>
      </c>
    </row>
    <row r="34" spans="1:11" x14ac:dyDescent="0.3">
      <c r="A34" s="9" t="s">
        <v>1267</v>
      </c>
      <c r="B34" s="9"/>
      <c r="C34" s="9">
        <f>COUNTIFS(đIỂM!$N$8:$N$651,"12D7",đIỂM!E$8:E$651,"&gt;=6.5",đIỂM!E$8:E$651,"&lt;8")</f>
        <v>22</v>
      </c>
      <c r="D34" s="9">
        <f>COUNTIFS(đIỂM!$N$8:$N$651,"12D7",đIỂM!F$8:F$651,"&gt;=6.5",đIỂM!F$8:F$651,"&lt;8")</f>
        <v>19</v>
      </c>
      <c r="E34" s="9">
        <f>COUNTIFS(đIỂM!$N$8:$N$651,"12D7",đIỂM!G$8:G$651,"&gt;=6.5",đIỂM!G$8:G$651,"&lt;8")</f>
        <v>13</v>
      </c>
      <c r="F34" s="9">
        <f>COUNTIFS(đIỂM!$N$8:$N$651,"12D7",đIỂM!H$8:H$651,"&gt;=6.5",đIỂM!H$8:H$651,"&lt;8")</f>
        <v>0</v>
      </c>
      <c r="G34" s="9">
        <f>COUNTIFS(đIỂM!$N$8:$N$651,"12D7",đIỂM!I$8:I$651,"&gt;=6.5",đIỂM!I$8:I$651,"&lt;8")</f>
        <v>2</v>
      </c>
      <c r="H34" s="9">
        <f>COUNTIFS(đIỂM!$N$8:$N$651,"12D7",đIỂM!J$8:J$651,"&gt;=6.5",đIỂM!J$8:J$651,"&lt;8")</f>
        <v>0</v>
      </c>
      <c r="I34" s="9">
        <f>COUNTIFS(đIỂM!$N$8:$N$651,"12D7",đIỂM!K$8:K$651,"&gt;=6.5",đIỂM!K$8:K$651,"&lt;8")</f>
        <v>5</v>
      </c>
      <c r="J34" s="9">
        <f>COUNTIFS(đIỂM!$N$8:$N$651,"12D7",đIỂM!L$8:L$651,"&gt;=6.5",đIỂM!L$8:L$651,"&lt;8")</f>
        <v>17</v>
      </c>
      <c r="K34" s="9">
        <f>COUNTIFS(đIỂM!$N$8:$N$651,"12D7",đIỂM!M$8:M$651,"&gt;=6.5",đIỂM!M$8:M$651,"&lt;8")</f>
        <v>9</v>
      </c>
    </row>
    <row r="35" spans="1:11" x14ac:dyDescent="0.3">
      <c r="A35" s="9" t="s">
        <v>1268</v>
      </c>
      <c r="B35" s="9"/>
      <c r="C35" s="9">
        <f>COUNTIFS(đIỂM!$N$8:$N$651,"12D8",đIỂM!E$8:E$651,"&gt;=6.5",đIỂM!E$8:E$651,"&lt;8")</f>
        <v>24</v>
      </c>
      <c r="D35" s="9">
        <f>COUNTIFS(đIỂM!$N$8:$N$651,"12D8",đIỂM!F$8:F$651,"&gt;=6.5",đIỂM!F$8:F$651,"&lt;8")</f>
        <v>19</v>
      </c>
      <c r="E35" s="9">
        <f>COUNTIFS(đIỂM!$N$8:$N$651,"12D8",đIỂM!G$8:G$651,"&gt;=6.5",đIỂM!G$8:G$651,"&lt;8")</f>
        <v>13</v>
      </c>
      <c r="F35" s="9">
        <f>COUNTIFS(đIỂM!$N$8:$N$651,"12D8",đIỂM!H$8:H$651,"&gt;=6.5",đIỂM!H$8:H$651,"&lt;8")</f>
        <v>0</v>
      </c>
      <c r="G35" s="9">
        <f>COUNTIFS(đIỂM!$N$8:$N$651,"12D8",đIỂM!I$8:I$651,"&gt;=6.5",đIỂM!I$8:I$651,"&lt;8")</f>
        <v>1</v>
      </c>
      <c r="H35" s="9">
        <f>COUNTIFS(đIỂM!$N$8:$N$651,"12D8",đIỂM!J$8:J$651,"&gt;=6.5",đIỂM!J$8:J$651,"&lt;8")</f>
        <v>0</v>
      </c>
      <c r="I35" s="9">
        <f>COUNTIFS(đIỂM!$N$8:$N$651,"12D8",đIỂM!K$8:K$651,"&gt;=6.5",đIỂM!K$8:K$651,"&lt;8")</f>
        <v>3</v>
      </c>
      <c r="J35" s="9">
        <f>COUNTIFS(đIỂM!$N$8:$N$651,"12D8",đIỂM!L$8:L$651,"&gt;=6.5",đIỂM!L$8:L$651,"&lt;8")</f>
        <v>22</v>
      </c>
      <c r="K35" s="9">
        <f>COUNTIFS(đIỂM!$N$8:$N$651,"12D8",đIỂM!M$8:M$651,"&gt;=6.5",đIỂM!M$8:M$651,"&lt;8")</f>
        <v>10</v>
      </c>
    </row>
    <row r="36" spans="1:11" x14ac:dyDescent="0.3">
      <c r="A36" s="9" t="s">
        <v>1269</v>
      </c>
      <c r="B36" s="9"/>
      <c r="C36" s="9">
        <f>COUNTIFS(đIỂM!$N$8:$N$651,"12D9",đIỂM!E$8:E$651,"&gt;=6.5",đIỂM!E$8:E$651,"&lt;8")</f>
        <v>29</v>
      </c>
      <c r="D36" s="9">
        <f>COUNTIFS(đIỂM!$N$8:$N$651,"12D9",đIỂM!F$8:F$651,"&gt;=6.5",đIỂM!F$8:F$651,"&lt;8")</f>
        <v>23</v>
      </c>
      <c r="E36" s="9">
        <f>COUNTIFS(đIỂM!$N$8:$N$651,"12D9",đIỂM!G$8:G$651,"&gt;=6.5",đIỂM!G$8:G$651,"&lt;8")</f>
        <v>15</v>
      </c>
      <c r="F36" s="9">
        <f>COUNTIFS(đIỂM!$N$8:$N$651,"12D9",đIỂM!H$8:H$651,"&gt;=6.5",đIỂM!H$8:H$651,"&lt;8")</f>
        <v>1</v>
      </c>
      <c r="G36" s="9">
        <f>COUNTIFS(đIỂM!$N$8:$N$651,"12D9",đIỂM!I$8:I$651,"&gt;=6.5",đIỂM!I$8:I$651,"&lt;8")</f>
        <v>0</v>
      </c>
      <c r="H36" s="9">
        <f>COUNTIFS(đIỂM!$N$8:$N$651,"12D9",đIỂM!J$8:J$651,"&gt;=6.5",đIỂM!J$8:J$651,"&lt;8")</f>
        <v>0</v>
      </c>
      <c r="I36" s="9">
        <f>COUNTIFS(đIỂM!$N$8:$N$651,"12D9",đIỂM!K$8:K$651,"&gt;=6.5",đIỂM!K$8:K$651,"&lt;8")</f>
        <v>1</v>
      </c>
      <c r="J36" s="9">
        <f>COUNTIFS(đIỂM!$N$8:$N$651,"12D9",đIỂM!L$8:L$651,"&gt;=6.5",đIỂM!L$8:L$651,"&lt;8")</f>
        <v>18</v>
      </c>
      <c r="K36" s="9">
        <f>COUNTIFS(đIỂM!$N$8:$N$651,"12D9",đIỂM!M$8:M$651,"&gt;=6.5",đIỂM!M$8:M$651,"&lt;8")</f>
        <v>15</v>
      </c>
    </row>
    <row r="37" spans="1:11" x14ac:dyDescent="0.3">
      <c r="A37" s="9" t="s">
        <v>1270</v>
      </c>
      <c r="B37" s="9"/>
      <c r="C37" s="9">
        <f>COUNTIFS(đIỂM!$N$8:$N$651,"12D10",đIỂM!E$8:E$651,"&gt;=6.5",đIỂM!E$8:E$651,"&lt;8")</f>
        <v>21</v>
      </c>
      <c r="D37" s="9">
        <f>COUNTIFS(đIỂM!$N$8:$N$651,"12D10",đIỂM!F$8:F$651,"&gt;=6.5",đIỂM!F$8:F$651,"&lt;8")</f>
        <v>24</v>
      </c>
      <c r="E37" s="9">
        <f>COUNTIFS(đIỂM!$N$8:$N$651,"12D10",đIỂM!G$8:G$651,"&gt;=6.5",đIỂM!G$8:G$651,"&lt;8")</f>
        <v>10</v>
      </c>
      <c r="F37" s="9">
        <f>COUNTIFS(đIỂM!$N$8:$N$651,"12D10",đIỂM!H$8:H$651,"&gt;=6.5",đIỂM!H$8:H$651,"&lt;8")</f>
        <v>0</v>
      </c>
      <c r="G37" s="9">
        <f>COUNTIFS(đIỂM!$N$8:$N$651,"12D10",đIỂM!I$8:I$651,"&gt;=6.5",đIỂM!I$8:I$651,"&lt;8")</f>
        <v>0</v>
      </c>
      <c r="H37" s="9">
        <f>COUNTIFS(đIỂM!$N$8:$N$651,"12D10",đIỂM!J$8:J$651,"&gt;=6.5",đIỂM!J$8:J$651,"&lt;8")</f>
        <v>0</v>
      </c>
      <c r="I37" s="9">
        <f>COUNTIFS(đIỂM!$N$8:$N$651,"12D10",đIỂM!K$8:K$651,"&gt;=6.5",đIỂM!K$8:K$651,"&lt;8")</f>
        <v>4</v>
      </c>
      <c r="J37" s="9">
        <f>COUNTIFS(đIỂM!$N$8:$N$651,"12D10",đIỂM!L$8:L$651,"&gt;=6.5",đIỂM!L$8:L$651,"&lt;8")</f>
        <v>23</v>
      </c>
      <c r="K37" s="9">
        <f>COUNTIFS(đIỂM!$N$8:$N$651,"12D10",đIỂM!M$8:M$651,"&gt;=6.5",đIỂM!M$8:M$651,"&lt;8")</f>
        <v>8</v>
      </c>
    </row>
    <row r="38" spans="1:11" x14ac:dyDescent="0.3">
      <c r="A38" s="9" t="s">
        <v>1271</v>
      </c>
      <c r="B38" s="9"/>
      <c r="C38" s="9">
        <f>COUNTIFS(đIỂM!$N$8:$N$651,"12D11",đIỂM!E$8:E$651,"&gt;=6.5",đIỂM!E$8:E$651,"&lt;8")</f>
        <v>17</v>
      </c>
      <c r="D38" s="9">
        <f>COUNTIFS(đIỂM!$N$8:$N$651,"12D11",đIỂM!F$8:F$651,"&gt;=6.5",đIỂM!F$8:F$651,"&lt;8")</f>
        <v>20</v>
      </c>
      <c r="E38" s="9">
        <f>COUNTIFS(đIỂM!$N$8:$N$651,"12D11",đIỂM!G$8:G$651,"&gt;=6.5",đIỂM!G$8:G$651,"&lt;8")</f>
        <v>13</v>
      </c>
      <c r="F38" s="9">
        <f>COUNTIFS(đIỂM!$N$8:$N$651,"12D11",đIỂM!H$8:H$651,"&gt;=6.5",đIỂM!H$8:H$651,"&lt;8")</f>
        <v>0</v>
      </c>
      <c r="G38" s="9">
        <f>COUNTIFS(đIỂM!$N$8:$N$651,"12D11",đIỂM!I$8:I$651,"&gt;=6.5",đIỂM!I$8:I$651,"&lt;8")</f>
        <v>0</v>
      </c>
      <c r="H38" s="9">
        <f>COUNTIFS(đIỂM!$N$8:$N$651,"12D11",đIỂM!J$8:J$651,"&gt;=6.5",đIỂM!J$8:J$651,"&lt;8")</f>
        <v>0</v>
      </c>
      <c r="I38" s="9">
        <f>COUNTIFS(đIỂM!$N$8:$N$651,"12D11",đIỂM!K$8:K$651,"&gt;=6.5",đIỂM!K$8:K$651,"&lt;8")</f>
        <v>3</v>
      </c>
      <c r="J38" s="9">
        <f>COUNTIFS(đIỂM!$N$8:$N$651,"12D11",đIỂM!L$8:L$651,"&gt;=6.5",đIỂM!L$8:L$651,"&lt;8")</f>
        <v>20</v>
      </c>
      <c r="K38" s="9">
        <f>COUNTIFS(đIỂM!$N$8:$N$651,"12D11",đIỂM!M$8:M$651,"&gt;=6.5",đIỂM!M$8:M$651,"&lt;8")</f>
        <v>11</v>
      </c>
    </row>
    <row r="39" spans="1:11" x14ac:dyDescent="0.3">
      <c r="A39" s="11" t="s">
        <v>1272</v>
      </c>
      <c r="C39">
        <f t="shared" ref="C39:K39" si="1">SUM(C24:C38)</f>
        <v>324</v>
      </c>
      <c r="D39">
        <f t="shared" si="1"/>
        <v>331</v>
      </c>
      <c r="E39">
        <f t="shared" si="1"/>
        <v>202</v>
      </c>
      <c r="F39">
        <f t="shared" si="1"/>
        <v>32</v>
      </c>
      <c r="G39">
        <f t="shared" si="1"/>
        <v>40</v>
      </c>
      <c r="H39">
        <f t="shared" si="1"/>
        <v>5</v>
      </c>
      <c r="I39">
        <f t="shared" si="1"/>
        <v>36</v>
      </c>
      <c r="J39">
        <f t="shared" si="1"/>
        <v>249</v>
      </c>
      <c r="K39">
        <f t="shared" si="1"/>
        <v>109</v>
      </c>
    </row>
    <row r="41" spans="1:11" x14ac:dyDescent="0.3">
      <c r="A41" s="61" t="s">
        <v>1253</v>
      </c>
      <c r="B41" s="61" t="s">
        <v>1254</v>
      </c>
      <c r="C41" s="63" t="s">
        <v>1274</v>
      </c>
      <c r="D41" s="64"/>
      <c r="E41" s="64"/>
      <c r="F41" s="64"/>
      <c r="G41" s="64"/>
      <c r="H41" s="64"/>
      <c r="I41" s="64"/>
      <c r="J41" s="64"/>
      <c r="K41" s="65"/>
    </row>
    <row r="42" spans="1:11" x14ac:dyDescent="0.3">
      <c r="A42" s="62"/>
      <c r="B42" s="62"/>
      <c r="C42" s="10" t="s">
        <v>4</v>
      </c>
      <c r="D42" s="10" t="s">
        <v>5</v>
      </c>
      <c r="E42" s="10" t="s">
        <v>6</v>
      </c>
      <c r="F42" s="10" t="s">
        <v>7</v>
      </c>
      <c r="G42" s="10" t="s">
        <v>8</v>
      </c>
      <c r="H42" s="10" t="s">
        <v>9</v>
      </c>
      <c r="I42" s="10" t="s">
        <v>10</v>
      </c>
      <c r="J42" s="10" t="s">
        <v>11</v>
      </c>
      <c r="K42" s="10" t="s">
        <v>1256</v>
      </c>
    </row>
    <row r="43" spans="1:11" x14ac:dyDescent="0.3">
      <c r="A43" s="9" t="s">
        <v>1257</v>
      </c>
      <c r="B43" s="9"/>
      <c r="C43" s="9">
        <f>COUNTIFS(đIỂM!$N$8:$N$651,"12A1",đIỂM!E$8:E$651,"&gt;=5",đIỂM!E$8:E$651,"&lt;6.5")</f>
        <v>2</v>
      </c>
      <c r="D43" s="9">
        <f>COUNTIFS(đIỂM!$N$8:$N$651,"12A1",đIỂM!F$8:F$651,"&gt;=5",đIỂM!F$8:F$651,"&lt;6.5")</f>
        <v>18</v>
      </c>
      <c r="E43" s="9">
        <f>COUNTIFS(đIỂM!$N$8:$N$651,"12A1",đIỂM!G$8:G$651,"&gt;=5",đIỂM!G$8:G$651,"&lt;6.5")</f>
        <v>10</v>
      </c>
      <c r="F43" s="9">
        <f>COUNTIFS(đIỂM!$N$8:$N$651,"12A1",đIỂM!H$8:H$651,"&gt;=5",đIỂM!H$8:H$651,"&lt;6.5")</f>
        <v>25</v>
      </c>
      <c r="G43" s="9">
        <f>COUNTIFS(đIỂM!$N$8:$N$651,"12A1",đIỂM!I$8:I$651,"&gt;=5",đIỂM!I$8:I$651,"&lt;6.5")</f>
        <v>10</v>
      </c>
      <c r="H43" s="9">
        <f>COUNTIFS(đIỂM!$N$8:$N$651,"12A1",đIỂM!J$8:J$651,"&gt;=5",đIỂM!J$8:J$651,"&lt;6.5")</f>
        <v>9</v>
      </c>
      <c r="I43" s="9">
        <f>COUNTIFS(đIỂM!$N$8:$N$651,"12A1",đIỂM!K$8:K$651,"&gt;=5",đIỂM!K$8:K$651,"&lt;6.5")</f>
        <v>1</v>
      </c>
      <c r="J43" s="9">
        <f>COUNTIFS(đIỂM!$N$8:$N$651,"12A1",đIỂM!L$8:L$651,"&gt;=5",đIỂM!L$8:L$651,"&lt;6.5")</f>
        <v>0</v>
      </c>
      <c r="K43" s="9">
        <f>COUNTIFS(đIỂM!$N$8:$N$651,"12A1",đIỂM!M$8:M$651,"&gt;=5",đIỂM!M$8:M$651,"&lt;6.5")</f>
        <v>0</v>
      </c>
    </row>
    <row r="44" spans="1:11" x14ac:dyDescent="0.3">
      <c r="A44" s="9" t="s">
        <v>1258</v>
      </c>
      <c r="B44" s="9"/>
      <c r="C44" s="9">
        <f>COUNTIFS(đIỂM!$N$8:$N$651,"12A2",đIỂM!E$8:E$651,"&gt;=5",đIỂM!E$8:E$651,"&lt;6.5")</f>
        <v>7</v>
      </c>
      <c r="D44" s="9">
        <f>COUNTIFS(đIỂM!$N$8:$N$651,"12A2",đIỂM!F$8:F$651,"&gt;=5",đIỂM!F$8:F$651,"&lt;6.5")</f>
        <v>16</v>
      </c>
      <c r="E44" s="9">
        <f>COUNTIFS(đIỂM!$N$8:$N$651,"12A2",đIỂM!G$8:G$651,"&gt;=5",đIỂM!G$8:G$651,"&lt;6.5")</f>
        <v>18</v>
      </c>
      <c r="F44" s="9">
        <f>COUNTIFS(đIỂM!$N$8:$N$651,"12A2",đIỂM!H$8:H$651,"&gt;=5",đIỂM!H$8:H$651,"&lt;6.5")</f>
        <v>17</v>
      </c>
      <c r="G44" s="9">
        <f>COUNTIFS(đIỂM!$N$8:$N$651,"12A2",đIỂM!I$8:I$651,"&gt;=5",đIỂM!I$8:I$651,"&lt;6.5")</f>
        <v>11</v>
      </c>
      <c r="H44" s="9">
        <f>COUNTIFS(đIỂM!$N$8:$N$651,"12A2",đIỂM!J$8:J$651,"&gt;=5",đIỂM!J$8:J$651,"&lt;6.5")</f>
        <v>4</v>
      </c>
      <c r="I44" s="9">
        <f>COUNTIFS(đIỂM!$N$8:$N$651,"12A2",đIỂM!K$8:K$651,"&gt;=5",đIỂM!K$8:K$651,"&lt;6.5")</f>
        <v>4</v>
      </c>
      <c r="J44" s="9">
        <f>COUNTIFS(đIỂM!$N$8:$N$651,"12A2",đIỂM!L$8:L$651,"&gt;=5",đIỂM!L$8:L$651,"&lt;6.5")</f>
        <v>2</v>
      </c>
      <c r="K44" s="9">
        <f>COUNTIFS(đIỂM!$N$8:$N$651,"12A2",đIỂM!M$8:M$651,"&gt;=5",đIỂM!M$8:M$651,"&lt;6.5")</f>
        <v>0</v>
      </c>
    </row>
    <row r="45" spans="1:11" x14ac:dyDescent="0.3">
      <c r="A45" s="9" t="s">
        <v>1259</v>
      </c>
      <c r="B45" s="9"/>
      <c r="C45" s="9">
        <f>COUNTIFS(đIỂM!$N$8:$N$651,"12A3",đIỂM!E$8:E$651,"&gt;=5",đIỂM!E$8:E$651,"&lt;6.5")</f>
        <v>10</v>
      </c>
      <c r="D45" s="9">
        <f>COUNTIFS(đIỂM!$N$8:$N$651,"12A3",đIỂM!F$8:F$651,"&gt;=5",đIỂM!F$8:F$651,"&lt;6.5")</f>
        <v>10</v>
      </c>
      <c r="E45" s="9">
        <f>COUNTIFS(đIỂM!$N$8:$N$651,"12A3",đIỂM!G$8:G$651,"&gt;=5",đIỂM!G$8:G$651,"&lt;6.5")</f>
        <v>13</v>
      </c>
      <c r="F45" s="9">
        <f>COUNTIFS(đIỂM!$N$8:$N$651,"12A3",đIỂM!H$8:H$651,"&gt;=5",đIỂM!H$8:H$651,"&lt;6.5")</f>
        <v>17</v>
      </c>
      <c r="G45" s="9">
        <f>COUNTIFS(đIỂM!$N$8:$N$651,"12A3",đIỂM!I$8:I$651,"&gt;=5",đIỂM!I$8:I$651,"&lt;6.5")</f>
        <v>14</v>
      </c>
      <c r="H45" s="9">
        <f>COUNTIFS(đIỂM!$N$8:$N$651,"12A3",đIỂM!J$8:J$651,"&gt;=5",đIỂM!J$8:J$651,"&lt;6.5")</f>
        <v>1</v>
      </c>
      <c r="I45" s="9">
        <f>COUNTIFS(đIỂM!$N$8:$N$651,"12A3",đIỂM!K$8:K$651,"&gt;=5",đIỂM!K$8:K$651,"&lt;6.5")</f>
        <v>1</v>
      </c>
      <c r="J45" s="9">
        <f>COUNTIFS(đIỂM!$N$8:$N$651,"12A3",đIỂM!L$8:L$651,"&gt;=5",đIỂM!L$8:L$651,"&lt;6.5")</f>
        <v>5</v>
      </c>
      <c r="K45" s="9">
        <f>COUNTIFS(đIỂM!$N$8:$N$651,"12A3",đIỂM!M$8:M$651,"&gt;=5",đIỂM!M$8:M$651,"&lt;6.5")</f>
        <v>0</v>
      </c>
    </row>
    <row r="46" spans="1:11" x14ac:dyDescent="0.3">
      <c r="A46" s="9" t="s">
        <v>1260</v>
      </c>
      <c r="B46" s="9"/>
      <c r="C46" s="9">
        <f>COUNTIFS(đIỂM!$N$8:$N$651,"12A4",đIỂM!E$8:E$651,"&gt;=5",đIỂM!E$8:E$651,"&lt;6.5")</f>
        <v>10</v>
      </c>
      <c r="D46" s="9">
        <f>COUNTIFS(đIỂM!$N$8:$N$651,"12A4",đIỂM!F$8:F$651,"&gt;=5",đIỂM!F$8:F$651,"&lt;6.5")</f>
        <v>14</v>
      </c>
      <c r="E46" s="9">
        <f>COUNTIFS(đIỂM!$N$8:$N$651,"12A4",đIỂM!G$8:G$651,"&gt;=5",đIỂM!G$8:G$651,"&lt;6.5")</f>
        <v>9</v>
      </c>
      <c r="F46" s="9">
        <f>COUNTIFS(đIỂM!$N$8:$N$651,"12A4",đIỂM!H$8:H$651,"&gt;=5",đIỂM!H$8:H$651,"&lt;6.5")</f>
        <v>9</v>
      </c>
      <c r="G46" s="9">
        <f>COUNTIFS(đIỂM!$N$8:$N$651,"12A4",đIỂM!I$8:I$651,"&gt;=5",đIỂM!I$8:I$651,"&lt;6.5")</f>
        <v>6</v>
      </c>
      <c r="H46" s="9">
        <f>COUNTIFS(đIỂM!$N$8:$N$651,"12A4",đIỂM!J$8:J$651,"&gt;=5",đIỂM!J$8:J$651,"&lt;6.5")</f>
        <v>1</v>
      </c>
      <c r="I46" s="9">
        <f>COUNTIFS(đIỂM!$N$8:$N$651,"12A4",đIỂM!K$8:K$651,"&gt;=5",đIỂM!K$8:K$651,"&lt;6.5")</f>
        <v>1</v>
      </c>
      <c r="J46" s="9">
        <f>COUNTIFS(đIỂM!$N$8:$N$651,"12A4",đIỂM!L$8:L$651,"&gt;=5",đIỂM!L$8:L$651,"&lt;6.5")</f>
        <v>4</v>
      </c>
      <c r="K46" s="9">
        <f>COUNTIFS(đIỂM!$N$8:$N$651,"12A4",đIỂM!M$8:M$651,"&gt;=5",đIỂM!M$8:M$651,"&lt;6.5")</f>
        <v>0</v>
      </c>
    </row>
    <row r="47" spans="1:11" x14ac:dyDescent="0.3">
      <c r="A47" s="9" t="s">
        <v>1261</v>
      </c>
      <c r="B47" s="9"/>
      <c r="C47" s="9">
        <f>COUNTIFS(đIỂM!$N$8:$N$651,"12D1",đIỂM!E$8:E$651,"&gt;=5",đIỂM!E$8:E$651,"&lt;6.5")</f>
        <v>5</v>
      </c>
      <c r="D47" s="9">
        <f>COUNTIFS(đIỂM!$N$8:$N$651,"12D1",đIỂM!F$8:F$651,"&gt;=5",đIỂM!F$8:F$651,"&lt;6.5")</f>
        <v>2</v>
      </c>
      <c r="E47" s="9">
        <f>COUNTIFS(đIỂM!$N$8:$N$651,"12D1",đIỂM!G$8:G$651,"&gt;=5",đIỂM!G$8:G$651,"&lt;6.5")</f>
        <v>5</v>
      </c>
      <c r="F47" s="9">
        <f>COUNTIFS(đIỂM!$N$8:$N$651,"12D1",đIỂM!H$8:H$651,"&gt;=5",đIỂM!H$8:H$651,"&lt;6.5")</f>
        <v>6</v>
      </c>
      <c r="G47" s="9">
        <f>COUNTIFS(đIỂM!$N$8:$N$651,"12D1",đIỂM!I$8:I$651,"&gt;=5",đIỂM!I$8:I$651,"&lt;6.5")</f>
        <v>4</v>
      </c>
      <c r="H47" s="9">
        <f>COUNTIFS(đIỂM!$N$8:$N$651,"12D1",đIỂM!J$8:J$651,"&gt;=5",đIỂM!J$8:J$651,"&lt;6.5")</f>
        <v>2</v>
      </c>
      <c r="I47" s="9">
        <f>COUNTIFS(đIỂM!$N$8:$N$651,"12D1",đIỂM!K$8:K$651,"&gt;=5",đIỂM!K$8:K$651,"&lt;6.5")</f>
        <v>22</v>
      </c>
      <c r="J47" s="9">
        <f>COUNTIFS(đIỂM!$N$8:$N$651,"12D1",đIỂM!L$8:L$651,"&gt;=5",đIỂM!L$8:L$651,"&lt;6.5")</f>
        <v>4</v>
      </c>
      <c r="K47" s="9">
        <f>COUNTIFS(đIỂM!$N$8:$N$651,"12D1",đIỂM!M$8:M$651,"&gt;=5",đIỂM!M$8:M$651,"&lt;6.5")</f>
        <v>0</v>
      </c>
    </row>
    <row r="48" spans="1:11" x14ac:dyDescent="0.3">
      <c r="A48" s="9" t="s">
        <v>1262</v>
      </c>
      <c r="B48" s="9"/>
      <c r="C48" s="9">
        <f>COUNTIFS(đIỂM!$N$8:$N$651,"12D2",đIỂM!E$8:E$651,"&gt;=5",đIỂM!E$8:E$651,"&lt;6.5")</f>
        <v>16</v>
      </c>
      <c r="D48" s="9">
        <f>COUNTIFS(đIỂM!$N$8:$N$651,"12D2",đIỂM!F$8:F$651,"&gt;=5",đIỂM!F$8:F$651,"&lt;6.5")</f>
        <v>6</v>
      </c>
      <c r="E48" s="9">
        <f>COUNTIFS(đIỂM!$N$8:$N$651,"12D2",đIỂM!G$8:G$651,"&gt;=5",đIỂM!G$8:G$651,"&lt;6.5")</f>
        <v>21</v>
      </c>
      <c r="F48" s="9">
        <f>COUNTIFS(đIỂM!$N$8:$N$651,"12D2",đIỂM!H$8:H$651,"&gt;=5",đIỂM!H$8:H$651,"&lt;6.5")</f>
        <v>0</v>
      </c>
      <c r="G48" s="9">
        <f>COUNTIFS(đIỂM!$N$8:$N$651,"12D2",đIỂM!I$8:I$651,"&gt;=5",đIỂM!I$8:I$651,"&lt;6.5")</f>
        <v>0</v>
      </c>
      <c r="H48" s="9">
        <f>COUNTIFS(đIỂM!$N$8:$N$651,"12D2",đIỂM!J$8:J$651,"&gt;=5",đIỂM!J$8:J$651,"&lt;6.5")</f>
        <v>0</v>
      </c>
      <c r="I48" s="9">
        <f>COUNTIFS(đIỂM!$N$8:$N$651,"12D2",đIỂM!K$8:K$651,"&gt;=5",đIỂM!K$8:K$651,"&lt;6.5")</f>
        <v>20</v>
      </c>
      <c r="J48" s="9">
        <f>COUNTIFS(đIỂM!$N$8:$N$651,"12D2",đIỂM!L$8:L$651,"&gt;=5",đIỂM!L$8:L$651,"&lt;6.5")</f>
        <v>12</v>
      </c>
      <c r="K48" s="9">
        <f>COUNTIFS(đIỂM!$N$8:$N$651,"12D2",đIỂM!M$8:M$651,"&gt;=5",đIỂM!M$8:M$651,"&lt;6.5")</f>
        <v>0</v>
      </c>
    </row>
    <row r="49" spans="1:11" x14ac:dyDescent="0.3">
      <c r="A49" s="9" t="s">
        <v>1263</v>
      </c>
      <c r="B49" s="9"/>
      <c r="C49" s="9">
        <f>COUNTIFS(đIỂM!$N$8:$N$651,"12D3",đIỂM!E$8:E$651,"&gt;=5",đIỂM!E$8:E$651,"&lt;6.5")</f>
        <v>12</v>
      </c>
      <c r="D49" s="9">
        <f>COUNTIFS(đIỂM!$N$8:$N$651,"12D3",đIỂM!F$8:F$651,"&gt;=5",đIỂM!F$8:F$651,"&lt;6.5")</f>
        <v>9</v>
      </c>
      <c r="E49" s="9">
        <f>COUNTIFS(đIỂM!$N$8:$N$651,"12D3",đIỂM!G$8:G$651,"&gt;=5",đIỂM!G$8:G$651,"&lt;6.5")</f>
        <v>19</v>
      </c>
      <c r="F49" s="9">
        <f>COUNTIFS(đIỂM!$N$8:$N$651,"12D3",đIỂM!H$8:H$651,"&gt;=5",đIỂM!H$8:H$651,"&lt;6.5")</f>
        <v>2</v>
      </c>
      <c r="G49" s="9">
        <f>COUNTIFS(đIỂM!$N$8:$N$651,"12D3",đIỂM!I$8:I$651,"&gt;=5",đIỂM!I$8:I$651,"&lt;6.5")</f>
        <v>2</v>
      </c>
      <c r="H49" s="9">
        <f>COUNTIFS(đIỂM!$N$8:$N$651,"12D3",đIỂM!J$8:J$651,"&gt;=5",đIỂM!J$8:J$651,"&lt;6.5")</f>
        <v>0</v>
      </c>
      <c r="I49" s="9">
        <f>COUNTIFS(đIỂM!$N$8:$N$651,"12D3",đIỂM!K$8:K$651,"&gt;=5",đIỂM!K$8:K$651,"&lt;6.5")</f>
        <v>11</v>
      </c>
      <c r="J49" s="9">
        <f>COUNTIFS(đIỂM!$N$8:$N$651,"12D3",đIỂM!L$8:L$651,"&gt;=5",đIỂM!L$8:L$651,"&lt;6.5")</f>
        <v>15</v>
      </c>
      <c r="K49" s="9">
        <f>COUNTIFS(đIỂM!$N$8:$N$651,"12D3",đIỂM!M$8:M$651,"&gt;=5",đIỂM!M$8:M$651,"&lt;6.5")</f>
        <v>0</v>
      </c>
    </row>
    <row r="50" spans="1:11" x14ac:dyDescent="0.3">
      <c r="A50" s="9" t="s">
        <v>1264</v>
      </c>
      <c r="B50" s="9"/>
      <c r="C50" s="9">
        <f>COUNTIFS(đIỂM!$N$8:$N$651,"12D4",đIỂM!E$8:E$651,"&gt;=5",đIỂM!E$8:E$651,"&lt;6.5")</f>
        <v>8</v>
      </c>
      <c r="D50" s="9">
        <f>COUNTIFS(đIỂM!$N$8:$N$651,"12D4",đIỂM!F$8:F$651,"&gt;=5",đIỂM!F$8:F$651,"&lt;6.5")</f>
        <v>6</v>
      </c>
      <c r="E50" s="9">
        <f>COUNTIFS(đIỂM!$N$8:$N$651,"12D4",đIỂM!G$8:G$651,"&gt;=5",đIỂM!G$8:G$651,"&lt;6.5")</f>
        <v>18</v>
      </c>
      <c r="F50" s="9">
        <f>COUNTIFS(đIỂM!$N$8:$N$651,"12D4",đIỂM!H$8:H$651,"&gt;=5",đIỂM!H$8:H$651,"&lt;6.5")</f>
        <v>3</v>
      </c>
      <c r="G50" s="9">
        <f>COUNTIFS(đIỂM!$N$8:$N$651,"12D4",đIỂM!I$8:I$651,"&gt;=5",đIỂM!I$8:I$651,"&lt;6.5")</f>
        <v>1</v>
      </c>
      <c r="H50" s="9">
        <f>COUNTIFS(đIỂM!$N$8:$N$651,"12D4",đIỂM!J$8:J$651,"&gt;=5",đIỂM!J$8:J$651,"&lt;6.5")</f>
        <v>0</v>
      </c>
      <c r="I50" s="9">
        <f>COUNTIFS(đIỂM!$N$8:$N$651,"12D4",đIỂM!K$8:K$651,"&gt;=5",đIỂM!K$8:K$651,"&lt;6.5")</f>
        <v>6</v>
      </c>
      <c r="J50" s="9">
        <f>COUNTIFS(đIỂM!$N$8:$N$651,"12D4",đIỂM!L$8:L$651,"&gt;=5",đIỂM!L$8:L$651,"&lt;6.5")</f>
        <v>8</v>
      </c>
      <c r="K50" s="9">
        <f>COUNTIFS(đIỂM!$N$8:$N$651,"12D4",đIỂM!M$8:M$651,"&gt;=5",đIỂM!M$8:M$651,"&lt;6.5")</f>
        <v>0</v>
      </c>
    </row>
    <row r="51" spans="1:11" x14ac:dyDescent="0.3">
      <c r="A51" s="9" t="s">
        <v>1265</v>
      </c>
      <c r="B51" s="9"/>
      <c r="C51" s="9">
        <f>COUNTIFS(đIỂM!$N$8:$N$651,"12D5",đIỂM!E$8:E$651,"&gt;=5",đIỂM!E$8:E$651,"&lt;6.5")</f>
        <v>14</v>
      </c>
      <c r="D51" s="9">
        <f>COUNTIFS(đIỂM!$N$8:$N$651,"12D5",đIỂM!F$8:F$651,"&gt;=5",đIỂM!F$8:F$651,"&lt;6.5")</f>
        <v>6</v>
      </c>
      <c r="E51" s="9">
        <f>COUNTIFS(đIỂM!$N$8:$N$651,"12D5",đIỂM!G$8:G$651,"&gt;=5",đIỂM!G$8:G$651,"&lt;6.5")</f>
        <v>13</v>
      </c>
      <c r="F51" s="9">
        <f>COUNTIFS(đIỂM!$N$8:$N$651,"12D5",đIỂM!H$8:H$651,"&gt;=5",đIỂM!H$8:H$651,"&lt;6.5")</f>
        <v>0</v>
      </c>
      <c r="G51" s="9">
        <f>COUNTIFS(đIỂM!$N$8:$N$651,"12D5",đIỂM!I$8:I$651,"&gt;=5",đIỂM!I$8:I$651,"&lt;6.5")</f>
        <v>0</v>
      </c>
      <c r="H51" s="9">
        <f>COUNTIFS(đIỂM!$N$8:$N$651,"12D5",đIỂM!J$8:J$651,"&gt;=5",đIỂM!J$8:J$651,"&lt;6.5")</f>
        <v>0</v>
      </c>
      <c r="I51" s="9">
        <f>COUNTIFS(đIỂM!$N$8:$N$651,"12D5",đIỂM!K$8:K$651,"&gt;=5",đIỂM!K$8:K$651,"&lt;6.5")</f>
        <v>17</v>
      </c>
      <c r="J51" s="9">
        <f>COUNTIFS(đIỂM!$N$8:$N$651,"12D5",đIỂM!L$8:L$651,"&gt;=5",đIỂM!L$8:L$651,"&lt;6.5")</f>
        <v>11</v>
      </c>
      <c r="K51" s="9">
        <f>COUNTIFS(đIỂM!$N$8:$N$651,"12D5",đIỂM!M$8:M$651,"&gt;=5",đIỂM!M$8:M$651,"&lt;6.5")</f>
        <v>0</v>
      </c>
    </row>
    <row r="52" spans="1:11" x14ac:dyDescent="0.3">
      <c r="A52" s="9" t="s">
        <v>1266</v>
      </c>
      <c r="B52" s="9"/>
      <c r="C52" s="9">
        <f>COUNTIFS(đIỂM!$N$8:$N$651,"12D6",đIỂM!E$8:E$651,"&gt;=5",đIỂM!E$8:E$651,"&lt;6.5")</f>
        <v>5</v>
      </c>
      <c r="D52" s="9">
        <f>COUNTIFS(đIỂM!$N$8:$N$651,"12D6",đIỂM!F$8:F$651,"&gt;=5",đIỂM!F$8:F$651,"&lt;6.5")</f>
        <v>0</v>
      </c>
      <c r="E52" s="9">
        <f>COUNTIFS(đIỂM!$N$8:$N$651,"12D6",đIỂM!G$8:G$651,"&gt;=5",đIỂM!G$8:G$651,"&lt;6.5")</f>
        <v>16</v>
      </c>
      <c r="F52" s="9">
        <f>COUNTIFS(đIỂM!$N$8:$N$651,"12D6",đIỂM!H$8:H$651,"&gt;=5",đIỂM!H$8:H$651,"&lt;6.5")</f>
        <v>4</v>
      </c>
      <c r="G52" s="9">
        <f>COUNTIFS(đIỂM!$N$8:$N$651,"12D6",đIỂM!I$8:I$651,"&gt;=5",đIỂM!I$8:I$651,"&lt;6.5")</f>
        <v>3</v>
      </c>
      <c r="H52" s="9">
        <f>COUNTIFS(đIỂM!$N$8:$N$651,"12D6",đIỂM!J$8:J$651,"&gt;=5",đIỂM!J$8:J$651,"&lt;6.5")</f>
        <v>0</v>
      </c>
      <c r="I52" s="9">
        <f>COUNTIFS(đIỂM!$N$8:$N$651,"12D6",đIỂM!K$8:K$651,"&gt;=5",đIỂM!K$8:K$651,"&lt;6.5")</f>
        <v>10</v>
      </c>
      <c r="J52" s="9">
        <f>COUNTIFS(đIỂM!$N$8:$N$651,"12D6",đIỂM!L$8:L$651,"&gt;=5",đIỂM!L$8:L$651,"&lt;6.5")</f>
        <v>12</v>
      </c>
      <c r="K52" s="9">
        <f>COUNTIFS(đIỂM!$N$8:$N$651,"12D6",đIỂM!M$8:M$651,"&gt;=5",đIỂM!M$8:M$651,"&lt;6.5")</f>
        <v>0</v>
      </c>
    </row>
    <row r="53" spans="1:11" x14ac:dyDescent="0.3">
      <c r="A53" s="9" t="s">
        <v>1267</v>
      </c>
      <c r="B53" s="9"/>
      <c r="C53" s="9">
        <f>COUNTIFS(đIỂM!$N$8:$N$651,"12D7",đIỂM!E$8:E$651,"&gt;=5",đIỂM!E$8:E$651,"&lt;6.5")</f>
        <v>10</v>
      </c>
      <c r="D53" s="9">
        <f>COUNTIFS(đIỂM!$N$8:$N$651,"12D7",đIỂM!F$8:F$651,"&gt;=5",đIỂM!F$8:F$651,"&lt;6.5")</f>
        <v>4</v>
      </c>
      <c r="E53" s="9">
        <f>COUNTIFS(đIỂM!$N$8:$N$651,"12D7",đIỂM!G$8:G$651,"&gt;=5",đIỂM!G$8:G$651,"&lt;6.5")</f>
        <v>13</v>
      </c>
      <c r="F53" s="9">
        <f>COUNTIFS(đIỂM!$N$8:$N$651,"12D7",đIỂM!H$8:H$651,"&gt;=5",đIỂM!H$8:H$651,"&lt;6.5")</f>
        <v>2</v>
      </c>
      <c r="G53" s="9">
        <f>COUNTIFS(đIỂM!$N$8:$N$651,"12D7",đIỂM!I$8:I$651,"&gt;=5",đIỂM!I$8:I$651,"&lt;6.5")</f>
        <v>0</v>
      </c>
      <c r="H53" s="9">
        <f>COUNTIFS(đIỂM!$N$8:$N$651,"12D7",đIỂM!J$8:J$651,"&gt;=5",đIỂM!J$8:J$651,"&lt;6.5")</f>
        <v>0</v>
      </c>
      <c r="I53" s="9">
        <f>COUNTIFS(đIỂM!$N$8:$N$651,"12D7",đIỂM!K$8:K$651,"&gt;=5",đIỂM!K$8:K$651,"&lt;6.5")</f>
        <v>8</v>
      </c>
      <c r="J53" s="9">
        <f>COUNTIFS(đIỂM!$N$8:$N$651,"12D7",đIỂM!L$8:L$651,"&gt;=5",đIỂM!L$8:L$651,"&lt;6.5")</f>
        <v>13</v>
      </c>
      <c r="K53" s="9">
        <f>COUNTIFS(đIỂM!$N$8:$N$651,"12D7",đIỂM!M$8:M$651,"&gt;=5",đIỂM!M$8:M$651,"&lt;6.5")</f>
        <v>2</v>
      </c>
    </row>
    <row r="54" spans="1:11" x14ac:dyDescent="0.3">
      <c r="A54" s="9" t="s">
        <v>1268</v>
      </c>
      <c r="B54" s="9"/>
      <c r="C54" s="9">
        <f>COUNTIFS(đIỂM!$N$8:$N$651,"12D8",đIỂM!E$8:E$651,"&gt;=5",đIỂM!E$8:E$651,"&lt;6.5")</f>
        <v>5</v>
      </c>
      <c r="D54" s="9">
        <f>COUNTIFS(đIỂM!$N$8:$N$651,"12D8",đIỂM!F$8:F$651,"&gt;=5",đIỂM!F$8:F$651,"&lt;6.5")</f>
        <v>6</v>
      </c>
      <c r="E54" s="9">
        <f>COUNTIFS(đIỂM!$N$8:$N$651,"12D8",đIỂM!G$8:G$651,"&gt;=5",đIỂM!G$8:G$651,"&lt;6.5")</f>
        <v>11</v>
      </c>
      <c r="F54" s="9">
        <f>COUNTIFS(đIỂM!$N$8:$N$651,"12D8",đIỂM!H$8:H$651,"&gt;=5",đIỂM!H$8:H$651,"&lt;6.5")</f>
        <v>2</v>
      </c>
      <c r="G54" s="9">
        <f>COUNTIFS(đIỂM!$N$8:$N$651,"12D8",đIỂM!I$8:I$651,"&gt;=5",đIỂM!I$8:I$651,"&lt;6.5")</f>
        <v>0</v>
      </c>
      <c r="H54" s="9">
        <f>COUNTIFS(đIỂM!$N$8:$N$651,"12D8",đIỂM!J$8:J$651,"&gt;=5",đIỂM!J$8:J$651,"&lt;6.5")</f>
        <v>0</v>
      </c>
      <c r="I54" s="9">
        <f>COUNTIFS(đIỂM!$N$8:$N$651,"12D8",đIỂM!K$8:K$651,"&gt;=5",đIỂM!K$8:K$651,"&lt;6.5")</f>
        <v>6</v>
      </c>
      <c r="J54" s="9">
        <f>COUNTIFS(đIỂM!$N$8:$N$651,"12D8",đIỂM!L$8:L$651,"&gt;=5",đIỂM!L$8:L$651,"&lt;6.5")</f>
        <v>13</v>
      </c>
      <c r="K54" s="9">
        <f>COUNTIFS(đIỂM!$N$8:$N$651,"12D8",đIỂM!M$8:M$651,"&gt;=5",đIỂM!M$8:M$651,"&lt;6.5")</f>
        <v>1</v>
      </c>
    </row>
    <row r="55" spans="1:11" x14ac:dyDescent="0.3">
      <c r="A55" s="9" t="s">
        <v>1269</v>
      </c>
      <c r="B55" s="9"/>
      <c r="C55" s="9">
        <f>COUNTIFS(đIỂM!$N$8:$N$651,"12D9",đIỂM!E$8:E$651,"&gt;=5",đIỂM!E$8:E$651,"&lt;6.5")</f>
        <v>5</v>
      </c>
      <c r="D55" s="9">
        <f>COUNTIFS(đIỂM!$N$8:$N$651,"12D9",đIỂM!F$8:F$651,"&gt;=5",đIỂM!F$8:F$651,"&lt;6.5")</f>
        <v>1</v>
      </c>
      <c r="E55" s="9">
        <f>COUNTIFS(đIỂM!$N$8:$N$651,"12D9",đIỂM!G$8:G$651,"&gt;=5",đIỂM!G$8:G$651,"&lt;6.5")</f>
        <v>14</v>
      </c>
      <c r="F55" s="9">
        <f>COUNTIFS(đIỂM!$N$8:$N$651,"12D9",đIỂM!H$8:H$651,"&gt;=5",đIỂM!H$8:H$651,"&lt;6.5")</f>
        <v>2</v>
      </c>
      <c r="G55" s="9">
        <f>COUNTIFS(đIỂM!$N$8:$N$651,"12D9",đIỂM!I$8:I$651,"&gt;=5",đIỂM!I$8:I$651,"&lt;6.5")</f>
        <v>1</v>
      </c>
      <c r="H55" s="9">
        <f>COUNTIFS(đIỂM!$N$8:$N$651,"12D9",đIỂM!J$8:J$651,"&gt;=5",đIỂM!J$8:J$651,"&lt;6.5")</f>
        <v>0</v>
      </c>
      <c r="I55" s="9">
        <f>COUNTIFS(đIỂM!$N$8:$N$651,"12D9",đIỂM!K$8:K$651,"&gt;=5",đIỂM!K$8:K$651,"&lt;6.5")</f>
        <v>13</v>
      </c>
      <c r="J55" s="9">
        <f>COUNTIFS(đIỂM!$N$8:$N$651,"12D9",đIỂM!L$8:L$651,"&gt;=5",đIỂM!L$8:L$651,"&lt;6.5")</f>
        <v>11</v>
      </c>
      <c r="K55" s="9">
        <f>COUNTIFS(đIỂM!$N$8:$N$651,"12D9",đIỂM!M$8:M$651,"&gt;=5",đIỂM!M$8:M$651,"&lt;6.5")</f>
        <v>0</v>
      </c>
    </row>
    <row r="56" spans="1:11" x14ac:dyDescent="0.3">
      <c r="A56" s="9" t="s">
        <v>1270</v>
      </c>
      <c r="B56" s="9"/>
      <c r="C56" s="9">
        <f>COUNTIFS(đIỂM!$N$8:$N$651,"12D10",đIỂM!E$8:E$651,"&gt;=5",đIỂM!E$8:E$651,"&lt;6.5")</f>
        <v>15</v>
      </c>
      <c r="D56" s="9">
        <f>COUNTIFS(đIỂM!$N$8:$N$651,"12D10",đIỂM!F$8:F$651,"&gt;=5",đIỂM!F$8:F$651,"&lt;6.5")</f>
        <v>8</v>
      </c>
      <c r="E56" s="9">
        <f>COUNTIFS(đIỂM!$N$8:$N$651,"12D10",đIỂM!G$8:G$651,"&gt;=5",đIỂM!G$8:G$651,"&lt;6.5")</f>
        <v>14</v>
      </c>
      <c r="F56" s="9">
        <f>COUNTIFS(đIỂM!$N$8:$N$651,"12D10",đIỂM!H$8:H$651,"&gt;=5",đIỂM!H$8:H$651,"&lt;6.5")</f>
        <v>4</v>
      </c>
      <c r="G56" s="9">
        <f>COUNTIFS(đIỂM!$N$8:$N$651,"12D10",đIỂM!I$8:I$651,"&gt;=5",đIỂM!I$8:I$651,"&lt;6.5")</f>
        <v>0</v>
      </c>
      <c r="H56" s="9">
        <f>COUNTIFS(đIỂM!$N$8:$N$651,"12D10",đIỂM!J$8:J$651,"&gt;=5",đIỂM!J$8:J$651,"&lt;6.5")</f>
        <v>0</v>
      </c>
      <c r="I56" s="9">
        <f>COUNTIFS(đIỂM!$N$8:$N$651,"12D10",đIỂM!K$8:K$651,"&gt;=5",đIỂM!K$8:K$651,"&lt;6.5")</f>
        <v>10</v>
      </c>
      <c r="J56" s="9">
        <f>COUNTIFS(đIỂM!$N$8:$N$651,"12D10",đIỂM!L$8:L$651,"&gt;=5",đIỂM!L$8:L$651,"&lt;6.5")</f>
        <v>6</v>
      </c>
      <c r="K56" s="9">
        <f>COUNTIFS(đIỂM!$N$8:$N$651,"12D10",đIỂM!M$8:M$651,"&gt;=5",đIỂM!M$8:M$651,"&lt;6.5")</f>
        <v>1</v>
      </c>
    </row>
    <row r="57" spans="1:11" x14ac:dyDescent="0.3">
      <c r="A57" s="9" t="s">
        <v>1271</v>
      </c>
      <c r="B57" s="9"/>
      <c r="C57" s="9">
        <f>COUNTIFS(đIỂM!$N$8:$N$651,"12D11",đIỂM!E$8:E$651,"&gt;=5",đIỂM!E$8:E$651,"&lt;6.5")</f>
        <v>13</v>
      </c>
      <c r="D57" s="9">
        <f>COUNTIFS(đIỂM!$N$8:$N$651,"12D11",đIỂM!F$8:F$651,"&gt;=5",đIỂM!F$8:F$651,"&lt;6.5")</f>
        <v>4</v>
      </c>
      <c r="E57" s="9">
        <f>COUNTIFS(đIỂM!$N$8:$N$651,"12D11",đIỂM!G$8:G$651,"&gt;=5",đIỂM!G$8:G$651,"&lt;6.5")</f>
        <v>15</v>
      </c>
      <c r="F57" s="9">
        <f>COUNTIFS(đIỂM!$N$8:$N$651,"12D11",đIỂM!H$8:H$651,"&gt;=5",đIỂM!H$8:H$651,"&lt;6.5")</f>
        <v>4</v>
      </c>
      <c r="G57" s="9">
        <f>COUNTIFS(đIỂM!$N$8:$N$651,"12D11",đIỂM!I$8:I$651,"&gt;=5",đIỂM!I$8:I$651,"&lt;6.5")</f>
        <v>2</v>
      </c>
      <c r="H57" s="9">
        <f>COUNTIFS(đIỂM!$N$8:$N$651,"12D11",đIỂM!J$8:J$651,"&gt;=5",đIỂM!J$8:J$651,"&lt;6.5")</f>
        <v>1</v>
      </c>
      <c r="I57" s="9">
        <f>COUNTIFS(đIỂM!$N$8:$N$651,"12D11",đIỂM!K$8:K$651,"&gt;=5",đIỂM!K$8:K$651,"&lt;6.5")</f>
        <v>10</v>
      </c>
      <c r="J57" s="9">
        <f>COUNTIFS(đIỂM!$N$8:$N$651,"12D11",đIỂM!L$8:L$651,"&gt;=5",đIỂM!L$8:L$651,"&lt;6.5")</f>
        <v>7</v>
      </c>
      <c r="K57" s="9">
        <f>COUNTIFS(đIỂM!$N$8:$N$651,"12D11",đIỂM!M$8:M$651,"&gt;=5",đIỂM!M$8:M$651,"&lt;6.5")</f>
        <v>0</v>
      </c>
    </row>
    <row r="58" spans="1:11" x14ac:dyDescent="0.3">
      <c r="A58" s="11" t="s">
        <v>1272</v>
      </c>
      <c r="C58">
        <f t="shared" ref="C58:K58" si="2">SUM(C43:C57)</f>
        <v>137</v>
      </c>
      <c r="D58">
        <f t="shared" si="2"/>
        <v>110</v>
      </c>
      <c r="E58">
        <f t="shared" si="2"/>
        <v>209</v>
      </c>
      <c r="F58">
        <f t="shared" si="2"/>
        <v>97</v>
      </c>
      <c r="G58">
        <f t="shared" si="2"/>
        <v>54</v>
      </c>
      <c r="H58">
        <f t="shared" si="2"/>
        <v>18</v>
      </c>
      <c r="I58">
        <f t="shared" si="2"/>
        <v>140</v>
      </c>
      <c r="J58">
        <f t="shared" si="2"/>
        <v>123</v>
      </c>
      <c r="K58">
        <f t="shared" si="2"/>
        <v>4</v>
      </c>
    </row>
    <row r="60" spans="1:11" x14ac:dyDescent="0.3">
      <c r="A60" s="61" t="s">
        <v>1253</v>
      </c>
      <c r="B60" s="61" t="s">
        <v>1254</v>
      </c>
      <c r="C60" s="63" t="s">
        <v>1275</v>
      </c>
      <c r="D60" s="64"/>
      <c r="E60" s="64"/>
      <c r="F60" s="64"/>
      <c r="G60" s="64"/>
      <c r="H60" s="64"/>
      <c r="I60" s="64"/>
      <c r="J60" s="64"/>
      <c r="K60" s="65"/>
    </row>
    <row r="61" spans="1:11" x14ac:dyDescent="0.3">
      <c r="A61" s="62"/>
      <c r="B61" s="62"/>
      <c r="C61" s="10" t="s">
        <v>4</v>
      </c>
      <c r="D61" s="10" t="s">
        <v>5</v>
      </c>
      <c r="E61" s="10" t="s">
        <v>6</v>
      </c>
      <c r="F61" s="10" t="s">
        <v>7</v>
      </c>
      <c r="G61" s="10" t="s">
        <v>8</v>
      </c>
      <c r="H61" s="10" t="s">
        <v>9</v>
      </c>
      <c r="I61" s="10" t="s">
        <v>10</v>
      </c>
      <c r="J61" s="10" t="s">
        <v>11</v>
      </c>
      <c r="K61" s="10" t="s">
        <v>1256</v>
      </c>
    </row>
    <row r="62" spans="1:11" x14ac:dyDescent="0.3">
      <c r="A62" s="9" t="s">
        <v>1257</v>
      </c>
      <c r="B62" s="9"/>
      <c r="C62" s="9">
        <f>COUNTIFS(đIỂM!$N$8:$N$651,"12A1",đIỂM!E$8:E$651,"&gt;=3.5",đIỂM!E$8:E$651,"&lt;5")</f>
        <v>0</v>
      </c>
      <c r="D62" s="9">
        <f>COUNTIFS(đIỂM!$N$8:$N$651,"12A1",đIỂM!F$8:F$651,"&gt;=3.5",đIỂM!F$8:F$651,"&lt;5")</f>
        <v>3</v>
      </c>
      <c r="E62" s="9">
        <f>COUNTIFS(đIỂM!$N$8:$N$651,"12A1",đIỂM!G$8:G$651,"&gt;=3.5",đIỂM!G$8:G$651,"&lt;5")</f>
        <v>1</v>
      </c>
      <c r="F62" s="9">
        <f>COUNTIFS(đIỂM!$N$8:$N$651,"12A1",đIỂM!H$8:H$651,"&gt;=3.5",đIỂM!H$8:H$651,"&lt;5")</f>
        <v>4</v>
      </c>
      <c r="G62" s="9">
        <f>COUNTIFS(đIỂM!$N$8:$N$651,"12A1",đIỂM!I$8:I$651,"&gt;=3.5",đIỂM!I$8:I$651,"&lt;5")</f>
        <v>14</v>
      </c>
      <c r="H62" s="9">
        <f>COUNTIFS(đIỂM!$N$8:$N$651,"12A1",đIỂM!J$8:J$651,"&gt;=3.5",đIỂM!J$8:J$651,"&lt;5")</f>
        <v>15</v>
      </c>
      <c r="I62" s="9">
        <f>COUNTIFS(đIỂM!$N$8:$N$651,"12A1",đIỂM!K$8:K$651,"&gt;=3.5",đIỂM!K$8:K$651,"&lt;5")</f>
        <v>0</v>
      </c>
      <c r="J62" s="9">
        <f>COUNTIFS(đIỂM!$N$8:$N$651,"12A1",đIỂM!L$8:L$651,"&gt;=3.5",đIỂM!L$8:L$651,"&lt;5")</f>
        <v>0</v>
      </c>
      <c r="K62" s="9">
        <f>COUNTIFS(đIỂM!$N$8:$N$651,"12A1",đIỂM!M$8:M$651,"&gt;=3.5",đIỂM!M$8:M$651,"&lt;5")</f>
        <v>0</v>
      </c>
    </row>
    <row r="63" spans="1:11" x14ac:dyDescent="0.3">
      <c r="A63" s="9" t="s">
        <v>1258</v>
      </c>
      <c r="B63" s="9"/>
      <c r="C63" s="9">
        <f>COUNTIFS(đIỂM!$N$8:$N$651,"12A2",đIỂM!E$8:E$651,"&gt;=3.5",đIỂM!E$8:E$651,"&lt;5")</f>
        <v>2</v>
      </c>
      <c r="D63" s="9">
        <f>COUNTIFS(đIỂM!$N$8:$N$651,"12A2",đIỂM!F$8:F$651,"&gt;=3.5",đIỂM!F$8:F$651,"&lt;5")</f>
        <v>2</v>
      </c>
      <c r="E63" s="9">
        <f>COUNTIFS(đIỂM!$N$8:$N$651,"12A2",đIỂM!G$8:G$651,"&gt;=3.5",đIỂM!G$8:G$651,"&lt;5")</f>
        <v>6</v>
      </c>
      <c r="F63" s="9">
        <f>COUNTIFS(đIỂM!$N$8:$N$651,"12A2",đIỂM!H$8:H$651,"&gt;=3.5",đIỂM!H$8:H$651,"&lt;5")</f>
        <v>9</v>
      </c>
      <c r="G63" s="9">
        <f>COUNTIFS(đIỂM!$N$8:$N$651,"12A2",đIỂM!I$8:I$651,"&gt;=3.5",đIỂM!I$8:I$651,"&lt;5")</f>
        <v>9</v>
      </c>
      <c r="H63" s="9">
        <f>COUNTIFS(đIỂM!$N$8:$N$651,"12A2",đIỂM!J$8:J$651,"&gt;=3.5",đIỂM!J$8:J$651,"&lt;5")</f>
        <v>16</v>
      </c>
      <c r="I63" s="9">
        <f>COUNTIFS(đIỂM!$N$8:$N$651,"12A2",đIỂM!K$8:K$651,"&gt;=3.5",đIỂM!K$8:K$651,"&lt;5")</f>
        <v>2</v>
      </c>
      <c r="J63" s="9">
        <f>COUNTIFS(đIỂM!$N$8:$N$651,"12A2",đIỂM!L$8:L$651,"&gt;=3.5",đIỂM!L$8:L$651,"&lt;5")</f>
        <v>0</v>
      </c>
      <c r="K63" s="9">
        <f>COUNTIFS(đIỂM!$N$8:$N$651,"12A2",đIỂM!M$8:M$651,"&gt;=3.5",đIỂM!M$8:M$651,"&lt;5")</f>
        <v>0</v>
      </c>
    </row>
    <row r="64" spans="1:11" x14ac:dyDescent="0.3">
      <c r="A64" s="9" t="s">
        <v>1259</v>
      </c>
      <c r="B64" s="9"/>
      <c r="C64" s="9">
        <f>COUNTIFS(đIỂM!$N$8:$N$651,"12A3",đIỂM!E$8:E$651,"&gt;=3.5",đIỂM!E$8:E$651,"&lt;5")</f>
        <v>0</v>
      </c>
      <c r="D64" s="9">
        <f>COUNTIFS(đIỂM!$N$8:$N$651,"12A3",đIỂM!F$8:F$651,"&gt;=3.5",đIỂM!F$8:F$651,"&lt;5")</f>
        <v>4</v>
      </c>
      <c r="E64" s="9">
        <f>COUNTIFS(đIỂM!$N$8:$N$651,"12A3",đIỂM!G$8:G$651,"&gt;=3.5",đIỂM!G$8:G$651,"&lt;5")</f>
        <v>9</v>
      </c>
      <c r="F64" s="9">
        <f>COUNTIFS(đIỂM!$N$8:$N$651,"12A3",đIỂM!H$8:H$651,"&gt;=3.5",đIỂM!H$8:H$651,"&lt;5")</f>
        <v>5</v>
      </c>
      <c r="G64" s="9">
        <f>COUNTIFS(đIỂM!$N$8:$N$651,"12A3",đIỂM!I$8:I$651,"&gt;=3.5",đIỂM!I$8:I$651,"&lt;5")</f>
        <v>13</v>
      </c>
      <c r="H64" s="9">
        <f>COUNTIFS(đIỂM!$N$8:$N$651,"12A3",đIỂM!J$8:J$651,"&gt;=3.5",đIỂM!J$8:J$651,"&lt;5")</f>
        <v>14</v>
      </c>
      <c r="I64" s="9">
        <f>COUNTIFS(đIỂM!$N$8:$N$651,"12A3",đIỂM!K$8:K$651,"&gt;=3.5",đIỂM!K$8:K$651,"&lt;5")</f>
        <v>6</v>
      </c>
      <c r="J64" s="9">
        <f>COUNTIFS(đIỂM!$N$8:$N$651,"12A3",đIỂM!L$8:L$651,"&gt;=3.5",đIỂM!L$8:L$651,"&lt;5")</f>
        <v>0</v>
      </c>
      <c r="K64" s="9">
        <f>COUNTIFS(đIỂM!$N$8:$N$651,"12A3",đIỂM!M$8:M$651,"&gt;=3.5",đIỂM!M$8:M$651,"&lt;5")</f>
        <v>0</v>
      </c>
    </row>
    <row r="65" spans="1:11" x14ac:dyDescent="0.3">
      <c r="A65" s="9" t="s">
        <v>1260</v>
      </c>
      <c r="B65" s="9"/>
      <c r="C65" s="9">
        <f>COUNTIFS(đIỂM!$N$8:$N$651,"12A4",đIỂM!E$8:E$651,"&gt;=3.5",đIỂM!E$8:E$651,"&lt;5")</f>
        <v>1</v>
      </c>
      <c r="D65" s="9">
        <f>COUNTIFS(đIỂM!$N$8:$N$651,"12A4",đIỂM!F$8:F$651,"&gt;=3.5",đIỂM!F$8:F$651,"&lt;5")</f>
        <v>4</v>
      </c>
      <c r="E65" s="9">
        <f>COUNTIFS(đIỂM!$N$8:$N$651,"12A4",đIỂM!G$8:G$651,"&gt;=3.5",đIỂM!G$8:G$651,"&lt;5")</f>
        <v>12</v>
      </c>
      <c r="F65" s="9">
        <f>COUNTIFS(đIỂM!$N$8:$N$651,"12A4",đIỂM!H$8:H$651,"&gt;=3.5",đIỂM!H$8:H$651,"&lt;5")</f>
        <v>8</v>
      </c>
      <c r="G65" s="9">
        <f>COUNTIFS(đIỂM!$N$8:$N$651,"12A4",đIỂM!I$8:I$651,"&gt;=3.5",đIỂM!I$8:I$651,"&lt;5")</f>
        <v>10</v>
      </c>
      <c r="H65" s="9">
        <f>COUNTIFS(đIỂM!$N$8:$N$651,"12A4",đIỂM!J$8:J$651,"&gt;=3.5",đIỂM!J$8:J$651,"&lt;5")</f>
        <v>11</v>
      </c>
      <c r="I65" s="9">
        <f>COUNTIFS(đIỂM!$N$8:$N$651,"12A4",đIỂM!K$8:K$651,"&gt;=3.5",đIỂM!K$8:K$651,"&lt;5")</f>
        <v>9</v>
      </c>
      <c r="J65" s="9">
        <f>COUNTIFS(đIỂM!$N$8:$N$651,"12A4",đIỂM!L$8:L$651,"&gt;=3.5",đIỂM!L$8:L$651,"&lt;5")</f>
        <v>0</v>
      </c>
      <c r="K65" s="9">
        <f>COUNTIFS(đIỂM!$N$8:$N$651,"12A4",đIỂM!M$8:M$651,"&gt;=3.5",đIỂM!M$8:M$651,"&lt;5")</f>
        <v>0</v>
      </c>
    </row>
    <row r="66" spans="1:11" x14ac:dyDescent="0.3">
      <c r="A66" s="9" t="s">
        <v>1261</v>
      </c>
      <c r="B66" s="9"/>
      <c r="C66" s="9">
        <f>COUNTIFS(đIỂM!$N$8:$N$651,"12D1",đIỂM!E$8:E$651,"&gt;=3.5",đIỂM!E$8:E$651,"&lt;5")</f>
        <v>1</v>
      </c>
      <c r="D66" s="9">
        <f>COUNTIFS(đIỂM!$N$8:$N$651,"12D1",đIỂM!F$8:F$651,"&gt;=3.5",đIỂM!F$8:F$651,"&lt;5")</f>
        <v>0</v>
      </c>
      <c r="E66" s="9">
        <f>COUNTIFS(đIỂM!$N$8:$N$651,"12D1",đIỂM!G$8:G$651,"&gt;=3.5",đIỂM!G$8:G$651,"&lt;5")</f>
        <v>2</v>
      </c>
      <c r="F66" s="9">
        <f>COUNTIFS(đIỂM!$N$8:$N$651,"12D1",đIỂM!H$8:H$651,"&gt;=3.5",đIỂM!H$8:H$651,"&lt;5")</f>
        <v>0</v>
      </c>
      <c r="G66" s="9">
        <f>COUNTIFS(đIỂM!$N$8:$N$651,"12D1",đIỂM!I$8:I$651,"&gt;=3.5",đIỂM!I$8:I$651,"&lt;5")</f>
        <v>1</v>
      </c>
      <c r="H66" s="9">
        <f>COUNTIFS(đIỂM!$N$8:$N$651,"12D1",đIỂM!J$8:J$651,"&gt;=3.5",đIỂM!J$8:J$651,"&lt;5")</f>
        <v>1</v>
      </c>
      <c r="I66" s="9">
        <f>COUNTIFS(đIỂM!$N$8:$N$651,"12D1",đIỂM!K$8:K$651,"&gt;=3.5",đIỂM!K$8:K$651,"&lt;5")</f>
        <v>8</v>
      </c>
      <c r="J66" s="9">
        <f>COUNTIFS(đIỂM!$N$8:$N$651,"12D1",đIỂM!L$8:L$651,"&gt;=3.5",đIỂM!L$8:L$651,"&lt;5")</f>
        <v>0</v>
      </c>
      <c r="K66" s="9">
        <f>COUNTIFS(đIỂM!$N$8:$N$651,"12D1",đIỂM!M$8:M$651,"&gt;=3.5",đIỂM!M$8:M$651,"&lt;5")</f>
        <v>0</v>
      </c>
    </row>
    <row r="67" spans="1:11" x14ac:dyDescent="0.3">
      <c r="A67" s="9" t="s">
        <v>1262</v>
      </c>
      <c r="B67" s="9"/>
      <c r="C67" s="9">
        <f>COUNTIFS(đIỂM!$N$8:$N$651,"12D2",đIỂM!E$8:E$651,"&gt;=3.5",đIỂM!E$8:E$651,"&lt;5")</f>
        <v>2</v>
      </c>
      <c r="D67" s="9">
        <f>COUNTIFS(đIỂM!$N$8:$N$651,"12D2",đIỂM!F$8:F$651,"&gt;=3.5",đIỂM!F$8:F$651,"&lt;5")</f>
        <v>1</v>
      </c>
      <c r="E67" s="9">
        <f>COUNTIFS(đIỂM!$N$8:$N$651,"12D2",đIỂM!G$8:G$651,"&gt;=3.5",đIỂM!G$8:G$651,"&lt;5")</f>
        <v>4</v>
      </c>
      <c r="F67" s="9">
        <f>COUNTIFS(đIỂM!$N$8:$N$651,"12D2",đIỂM!H$8:H$651,"&gt;=3.5",đIỂM!H$8:H$651,"&lt;5")</f>
        <v>1</v>
      </c>
      <c r="G67" s="9">
        <f>COUNTIFS(đIỂM!$N$8:$N$651,"12D2",đIỂM!I$8:I$651,"&gt;=3.5",đIỂM!I$8:I$651,"&lt;5")</f>
        <v>1</v>
      </c>
      <c r="H67" s="9">
        <f>COUNTIFS(đIỂM!$N$8:$N$651,"12D2",đIỂM!J$8:J$651,"&gt;=3.5",đIỂM!J$8:J$651,"&lt;5")</f>
        <v>0</v>
      </c>
      <c r="I67" s="9">
        <f>COUNTIFS(đIỂM!$N$8:$N$651,"12D2",đIỂM!K$8:K$651,"&gt;=3.5",đIỂM!K$8:K$651,"&lt;5")</f>
        <v>15</v>
      </c>
      <c r="J67" s="9">
        <f>COUNTIFS(đIỂM!$N$8:$N$651,"12D2",đIỂM!L$8:L$651,"&gt;=3.5",đIỂM!L$8:L$651,"&lt;5")</f>
        <v>1</v>
      </c>
      <c r="K67" s="9">
        <f>COUNTIFS(đIỂM!$N$8:$N$651,"12D2",đIỂM!M$8:M$651,"&gt;=3.5",đIỂM!M$8:M$651,"&lt;5")</f>
        <v>0</v>
      </c>
    </row>
    <row r="68" spans="1:11" x14ac:dyDescent="0.3">
      <c r="A68" s="9" t="s">
        <v>1263</v>
      </c>
      <c r="B68" s="9"/>
      <c r="C68" s="9">
        <f>COUNTIFS(đIỂM!$N$8:$N$651,"12D3",đIỂM!E$8:E$651,"&gt;=3.5",đIỂM!E$8:E$651,"&lt;5")</f>
        <v>7</v>
      </c>
      <c r="D68" s="9">
        <f>COUNTIFS(đIỂM!$N$8:$N$651,"12D3",đIỂM!F$8:F$651,"&gt;=3.5",đIỂM!F$8:F$651,"&lt;5")</f>
        <v>2</v>
      </c>
      <c r="E68" s="9">
        <f>COUNTIFS(đIỂM!$N$8:$N$651,"12D3",đIỂM!G$8:G$651,"&gt;=3.5",đIỂM!G$8:G$651,"&lt;5")</f>
        <v>10</v>
      </c>
      <c r="F68" s="9">
        <f>COUNTIFS(đIỂM!$N$8:$N$651,"12D3",đIỂM!H$8:H$651,"&gt;=3.5",đIỂM!H$8:H$651,"&lt;5")</f>
        <v>1</v>
      </c>
      <c r="G68" s="9">
        <f>COUNTIFS(đIỂM!$N$8:$N$651,"12D3",đIỂM!I$8:I$651,"&gt;=3.5",đIỂM!I$8:I$651,"&lt;5")</f>
        <v>2</v>
      </c>
      <c r="H68" s="9">
        <f>COUNTIFS(đIỂM!$N$8:$N$651,"12D3",đIỂM!J$8:J$651,"&gt;=3.5",đIỂM!J$8:J$651,"&lt;5")</f>
        <v>3</v>
      </c>
      <c r="I68" s="9">
        <f>COUNTIFS(đIỂM!$N$8:$N$651,"12D3",đIỂM!K$8:K$651,"&gt;=3.5",đIỂM!K$8:K$651,"&lt;5")</f>
        <v>17</v>
      </c>
      <c r="J68" s="9">
        <f>COUNTIFS(đIỂM!$N$8:$N$651,"12D3",đIỂM!L$8:L$651,"&gt;=3.5",đIỂM!L$8:L$651,"&lt;5")</f>
        <v>1</v>
      </c>
      <c r="K68" s="9">
        <f>COUNTIFS(đIỂM!$N$8:$N$651,"12D3",đIỂM!M$8:M$651,"&gt;=3.5",đIỂM!M$8:M$651,"&lt;5")</f>
        <v>1</v>
      </c>
    </row>
    <row r="69" spans="1:11" x14ac:dyDescent="0.3">
      <c r="A69" s="9" t="s">
        <v>1264</v>
      </c>
      <c r="B69" s="9"/>
      <c r="C69" s="9">
        <f>COUNTIFS(đIỂM!$N$8:$N$651,"12D4",đIỂM!E$8:E$651,"&gt;=3.5",đIỂM!E$8:E$651,"&lt;5")</f>
        <v>2</v>
      </c>
      <c r="D69" s="9">
        <f>COUNTIFS(đIỂM!$N$8:$N$651,"12D4",đIỂM!F$8:F$651,"&gt;=3.5",đIỂM!F$8:F$651,"&lt;5")</f>
        <v>0</v>
      </c>
      <c r="E69" s="9">
        <f>COUNTIFS(đIỂM!$N$8:$N$651,"12D4",đIỂM!G$8:G$651,"&gt;=3.5",đIỂM!G$8:G$651,"&lt;5")</f>
        <v>4</v>
      </c>
      <c r="F69" s="9">
        <f>COUNTIFS(đIỂM!$N$8:$N$651,"12D4",đIỂM!H$8:H$651,"&gt;=3.5",đIỂM!H$8:H$651,"&lt;5")</f>
        <v>4</v>
      </c>
      <c r="G69" s="9">
        <f>COUNTIFS(đIỂM!$N$8:$N$651,"12D4",đIỂM!I$8:I$651,"&gt;=3.5",đIỂM!I$8:I$651,"&lt;5")</f>
        <v>3</v>
      </c>
      <c r="H69" s="9">
        <f>COUNTIFS(đIỂM!$N$8:$N$651,"12D4",đIỂM!J$8:J$651,"&gt;=3.5",đIỂM!J$8:J$651,"&lt;5")</f>
        <v>4</v>
      </c>
      <c r="I69" s="9">
        <f>COUNTIFS(đIỂM!$N$8:$N$651,"12D4",đIỂM!K$8:K$651,"&gt;=3.5",đIỂM!K$8:K$651,"&lt;5")</f>
        <v>16</v>
      </c>
      <c r="J69" s="9">
        <f>COUNTIFS(đIỂM!$N$8:$N$651,"12D4",đIỂM!L$8:L$651,"&gt;=3.5",đIỂM!L$8:L$651,"&lt;5")</f>
        <v>2</v>
      </c>
      <c r="K69" s="9">
        <f>COUNTIFS(đIỂM!$N$8:$N$651,"12D4",đIỂM!M$8:M$651,"&gt;=3.5",đIỂM!M$8:M$651,"&lt;5")</f>
        <v>0</v>
      </c>
    </row>
    <row r="70" spans="1:11" x14ac:dyDescent="0.3">
      <c r="A70" s="9" t="s">
        <v>1265</v>
      </c>
      <c r="B70" s="9"/>
      <c r="C70" s="9">
        <f>COUNTIFS(đIỂM!$N$8:$N$651,"12D5",đIỂM!E$8:E$651,"&gt;=3.5",đIỂM!E$8:E$651,"&lt;5")</f>
        <v>1</v>
      </c>
      <c r="D70" s="9">
        <f>COUNTIFS(đIỂM!$N$8:$N$651,"12D5",đIỂM!F$8:F$651,"&gt;=3.5",đIỂM!F$8:F$651,"&lt;5")</f>
        <v>1</v>
      </c>
      <c r="E70" s="9">
        <f>COUNTIFS(đIỂM!$N$8:$N$651,"12D5",đIỂM!G$8:G$651,"&gt;=3.5",đIỂM!G$8:G$651,"&lt;5")</f>
        <v>12</v>
      </c>
      <c r="F70" s="9">
        <f>COUNTIFS(đIỂM!$N$8:$N$651,"12D5",đIỂM!H$8:H$651,"&gt;=3.5",đIỂM!H$8:H$651,"&lt;5")</f>
        <v>0</v>
      </c>
      <c r="G70" s="9">
        <f>COUNTIFS(đIỂM!$N$8:$N$651,"12D5",đIỂM!I$8:I$651,"&gt;=3.5",đIỂM!I$8:I$651,"&lt;5")</f>
        <v>0</v>
      </c>
      <c r="H70" s="9">
        <f>COUNTIFS(đIỂM!$N$8:$N$651,"12D5",đIỂM!J$8:J$651,"&gt;=3.5",đIỂM!J$8:J$651,"&lt;5")</f>
        <v>0</v>
      </c>
      <c r="I70" s="9">
        <f>COUNTIFS(đIỂM!$N$8:$N$651,"12D5",đIỂM!K$8:K$651,"&gt;=3.5",đIỂM!K$8:K$651,"&lt;5")</f>
        <v>19</v>
      </c>
      <c r="J70" s="9">
        <f>COUNTIFS(đIỂM!$N$8:$N$651,"12D5",đIỂM!L$8:L$651,"&gt;=3.5",đIỂM!L$8:L$651,"&lt;5")</f>
        <v>1</v>
      </c>
      <c r="K70" s="9">
        <f>COUNTIFS(đIỂM!$N$8:$N$651,"12D5",đIỂM!M$8:M$651,"&gt;=3.5",đIỂM!M$8:M$651,"&lt;5")</f>
        <v>0</v>
      </c>
    </row>
    <row r="71" spans="1:11" x14ac:dyDescent="0.3">
      <c r="A71" s="9" t="s">
        <v>1266</v>
      </c>
      <c r="B71" s="9"/>
      <c r="C71" s="9">
        <f>COUNTIFS(đIỂM!$N$8:$N$651,"12D6",đIỂM!E$8:E$651,"&gt;=3.5",đIỂM!E$8:E$651,"&lt;5")</f>
        <v>0</v>
      </c>
      <c r="D71" s="9">
        <f>COUNTIFS(đIỂM!$N$8:$N$651,"12D6",đIỂM!F$8:F$651,"&gt;=3.5",đIỂM!F$8:F$651,"&lt;5")</f>
        <v>0</v>
      </c>
      <c r="E71" s="9">
        <f>COUNTIFS(đIỂM!$N$8:$N$651,"12D6",đIỂM!G$8:G$651,"&gt;=3.5",đIỂM!G$8:G$651,"&lt;5")</f>
        <v>5</v>
      </c>
      <c r="F71" s="9">
        <f>COUNTIFS(đIỂM!$N$8:$N$651,"12D6",đIỂM!H$8:H$651,"&gt;=3.5",đIỂM!H$8:H$651,"&lt;5")</f>
        <v>0</v>
      </c>
      <c r="G71" s="9">
        <f>COUNTIFS(đIỂM!$N$8:$N$651,"12D6",đIỂM!I$8:I$651,"&gt;=3.5",đIỂM!I$8:I$651,"&lt;5")</f>
        <v>2</v>
      </c>
      <c r="H71" s="9">
        <f>COUNTIFS(đIỂM!$N$8:$N$651,"12D6",đIỂM!J$8:J$651,"&gt;=3.5",đIỂM!J$8:J$651,"&lt;5")</f>
        <v>4</v>
      </c>
      <c r="I71" s="9">
        <f>COUNTIFS(đIỂM!$N$8:$N$651,"12D6",đIỂM!K$8:K$651,"&gt;=3.5",đIỂM!K$8:K$651,"&lt;5")</f>
        <v>17</v>
      </c>
      <c r="J71" s="9">
        <f>COUNTIFS(đIỂM!$N$8:$N$651,"12D6",đIỂM!L$8:L$651,"&gt;=3.5",đIỂM!L$8:L$651,"&lt;5")</f>
        <v>0</v>
      </c>
      <c r="K71" s="9">
        <f>COUNTIFS(đIỂM!$N$8:$N$651,"12D6",đIỂM!M$8:M$651,"&gt;=3.5",đIỂM!M$8:M$651,"&lt;5")</f>
        <v>0</v>
      </c>
    </row>
    <row r="72" spans="1:11" x14ac:dyDescent="0.3">
      <c r="A72" s="9" t="s">
        <v>1267</v>
      </c>
      <c r="B72" s="9"/>
      <c r="C72" s="9">
        <f>COUNTIFS(đIỂM!$N$8:$N$651,"12D7",đIỂM!E$8:E$651,"&gt;=3.5",đIỂM!E$8:E$651,"&lt;5")</f>
        <v>2</v>
      </c>
      <c r="D72" s="9">
        <f>COUNTIFS(đIỂM!$N$8:$N$651,"12D7",đIỂM!F$8:F$651,"&gt;=3.5",đIỂM!F$8:F$651,"&lt;5")</f>
        <v>1</v>
      </c>
      <c r="E72" s="9">
        <f>COUNTIFS(đIỂM!$N$8:$N$651,"12D7",đIỂM!G$8:G$651,"&gt;=3.5",đIỂM!G$8:G$651,"&lt;5")</f>
        <v>6</v>
      </c>
      <c r="F72" s="9">
        <f>COUNTIFS(đIỂM!$N$8:$N$651,"12D7",đIỂM!H$8:H$651,"&gt;=3.5",đIỂM!H$8:H$651,"&lt;5")</f>
        <v>2</v>
      </c>
      <c r="G72" s="9">
        <f>COUNTIFS(đIỂM!$N$8:$N$651,"12D7",đIỂM!I$8:I$651,"&gt;=3.5",đIỂM!I$8:I$651,"&lt;5")</f>
        <v>1</v>
      </c>
      <c r="H72" s="9">
        <f>COUNTIFS(đIỂM!$N$8:$N$651,"12D7",đIỂM!J$8:J$651,"&gt;=3.5",đIỂM!J$8:J$651,"&lt;5")</f>
        <v>2</v>
      </c>
      <c r="I72" s="9">
        <f>COUNTIFS(đIỂM!$N$8:$N$651,"12D7",đIỂM!K$8:K$651,"&gt;=3.5",đIỂM!K$8:K$651,"&lt;5")</f>
        <v>15</v>
      </c>
      <c r="J72" s="9">
        <f>COUNTIFS(đIỂM!$N$8:$N$651,"12D7",đIỂM!L$8:L$651,"&gt;=3.5",đIỂM!L$8:L$651,"&lt;5")</f>
        <v>0</v>
      </c>
      <c r="K72" s="9">
        <f>COUNTIFS(đIỂM!$N$8:$N$651,"12D7",đIỂM!M$8:M$651,"&gt;=3.5",đIỂM!M$8:M$651,"&lt;5")</f>
        <v>0</v>
      </c>
    </row>
    <row r="73" spans="1:11" x14ac:dyDescent="0.3">
      <c r="A73" s="9" t="s">
        <v>1268</v>
      </c>
      <c r="B73" s="9"/>
      <c r="C73" s="9">
        <f>COUNTIFS(đIỂM!$N$8:$N$651,"12D8",đIỂM!E$8:E$651,"&gt;=3.5",đIỂM!E$8:E$651,"&lt;5")</f>
        <v>3</v>
      </c>
      <c r="D73" s="9">
        <f>COUNTIFS(đIỂM!$N$8:$N$651,"12D8",đIỂM!F$8:F$651,"&gt;=3.5",đIỂM!F$8:F$651,"&lt;5")</f>
        <v>1</v>
      </c>
      <c r="E73" s="9">
        <f>COUNTIFS(đIỂM!$N$8:$N$651,"12D8",đIỂM!G$8:G$651,"&gt;=3.5",đIỂM!G$8:G$651,"&lt;5")</f>
        <v>13</v>
      </c>
      <c r="F73" s="9">
        <f>COUNTIFS(đIỂM!$N$8:$N$651,"12D8",đIỂM!H$8:H$651,"&gt;=3.5",đIỂM!H$8:H$651,"&lt;5")</f>
        <v>1</v>
      </c>
      <c r="G73" s="9">
        <f>COUNTIFS(đIỂM!$N$8:$N$651,"12D8",đIỂM!I$8:I$651,"&gt;=3.5",đIỂM!I$8:I$651,"&lt;5")</f>
        <v>0</v>
      </c>
      <c r="H73" s="9">
        <f>COUNTIFS(đIỂM!$N$8:$N$651,"12D8",đIỂM!J$8:J$651,"&gt;=3.5",đIỂM!J$8:J$651,"&lt;5")</f>
        <v>1</v>
      </c>
      <c r="I73" s="9">
        <f>COUNTIFS(đIỂM!$N$8:$N$651,"12D8",đIỂM!K$8:K$651,"&gt;=3.5",đIỂM!K$8:K$651,"&lt;5")</f>
        <v>22</v>
      </c>
      <c r="J73" s="9">
        <f>COUNTIFS(đIỂM!$N$8:$N$651,"12D8",đIỂM!L$8:L$651,"&gt;=3.5",đIỂM!L$8:L$651,"&lt;5")</f>
        <v>0</v>
      </c>
      <c r="K73" s="9">
        <f>COUNTIFS(đIỂM!$N$8:$N$651,"12D8",đIỂM!M$8:M$651,"&gt;=3.5",đIỂM!M$8:M$651,"&lt;5")</f>
        <v>0</v>
      </c>
    </row>
    <row r="74" spans="1:11" x14ac:dyDescent="0.3">
      <c r="A74" s="9" t="s">
        <v>1269</v>
      </c>
      <c r="B74" s="9"/>
      <c r="C74" s="9">
        <f>COUNTIFS(đIỂM!$N$8:$N$651,"12D9",đIỂM!E$8:E$651,"&gt;=3.5",đIỂM!E$8:E$651,"&lt;5")</f>
        <v>0</v>
      </c>
      <c r="D74" s="9">
        <f>COUNTIFS(đIỂM!$N$8:$N$651,"12D9",đIỂM!F$8:F$651,"&gt;=3.5",đIỂM!F$8:F$651,"&lt;5")</f>
        <v>0</v>
      </c>
      <c r="E74" s="9">
        <f>COUNTIFS(đIỂM!$N$8:$N$651,"12D9",đIỂM!G$8:G$651,"&gt;=3.5",đIỂM!G$8:G$651,"&lt;5")</f>
        <v>5</v>
      </c>
      <c r="F74" s="9">
        <f>COUNTIFS(đIỂM!$N$8:$N$651,"12D9",đIỂM!H$8:H$651,"&gt;=3.5",đIỂM!H$8:H$651,"&lt;5")</f>
        <v>0</v>
      </c>
      <c r="G74" s="9">
        <f>COUNTIFS(đIỂM!$N$8:$N$651,"12D9",đIỂM!I$8:I$651,"&gt;=3.5",đIỂM!I$8:I$651,"&lt;5")</f>
        <v>3</v>
      </c>
      <c r="H74" s="9">
        <f>COUNTIFS(đIỂM!$N$8:$N$651,"12D9",đIỂM!J$8:J$651,"&gt;=3.5",đIỂM!J$8:J$651,"&lt;5")</f>
        <v>2</v>
      </c>
      <c r="I74" s="9">
        <f>COUNTIFS(đIỂM!$N$8:$N$651,"12D9",đIỂM!K$8:K$651,"&gt;=3.5",đIỂM!K$8:K$651,"&lt;5")</f>
        <v>15</v>
      </c>
      <c r="J74" s="9">
        <f>COUNTIFS(đIỂM!$N$8:$N$651,"12D9",đIỂM!L$8:L$651,"&gt;=3.5",đIỂM!L$8:L$651,"&lt;5")</f>
        <v>1</v>
      </c>
      <c r="K74" s="9">
        <f>COUNTIFS(đIỂM!$N$8:$N$651,"12D9",đIỂM!M$8:M$651,"&gt;=3.5",đIỂM!M$8:M$651,"&lt;5")</f>
        <v>0</v>
      </c>
    </row>
    <row r="75" spans="1:11" x14ac:dyDescent="0.3">
      <c r="A75" s="9" t="s">
        <v>1270</v>
      </c>
      <c r="B75" s="9"/>
      <c r="C75" s="9">
        <f>COUNTIFS(đIỂM!$N$8:$N$651,"12D10",đIỂM!E$8:E$651,"&gt;=3.5",đIỂM!E$8:E$651,"&lt;5")</f>
        <v>2</v>
      </c>
      <c r="D75" s="9">
        <f>COUNTIFS(đIỂM!$N$8:$N$651,"12D10",đIỂM!F$8:F$651,"&gt;=3.5",đIỂM!F$8:F$651,"&lt;5")</f>
        <v>0</v>
      </c>
      <c r="E75" s="9">
        <f>COUNTIFS(đIỂM!$N$8:$N$651,"12D10",đIỂM!G$8:G$651,"&gt;=3.5",đIỂM!G$8:G$651,"&lt;5")</f>
        <v>11</v>
      </c>
      <c r="F75" s="9">
        <f>COUNTIFS(đIỂM!$N$8:$N$651,"12D10",đIỂM!H$8:H$651,"&gt;=3.5",đIỂM!H$8:H$651,"&lt;5")</f>
        <v>1</v>
      </c>
      <c r="G75" s="9">
        <f>COUNTIFS(đIỂM!$N$8:$N$651,"12D10",đIỂM!I$8:I$651,"&gt;=3.5",đIỂM!I$8:I$651,"&lt;5")</f>
        <v>3</v>
      </c>
      <c r="H75" s="9">
        <f>COUNTIFS(đIỂM!$N$8:$N$651,"12D10",đIỂM!J$8:J$651,"&gt;=3.5",đIỂM!J$8:J$651,"&lt;5")</f>
        <v>1</v>
      </c>
      <c r="I75" s="9">
        <f>COUNTIFS(đIỂM!$N$8:$N$651,"12D10",đIỂM!K$8:K$651,"&gt;=3.5",đIỂM!K$8:K$651,"&lt;5")</f>
        <v>13</v>
      </c>
      <c r="J75" s="9">
        <f>COUNTIFS(đIỂM!$N$8:$N$651,"12D10",đIỂM!L$8:L$651,"&gt;=3.5",đIỂM!L$8:L$651,"&lt;5")</f>
        <v>0</v>
      </c>
      <c r="K75" s="9">
        <f>COUNTIFS(đIỂM!$N$8:$N$651,"12D10",đIỂM!M$8:M$651,"&gt;=3.5",đIỂM!M$8:M$651,"&lt;5")</f>
        <v>0</v>
      </c>
    </row>
    <row r="76" spans="1:11" x14ac:dyDescent="0.3">
      <c r="A76" s="9" t="s">
        <v>1271</v>
      </c>
      <c r="B76" s="9"/>
      <c r="C76" s="9">
        <f>COUNTIFS(đIỂM!$N$8:$N$651,"12D11",đIỂM!E$8:E$651,"&gt;=3.5",đIỂM!E$8:E$651,"&lt;5")</f>
        <v>2</v>
      </c>
      <c r="D76" s="9">
        <f>COUNTIFS(đIỂM!$N$8:$N$651,"12D11",đIỂM!F$8:F$651,"&gt;=3.5",đIỂM!F$8:F$651,"&lt;5")</f>
        <v>4</v>
      </c>
      <c r="E76" s="9">
        <f>COUNTIFS(đIỂM!$N$8:$N$651,"12D11",đIỂM!G$8:G$651,"&gt;=3.5",đIỂM!G$8:G$651,"&lt;5")</f>
        <v>7</v>
      </c>
      <c r="F76" s="9">
        <f>COUNTIFS(đIỂM!$N$8:$N$651,"12D11",đIỂM!H$8:H$651,"&gt;=3.5",đIỂM!H$8:H$651,"&lt;5")</f>
        <v>1</v>
      </c>
      <c r="G76" s="9">
        <f>COUNTIFS(đIỂM!$N$8:$N$651,"12D11",đIỂM!I$8:I$651,"&gt;=3.5",đIỂM!I$8:I$651,"&lt;5")</f>
        <v>2</v>
      </c>
      <c r="H76" s="9">
        <f>COUNTIFS(đIỂM!$N$8:$N$651,"12D11",đIỂM!J$8:J$651,"&gt;=3.5",đIỂM!J$8:J$651,"&lt;5")</f>
        <v>3</v>
      </c>
      <c r="I76" s="9">
        <f>COUNTIFS(đIỂM!$N$8:$N$651,"12D11",đIỂM!K$8:K$651,"&gt;=3.5",đIỂM!K$8:K$651,"&lt;5")</f>
        <v>17</v>
      </c>
      <c r="J76" s="9">
        <f>COUNTIFS(đIỂM!$N$8:$N$651,"12D11",đIỂM!L$8:L$651,"&gt;=3.5",đIỂM!L$8:L$651,"&lt;5")</f>
        <v>0</v>
      </c>
      <c r="K76" s="9">
        <f>COUNTIFS(đIỂM!$N$8:$N$651,"12D11",đIỂM!M$8:M$651,"&gt;=3.5",đIỂM!M$8:M$651,"&lt;5")</f>
        <v>0</v>
      </c>
    </row>
    <row r="77" spans="1:11" x14ac:dyDescent="0.3">
      <c r="A77" s="11" t="s">
        <v>1272</v>
      </c>
      <c r="C77">
        <f t="shared" ref="C77:K77" si="3">SUM(C62:C76)</f>
        <v>25</v>
      </c>
      <c r="D77">
        <f t="shared" si="3"/>
        <v>23</v>
      </c>
      <c r="E77">
        <f t="shared" si="3"/>
        <v>107</v>
      </c>
      <c r="F77">
        <f t="shared" si="3"/>
        <v>37</v>
      </c>
      <c r="G77">
        <f t="shared" si="3"/>
        <v>64</v>
      </c>
      <c r="H77">
        <f t="shared" si="3"/>
        <v>77</v>
      </c>
      <c r="I77">
        <f t="shared" si="3"/>
        <v>191</v>
      </c>
      <c r="J77">
        <f t="shared" si="3"/>
        <v>6</v>
      </c>
      <c r="K77">
        <f t="shared" si="3"/>
        <v>1</v>
      </c>
    </row>
    <row r="79" spans="1:11" x14ac:dyDescent="0.3">
      <c r="A79" s="61" t="s">
        <v>1253</v>
      </c>
      <c r="B79" s="61" t="s">
        <v>1254</v>
      </c>
      <c r="C79" s="63" t="s">
        <v>1276</v>
      </c>
      <c r="D79" s="64"/>
      <c r="E79" s="64"/>
      <c r="F79" s="64"/>
      <c r="G79" s="64"/>
      <c r="H79" s="64"/>
      <c r="I79" s="64"/>
      <c r="J79" s="64"/>
      <c r="K79" s="65"/>
    </row>
    <row r="80" spans="1:11" x14ac:dyDescent="0.3">
      <c r="A80" s="62"/>
      <c r="B80" s="62"/>
      <c r="C80" s="10" t="s">
        <v>4</v>
      </c>
      <c r="D80" s="10" t="s">
        <v>5</v>
      </c>
      <c r="E80" s="10" t="s">
        <v>6</v>
      </c>
      <c r="F80" s="10" t="s">
        <v>7</v>
      </c>
      <c r="G80" s="10" t="s">
        <v>8</v>
      </c>
      <c r="H80" s="10" t="s">
        <v>9</v>
      </c>
      <c r="I80" s="10" t="s">
        <v>10</v>
      </c>
      <c r="J80" s="10" t="s">
        <v>11</v>
      </c>
      <c r="K80" s="10" t="s">
        <v>1256</v>
      </c>
    </row>
    <row r="81" spans="1:11" x14ac:dyDescent="0.3">
      <c r="A81" s="9" t="s">
        <v>1257</v>
      </c>
      <c r="B81" s="9"/>
      <c r="C81" s="9">
        <f>COUNTIFS(đIỂM!$N$8:$N$651,"12A1",đIỂM!E$8:E$651,"&gt;=0",đIỂM!E$8:E$651,"&lt;3.5")</f>
        <v>0</v>
      </c>
      <c r="D81" s="9">
        <f>COUNTIFS(đIỂM!$N$8:$N$651,"12A1",đIỂM!F$8:F$651,"&gt;=0",đIỂM!F$8:F$651,"&lt;3.5")</f>
        <v>0</v>
      </c>
      <c r="E81" s="9">
        <f>COUNTIFS(đIỂM!$N$8:$N$651,"12A1",đIỂM!G$8:G$651,"&gt;=0",đIỂM!G$8:G$651,"&lt;3.5")</f>
        <v>1</v>
      </c>
      <c r="F81" s="9">
        <f>COUNTIFS(đIỂM!$N$8:$N$651,"12A1",đIỂM!H$8:H$651,"&gt;=0",đIỂM!H$8:H$651,"&lt;3.5")</f>
        <v>2</v>
      </c>
      <c r="G81" s="9">
        <f>COUNTIFS(đIỂM!$N$8:$N$651,"12A1",đIỂM!I$8:I$651,"&gt;=0",đIỂM!I$8:I$651,"&lt;3.5")</f>
        <v>4</v>
      </c>
      <c r="H81" s="9">
        <f>COUNTIFS(đIỂM!$N$8:$N$651,"12A1",đIỂM!J$8:J$651,"&gt;=0",đIỂM!J$8:J$651,"&lt;3.5")</f>
        <v>17</v>
      </c>
      <c r="I81" s="9">
        <f>COUNTIFS(đIỂM!$N$8:$N$651,"12A1",đIỂM!K$8:K$651,"&gt;=0",đIỂM!K$8:K$651,"&lt;3.5")</f>
        <v>0</v>
      </c>
      <c r="J81" s="9">
        <f>COUNTIFS(đIỂM!$N$8:$N$651,"12A1",đIỂM!L$8:L$651,"&gt;=0",đIỂM!L$8:L$651,"&lt;3.5")</f>
        <v>0</v>
      </c>
      <c r="K81" s="9">
        <f>COUNTIFS(đIỂM!$N$8:$N$651,"12A1",đIỂM!M$8:M$651,"&gt;=0",đIỂM!M$8:M$651,"&lt;3.5")</f>
        <v>0</v>
      </c>
    </row>
    <row r="82" spans="1:11" x14ac:dyDescent="0.3">
      <c r="A82" s="9" t="s">
        <v>1258</v>
      </c>
      <c r="B82" s="9"/>
      <c r="C82" s="9">
        <f>COUNTIFS(đIỂM!$N$8:$N$651,"12A2",đIỂM!E$8:E$651,"&gt;=0",đIỂM!E$8:E$651,"&lt;3.5")</f>
        <v>0</v>
      </c>
      <c r="D82" s="9">
        <f>COUNTIFS(đIỂM!$N$8:$N$651,"12A2",đIỂM!F$8:F$651,"&gt;=0",đIỂM!F$8:F$651,"&lt;3.5")</f>
        <v>0</v>
      </c>
      <c r="E82" s="9">
        <f>COUNTIFS(đIỂM!$N$8:$N$651,"12A2",đIỂM!G$8:G$651,"&gt;=0",đIỂM!G$8:G$651,"&lt;3.5")</f>
        <v>4</v>
      </c>
      <c r="F82" s="9">
        <f>COUNTIFS(đIỂM!$N$8:$N$651,"12A2",đIỂM!H$8:H$651,"&gt;=0",đIỂM!H$8:H$651,"&lt;3.5")</f>
        <v>0</v>
      </c>
      <c r="G82" s="9">
        <f>COUNTIFS(đIỂM!$N$8:$N$651,"12A2",đIỂM!I$8:I$651,"&gt;=0",đIỂM!I$8:I$651,"&lt;3.5")</f>
        <v>3</v>
      </c>
      <c r="H82" s="9">
        <f>COUNTIFS(đIỂM!$N$8:$N$651,"12A2",đIỂM!J$8:J$651,"&gt;=0",đIỂM!J$8:J$651,"&lt;3.5")</f>
        <v>13</v>
      </c>
      <c r="I82" s="9">
        <f>COUNTIFS(đIỂM!$N$8:$N$651,"12A2",đIỂM!K$8:K$651,"&gt;=0",đIỂM!K$8:K$651,"&lt;3.5")</f>
        <v>1</v>
      </c>
      <c r="J82" s="9">
        <f>COUNTIFS(đIỂM!$N$8:$N$651,"12A2",đIỂM!L$8:L$651,"&gt;=0",đIỂM!L$8:L$651,"&lt;3.5")</f>
        <v>0</v>
      </c>
      <c r="K82" s="9">
        <f>COUNTIFS(đIỂM!$N$8:$N$651,"12A2",đIỂM!M$8:M$651,"&gt;=0",đIỂM!M$8:M$651,"&lt;3.5")</f>
        <v>0</v>
      </c>
    </row>
    <row r="83" spans="1:11" x14ac:dyDescent="0.3">
      <c r="A83" s="9" t="s">
        <v>1259</v>
      </c>
      <c r="B83" s="9"/>
      <c r="C83" s="9">
        <f>COUNTIFS(đIỂM!$N$8:$N$651,"12A3",đIỂM!E$8:E$651,"&gt;=0",đIỂM!E$8:E$651,"&lt;3.5")</f>
        <v>0</v>
      </c>
      <c r="D83" s="9">
        <f>COUNTIFS(đIỂM!$N$8:$N$651,"12A3",đIỂM!F$8:F$651,"&gt;=0",đIỂM!F$8:F$651,"&lt;3.5")</f>
        <v>0</v>
      </c>
      <c r="E83" s="9">
        <f>COUNTIFS(đIỂM!$N$8:$N$651,"12A3",đIỂM!G$8:G$651,"&gt;=0",đIỂM!G$8:G$651,"&lt;3.5")</f>
        <v>2</v>
      </c>
      <c r="F83" s="9">
        <f>COUNTIFS(đIỂM!$N$8:$N$651,"12A3",đIỂM!H$8:H$651,"&gt;=0",đIỂM!H$8:H$651,"&lt;3.5")</f>
        <v>2</v>
      </c>
      <c r="G83" s="9">
        <f>COUNTIFS(đIỂM!$N$8:$N$651,"12A3",đIỂM!I$8:I$651,"&gt;=0",đIỂM!I$8:I$651,"&lt;3.5")</f>
        <v>3</v>
      </c>
      <c r="H83" s="9">
        <f>COUNTIFS(đIỂM!$N$8:$N$651,"12A3",đIỂM!J$8:J$651,"&gt;=0",đIỂM!J$8:J$651,"&lt;3.5")</f>
        <v>19</v>
      </c>
      <c r="I83" s="9">
        <f>COUNTIFS(đIỂM!$N$8:$N$651,"12A3",đIỂM!K$8:K$651,"&gt;=0",đIỂM!K$8:K$651,"&lt;3.5")</f>
        <v>2</v>
      </c>
      <c r="J83" s="9">
        <f>COUNTIFS(đIỂM!$N$8:$N$651,"12A3",đIỂM!L$8:L$651,"&gt;=0",đIỂM!L$8:L$651,"&lt;3.5")</f>
        <v>1</v>
      </c>
      <c r="K83" s="9">
        <f>COUNTIFS(đIỂM!$N$8:$N$651,"12A3",đIỂM!M$8:M$651,"&gt;=0",đIỂM!M$8:M$651,"&lt;3.5")</f>
        <v>0</v>
      </c>
    </row>
    <row r="84" spans="1:11" x14ac:dyDescent="0.3">
      <c r="A84" s="9" t="s">
        <v>1260</v>
      </c>
      <c r="B84" s="9"/>
      <c r="C84" s="9">
        <f>COUNTIFS(đIỂM!$N$8:$N$651,"12A4",đIỂM!E$8:E$651,"&gt;=0",đIỂM!E$8:E$651,"&lt;3.5")</f>
        <v>0</v>
      </c>
      <c r="D84" s="9">
        <f>COUNTIFS(đIỂM!$N$8:$N$651,"12A4",đIỂM!F$8:F$651,"&gt;=0",đIỂM!F$8:F$651,"&lt;3.5")</f>
        <v>0</v>
      </c>
      <c r="E84" s="9">
        <f>COUNTIFS(đIỂM!$N$8:$N$651,"12A4",đIỂM!G$8:G$651,"&gt;=0",đIỂM!G$8:G$651,"&lt;3.5")</f>
        <v>11</v>
      </c>
      <c r="F84" s="9">
        <f>COUNTIFS(đIỂM!$N$8:$N$651,"12A4",đIỂM!H$8:H$651,"&gt;=0",đIỂM!H$8:H$651,"&lt;3.5")</f>
        <v>3</v>
      </c>
      <c r="G84" s="9">
        <f>COUNTIFS(đIỂM!$N$8:$N$651,"12A4",đIỂM!I$8:I$651,"&gt;=0",đIỂM!I$8:I$651,"&lt;3.5")</f>
        <v>4</v>
      </c>
      <c r="H84" s="9">
        <f>COUNTIFS(đIỂM!$N$8:$N$651,"12A4",đIỂM!J$8:J$651,"&gt;=0",đIỂM!J$8:J$651,"&lt;3.5")</f>
        <v>15</v>
      </c>
      <c r="I84" s="9">
        <f>COUNTIFS(đIỂM!$N$8:$N$651,"12A4",đIỂM!K$8:K$651,"&gt;=0",đIỂM!K$8:K$651,"&lt;3.5")</f>
        <v>2</v>
      </c>
      <c r="J84" s="9">
        <f>COUNTIFS(đIỂM!$N$8:$N$651,"12A4",đIỂM!L$8:L$651,"&gt;=0",đIỂM!L$8:L$651,"&lt;3.5")</f>
        <v>0</v>
      </c>
      <c r="K84" s="9">
        <f>COUNTIFS(đIỂM!$N$8:$N$651,"12A4",đIỂM!M$8:M$651,"&gt;=0",đIỂM!M$8:M$651,"&lt;3.5")</f>
        <v>0</v>
      </c>
    </row>
    <row r="85" spans="1:11" x14ac:dyDescent="0.3">
      <c r="A85" s="9" t="s">
        <v>1261</v>
      </c>
      <c r="B85" s="9"/>
      <c r="C85" s="9">
        <f>COUNTIFS(đIỂM!$N$8:$N$651,"12D1",đIỂM!E$8:E$651,"&gt;=0",đIỂM!E$8:E$651,"&lt;3.5")</f>
        <v>0</v>
      </c>
      <c r="D85" s="9">
        <f>COUNTIFS(đIỂM!$N$8:$N$651,"12D1",đIỂM!F$8:F$651,"&gt;=0",đIỂM!F$8:F$651,"&lt;3.5")</f>
        <v>0</v>
      </c>
      <c r="E85" s="9">
        <f>COUNTIFS(đIỂM!$N$8:$N$651,"12D1",đIỂM!G$8:G$651,"&gt;=0",đIỂM!G$8:G$651,"&lt;3.5")</f>
        <v>0</v>
      </c>
      <c r="F85" s="9">
        <f>COUNTIFS(đIỂM!$N$8:$N$651,"12D1",đIỂM!H$8:H$651,"&gt;=0",đIỂM!H$8:H$651,"&lt;3.5")</f>
        <v>0</v>
      </c>
      <c r="G85" s="9">
        <f>COUNTIFS(đIỂM!$N$8:$N$651,"12D1",đIỂM!I$8:I$651,"&gt;=0",đIỂM!I$8:I$651,"&lt;3.5")</f>
        <v>0</v>
      </c>
      <c r="H85" s="9">
        <f>COUNTIFS(đIỂM!$N$8:$N$651,"12D1",đIỂM!J$8:J$651,"&gt;=0",đIỂM!J$8:J$651,"&lt;3.5")</f>
        <v>3</v>
      </c>
      <c r="I85" s="9">
        <f>COUNTIFS(đIỂM!$N$8:$N$651,"12D1",đIỂM!K$8:K$651,"&gt;=0",đIỂM!K$8:K$651,"&lt;3.5")</f>
        <v>1</v>
      </c>
      <c r="J85" s="9">
        <f>COUNTIFS(đIỂM!$N$8:$N$651,"12D1",đIỂM!L$8:L$651,"&gt;=0",đIỂM!L$8:L$651,"&lt;3.5")</f>
        <v>0</v>
      </c>
      <c r="K85" s="9">
        <f>COUNTIFS(đIỂM!$N$8:$N$651,"12D1",đIỂM!M$8:M$651,"&gt;=0",đIỂM!M$8:M$651,"&lt;3.5")</f>
        <v>0</v>
      </c>
    </row>
    <row r="86" spans="1:11" x14ac:dyDescent="0.3">
      <c r="A86" s="9" t="s">
        <v>1262</v>
      </c>
      <c r="B86" s="9"/>
      <c r="C86" s="9">
        <f>COUNTIFS(đIỂM!$N$8:$N$651,"12D2",đIỂM!E$8:E$651,"&gt;=0",đIỂM!E$8:E$651,"&lt;3.5")</f>
        <v>0</v>
      </c>
      <c r="D86" s="9">
        <f>COUNTIFS(đIỂM!$N$8:$N$651,"12D2",đIỂM!F$8:F$651,"&gt;=0",đIỂM!F$8:F$651,"&lt;3.5")</f>
        <v>0</v>
      </c>
      <c r="E86" s="9">
        <f>COUNTIFS(đIỂM!$N$8:$N$651,"12D2",đIỂM!G$8:G$651,"&gt;=0",đIỂM!G$8:G$651,"&lt;3.5")</f>
        <v>0</v>
      </c>
      <c r="F86" s="9">
        <f>COUNTIFS(đIỂM!$N$8:$N$651,"12D2",đIỂM!H$8:H$651,"&gt;=0",đIỂM!H$8:H$651,"&lt;3.5")</f>
        <v>1</v>
      </c>
      <c r="G86" s="9">
        <f>COUNTIFS(đIỂM!$N$8:$N$651,"12D2",đIỂM!I$8:I$651,"&gt;=0",đIỂM!I$8:I$651,"&lt;3.5")</f>
        <v>0</v>
      </c>
      <c r="H86" s="9">
        <f>COUNTIFS(đIỂM!$N$8:$N$651,"12D2",đIỂM!J$8:J$651,"&gt;=0",đIỂM!J$8:J$651,"&lt;3.5")</f>
        <v>2</v>
      </c>
      <c r="I86" s="9">
        <f>COUNTIFS(đIỂM!$N$8:$N$651,"12D2",đIỂM!K$8:K$651,"&gt;=0",đIỂM!K$8:K$651,"&lt;3.5")</f>
        <v>7</v>
      </c>
      <c r="J86" s="9">
        <f>COUNTIFS(đIỂM!$N$8:$N$651,"12D2",đIỂM!L$8:L$651,"&gt;=0",đIỂM!L$8:L$651,"&lt;3.5")</f>
        <v>0</v>
      </c>
      <c r="K86" s="9">
        <f>COUNTIFS(đIỂM!$N$8:$N$651,"12D2",đIỂM!M$8:M$651,"&gt;=0",đIỂM!M$8:M$651,"&lt;3.5")</f>
        <v>0</v>
      </c>
    </row>
    <row r="87" spans="1:11" x14ac:dyDescent="0.3">
      <c r="A87" s="9" t="s">
        <v>1263</v>
      </c>
      <c r="B87" s="9"/>
      <c r="C87" s="9">
        <f>COUNTIFS(đIỂM!$N$8:$N$651,"12D3",đIỂM!E$8:E$651,"&gt;=0",đIỂM!E$8:E$651,"&lt;3.5")</f>
        <v>0</v>
      </c>
      <c r="D87" s="9">
        <f>COUNTIFS(đIỂM!$N$8:$N$651,"12D3",đIỂM!F$8:F$651,"&gt;=0",đIỂM!F$8:F$651,"&lt;3.5")</f>
        <v>0</v>
      </c>
      <c r="E87" s="9">
        <f>COUNTIFS(đIỂM!$N$8:$N$651,"12D3",đIỂM!G$8:G$651,"&gt;=0",đIỂM!G$8:G$651,"&lt;3.5")</f>
        <v>3</v>
      </c>
      <c r="F87" s="9">
        <f>COUNTIFS(đIỂM!$N$8:$N$651,"12D3",đIỂM!H$8:H$651,"&gt;=0",đIỂM!H$8:H$651,"&lt;3.5")</f>
        <v>0</v>
      </c>
      <c r="G87" s="9">
        <f>COUNTIFS(đIỂM!$N$8:$N$651,"12D3",đIỂM!I$8:I$651,"&gt;=0",đIỂM!I$8:I$651,"&lt;3.5")</f>
        <v>0</v>
      </c>
      <c r="H87" s="9">
        <f>COUNTIFS(đIỂM!$N$8:$N$651,"12D3",đIỂM!J$8:J$651,"&gt;=0",đIỂM!J$8:J$651,"&lt;3.5")</f>
        <v>1</v>
      </c>
      <c r="I87" s="9">
        <f>COUNTIFS(đIỂM!$N$8:$N$651,"12D3",đIỂM!K$8:K$651,"&gt;=0",đIỂM!K$8:K$651,"&lt;3.5")</f>
        <v>10</v>
      </c>
      <c r="J87" s="9">
        <f>COUNTIFS(đIỂM!$N$8:$N$651,"12D3",đIỂM!L$8:L$651,"&gt;=0",đIỂM!L$8:L$651,"&lt;3.5")</f>
        <v>0</v>
      </c>
      <c r="K87" s="9">
        <f>COUNTIFS(đIỂM!$N$8:$N$651,"12D3",đIỂM!M$8:M$651,"&gt;=0",đIỂM!M$8:M$651,"&lt;3.5")</f>
        <v>0</v>
      </c>
    </row>
    <row r="88" spans="1:11" x14ac:dyDescent="0.3">
      <c r="A88" s="9" t="s">
        <v>1264</v>
      </c>
      <c r="B88" s="9"/>
      <c r="C88" s="9">
        <f>COUNTIFS(đIỂM!$N$8:$N$651,"12D4",đIỂM!E$8:E$651,"&gt;=0",đIỂM!E$8:E$651,"&lt;3.5")</f>
        <v>1</v>
      </c>
      <c r="D88" s="9">
        <f>COUNTIFS(đIỂM!$N$8:$N$651,"12D4",đIỂM!F$8:F$651,"&gt;=0",đIỂM!F$8:F$651,"&lt;3.5")</f>
        <v>0</v>
      </c>
      <c r="E88" s="9">
        <f>COUNTIFS(đIỂM!$N$8:$N$651,"12D4",đIỂM!G$8:G$651,"&gt;=0",đIỂM!G$8:G$651,"&lt;3.5")</f>
        <v>2</v>
      </c>
      <c r="F88" s="9">
        <f>COUNTIFS(đIỂM!$N$8:$N$651,"12D4",đIỂM!H$8:H$651,"&gt;=0",đIỂM!H$8:H$651,"&lt;3.5")</f>
        <v>0</v>
      </c>
      <c r="G88" s="9">
        <f>COUNTIFS(đIỂM!$N$8:$N$651,"12D4",đIỂM!I$8:I$651,"&gt;=0",đIỂM!I$8:I$651,"&lt;3.5")</f>
        <v>2</v>
      </c>
      <c r="H88" s="9">
        <f>COUNTIFS(đIỂM!$N$8:$N$651,"12D4",đIỂM!J$8:J$651,"&gt;=0",đIỂM!J$8:J$651,"&lt;3.5")</f>
        <v>3</v>
      </c>
      <c r="I88" s="9">
        <f>COUNTIFS(đIỂM!$N$8:$N$651,"12D4",đIỂM!K$8:K$651,"&gt;=0",đIỂM!K$8:K$651,"&lt;3.5")</f>
        <v>8</v>
      </c>
      <c r="J88" s="9">
        <f>COUNTIFS(đIỂM!$N$8:$N$651,"12D4",đIỂM!L$8:L$651,"&gt;=0",đIỂM!L$8:L$651,"&lt;3.5")</f>
        <v>0</v>
      </c>
      <c r="K88" s="9">
        <f>COUNTIFS(đIỂM!$N$8:$N$651,"12D4",đIỂM!M$8:M$651,"&gt;=0",đIỂM!M$8:M$651,"&lt;3.5")</f>
        <v>0</v>
      </c>
    </row>
    <row r="89" spans="1:11" x14ac:dyDescent="0.3">
      <c r="A89" s="9" t="s">
        <v>1265</v>
      </c>
      <c r="B89" s="9"/>
      <c r="C89" s="9">
        <f>COUNTIFS(đIỂM!$N$8:$N$651,"12D5",đIỂM!E$8:E$651,"&gt;=0",đIỂM!E$8:E$651,"&lt;3.5")</f>
        <v>0</v>
      </c>
      <c r="D89" s="9">
        <f>COUNTIFS(đIỂM!$N$8:$N$651,"12D5",đIỂM!F$8:F$651,"&gt;=0",đIỂM!F$8:F$651,"&lt;3.5")</f>
        <v>0</v>
      </c>
      <c r="E89" s="9">
        <f>COUNTIFS(đIỂM!$N$8:$N$651,"12D5",đIỂM!G$8:G$651,"&gt;=0",đIỂM!G$8:G$651,"&lt;3.5")</f>
        <v>6</v>
      </c>
      <c r="F89" s="9">
        <f>COUNTIFS(đIỂM!$N$8:$N$651,"12D5",đIỂM!H$8:H$651,"&gt;=0",đIỂM!H$8:H$651,"&lt;3.5")</f>
        <v>0</v>
      </c>
      <c r="G89" s="9">
        <f>COUNTIFS(đIỂM!$N$8:$N$651,"12D5",đIỂM!I$8:I$651,"&gt;=0",đIỂM!I$8:I$651,"&lt;3.5")</f>
        <v>0</v>
      </c>
      <c r="H89" s="9">
        <f>COUNTIFS(đIỂM!$N$8:$N$651,"12D5",đIỂM!J$8:J$651,"&gt;=0",đIỂM!J$8:J$651,"&lt;3.5")</f>
        <v>0</v>
      </c>
      <c r="I89" s="9">
        <f>COUNTIFS(đIỂM!$N$8:$N$651,"12D5",đIỂM!K$8:K$651,"&gt;=0",đIỂM!K$8:K$651,"&lt;3.5")</f>
        <v>4</v>
      </c>
      <c r="J89" s="9">
        <f>COUNTIFS(đIỂM!$N$8:$N$651,"12D5",đIỂM!L$8:L$651,"&gt;=0",đIỂM!L$8:L$651,"&lt;3.5")</f>
        <v>0</v>
      </c>
      <c r="K89" s="9">
        <f>COUNTIFS(đIỂM!$N$8:$N$651,"12D5",đIỂM!M$8:M$651,"&gt;=0",đIỂM!M$8:M$651,"&lt;3.5")</f>
        <v>0</v>
      </c>
    </row>
    <row r="90" spans="1:11" x14ac:dyDescent="0.3">
      <c r="A90" s="9" t="s">
        <v>1266</v>
      </c>
      <c r="B90" s="9"/>
      <c r="C90" s="9">
        <f>COUNTIFS(đIỂM!$N$8:$N$651,"12D6",đIỂM!E$8:E$651,"&gt;=0",đIỂM!E$8:E$651,"&lt;3.5")</f>
        <v>0</v>
      </c>
      <c r="D90" s="9">
        <f>COUNTIFS(đIỂM!$N$8:$N$651,"12D6",đIỂM!F$8:F$651,"&gt;=0",đIỂM!F$8:F$651,"&lt;3.5")</f>
        <v>0</v>
      </c>
      <c r="E90" s="9">
        <f>COUNTIFS(đIỂM!$N$8:$N$651,"12D6",đIỂM!G$8:G$651,"&gt;=0",đIỂM!G$8:G$651,"&lt;3.5")</f>
        <v>2</v>
      </c>
      <c r="F90" s="9">
        <f>COUNTIFS(đIỂM!$N$8:$N$651,"12D6",đIỂM!H$8:H$651,"&gt;=0",đIỂM!H$8:H$651,"&lt;3.5")</f>
        <v>0</v>
      </c>
      <c r="G90" s="9">
        <f>COUNTIFS(đIỂM!$N$8:$N$651,"12D6",đIỂM!I$8:I$651,"&gt;=0",đIỂM!I$8:I$651,"&lt;3.5")</f>
        <v>0</v>
      </c>
      <c r="H90" s="9">
        <f>COUNTIFS(đIỂM!$N$8:$N$651,"12D6",đIỂM!J$8:J$651,"&gt;=0",đIỂM!J$8:J$651,"&lt;3.5")</f>
        <v>1</v>
      </c>
      <c r="I90" s="9">
        <f>COUNTIFS(đIỂM!$N$8:$N$651,"12D6",đIỂM!K$8:K$651,"&gt;=0",đIỂM!K$8:K$651,"&lt;3.5")</f>
        <v>4</v>
      </c>
      <c r="J90" s="9">
        <f>COUNTIFS(đIỂM!$N$8:$N$651,"12D6",đIỂM!L$8:L$651,"&gt;=0",đIỂM!L$8:L$651,"&lt;3.5")</f>
        <v>0</v>
      </c>
      <c r="K90" s="9">
        <f>COUNTIFS(đIỂM!$N$8:$N$651,"12D6",đIỂM!M$8:M$651,"&gt;=0",đIỂM!M$8:M$651,"&lt;3.5")</f>
        <v>0</v>
      </c>
    </row>
    <row r="91" spans="1:11" x14ac:dyDescent="0.3">
      <c r="A91" s="9" t="s">
        <v>1267</v>
      </c>
      <c r="B91" s="9"/>
      <c r="C91" s="9">
        <f>COUNTIFS(đIỂM!$N$8:$N$651,"12D7",đIỂM!E$8:E$651,"&gt;=0",đIỂM!E$8:E$651,"&lt;3.5")</f>
        <v>0</v>
      </c>
      <c r="D91" s="9">
        <f>COUNTIFS(đIỂM!$N$8:$N$651,"12D7",đIỂM!F$8:F$651,"&gt;=0",đIỂM!F$8:F$651,"&lt;3.5")</f>
        <v>0</v>
      </c>
      <c r="E91" s="9">
        <f>COUNTIFS(đIỂM!$N$8:$N$651,"12D7",đIỂM!G$8:G$651,"&gt;=0",đIỂM!G$8:G$651,"&lt;3.5")</f>
        <v>2</v>
      </c>
      <c r="F91" s="9">
        <f>COUNTIFS(đIỂM!$N$8:$N$651,"12D7",đIỂM!H$8:H$651,"&gt;=0",đIỂM!H$8:H$651,"&lt;3.5")</f>
        <v>0</v>
      </c>
      <c r="G91" s="9">
        <f>COUNTIFS(đIỂM!$N$8:$N$651,"12D7",đIỂM!I$8:I$651,"&gt;=0",đIỂM!I$8:I$651,"&lt;3.5")</f>
        <v>1</v>
      </c>
      <c r="H91" s="9">
        <f>COUNTIFS(đIỂM!$N$8:$N$651,"12D7",đIỂM!J$8:J$651,"&gt;=0",đIỂM!J$8:J$651,"&lt;3.5")</f>
        <v>2</v>
      </c>
      <c r="I91" s="9">
        <f>COUNTIFS(đIỂM!$N$8:$N$651,"12D7",đIỂM!K$8:K$651,"&gt;=0",đIỂM!K$8:K$651,"&lt;3.5")</f>
        <v>5</v>
      </c>
      <c r="J91" s="9">
        <f>COUNTIFS(đIỂM!$N$8:$N$651,"12D7",đIỂM!L$8:L$651,"&gt;=0",đIỂM!L$8:L$651,"&lt;3.5")</f>
        <v>0</v>
      </c>
      <c r="K91" s="9">
        <f>COUNTIFS(đIỂM!$N$8:$N$651,"12D7",đIỂM!M$8:M$651,"&gt;=0",đIỂM!M$8:M$651,"&lt;3.5")</f>
        <v>0</v>
      </c>
    </row>
    <row r="92" spans="1:11" x14ac:dyDescent="0.3">
      <c r="A92" s="9" t="s">
        <v>1268</v>
      </c>
      <c r="B92" s="9"/>
      <c r="C92" s="9">
        <f>COUNTIFS(đIỂM!$N$8:$N$651,"12D8",đIỂM!E$8:E$651,"&gt;=0",đIỂM!E$8:E$651,"&lt;3.5")</f>
        <v>0</v>
      </c>
      <c r="D92" s="9">
        <f>COUNTIFS(đIỂM!$N$8:$N$651,"12D8",đIỂM!F$8:F$651,"&gt;=0",đIỂM!F$8:F$651,"&lt;3.5")</f>
        <v>0</v>
      </c>
      <c r="E92" s="9">
        <f>COUNTIFS(đIỂM!$N$8:$N$651,"12D8",đIỂM!G$8:G$651,"&gt;=0",đIỂM!G$8:G$651,"&lt;3.5")</f>
        <v>3</v>
      </c>
      <c r="F92" s="9">
        <f>COUNTIFS(đIỂM!$N$8:$N$651,"12D8",đIỂM!H$8:H$651,"&gt;=0",đIỂM!H$8:H$651,"&lt;3.5")</f>
        <v>0</v>
      </c>
      <c r="G92" s="9">
        <f>COUNTIFS(đIỂM!$N$8:$N$651,"12D8",đIỂM!I$8:I$651,"&gt;=0",đIỂM!I$8:I$651,"&lt;3.5")</f>
        <v>2</v>
      </c>
      <c r="H92" s="9">
        <f>COUNTIFS(đIỂM!$N$8:$N$651,"12D8",đIỂM!J$8:J$651,"&gt;=0",đIỂM!J$8:J$651,"&lt;3.5")</f>
        <v>2</v>
      </c>
      <c r="I92" s="9">
        <f>COUNTIFS(đIỂM!$N$8:$N$651,"12D8",đIỂM!K$8:K$651,"&gt;=0",đIỂM!K$8:K$651,"&lt;3.5")</f>
        <v>7</v>
      </c>
      <c r="J92" s="9">
        <f>COUNTIFS(đIỂM!$N$8:$N$651,"12D8",đIỂM!L$8:L$651,"&gt;=0",đIỂM!L$8:L$651,"&lt;3.5")</f>
        <v>0</v>
      </c>
      <c r="K92" s="9">
        <f>COUNTIFS(đIỂM!$N$8:$N$651,"12D8",đIỂM!M$8:M$651,"&gt;=0",đIỂM!M$8:M$651,"&lt;3.5")</f>
        <v>0</v>
      </c>
    </row>
    <row r="93" spans="1:11" x14ac:dyDescent="0.3">
      <c r="A93" s="9" t="s">
        <v>1269</v>
      </c>
      <c r="B93" s="9"/>
      <c r="C93" s="9">
        <f>COUNTIFS(đIỂM!$N$8:$N$651,"12D9",đIỂM!E$8:E$651,"&gt;=0",đIỂM!E$8:E$651,"&lt;3.5")</f>
        <v>0</v>
      </c>
      <c r="D93" s="9">
        <f>COUNTIFS(đIỂM!$N$8:$N$651,"12D9",đIỂM!F$8:F$651,"&gt;=0",đIỂM!F$8:F$651,"&lt;3.5")</f>
        <v>0</v>
      </c>
      <c r="E93" s="9">
        <f>COUNTIFS(đIỂM!$N$8:$N$651,"12D9",đIỂM!G$8:G$651,"&gt;=0",đIỂM!G$8:G$651,"&lt;3.5")</f>
        <v>3</v>
      </c>
      <c r="F93" s="9">
        <f>COUNTIFS(đIỂM!$N$8:$N$651,"12D9",đIỂM!H$8:H$651,"&gt;=0",đIỂM!H$8:H$651,"&lt;3.5")</f>
        <v>0</v>
      </c>
      <c r="G93" s="9">
        <f>COUNTIFS(đIỂM!$N$8:$N$651,"12D9",đIỂM!I$8:I$651,"&gt;=0",đIỂM!I$8:I$651,"&lt;3.5")</f>
        <v>1</v>
      </c>
      <c r="H93" s="9">
        <f>COUNTIFS(đIỂM!$N$8:$N$651,"12D9",đIỂM!J$8:J$651,"&gt;=0",đIỂM!J$8:J$651,"&lt;3.5")</f>
        <v>3</v>
      </c>
      <c r="I93" s="9">
        <f>COUNTIFS(đIỂM!$N$8:$N$651,"12D9",đIỂM!K$8:K$651,"&gt;=0",đIỂM!K$8:K$651,"&lt;3.5")</f>
        <v>5</v>
      </c>
      <c r="J93" s="9">
        <f>COUNTIFS(đIỂM!$N$8:$N$651,"12D9",đIỂM!L$8:L$651,"&gt;=0",đIỂM!L$8:L$651,"&lt;3.5")</f>
        <v>0</v>
      </c>
      <c r="K93" s="9">
        <f>COUNTIFS(đIỂM!$N$8:$N$651,"12D9",đIỂM!M$8:M$651,"&gt;=0",đIỂM!M$8:M$651,"&lt;3.5")</f>
        <v>0</v>
      </c>
    </row>
    <row r="94" spans="1:11" x14ac:dyDescent="0.3">
      <c r="A94" s="9" t="s">
        <v>1270</v>
      </c>
      <c r="B94" s="9"/>
      <c r="C94" s="9">
        <f>COUNTIFS(đIỂM!$N$8:$N$651,"12D10",đIỂM!E$8:E$651,"&gt;=0",đIỂM!E$8:E$651,"&lt;3.5")</f>
        <v>0</v>
      </c>
      <c r="D94" s="9">
        <f>COUNTIFS(đIỂM!$N$8:$N$651,"12D10",đIỂM!F$8:F$651,"&gt;=0",đIỂM!F$8:F$651,"&lt;3.5")</f>
        <v>0</v>
      </c>
      <c r="E94" s="9">
        <f>COUNTIFS(đIỂM!$N$8:$N$651,"12D10",đIỂM!G$8:G$651,"&gt;=0",đIỂM!G$8:G$651,"&lt;3.5")</f>
        <v>3</v>
      </c>
      <c r="F94" s="9">
        <f>COUNTIFS(đIỂM!$N$8:$N$651,"12D10",đIỂM!H$8:H$651,"&gt;=0",đIỂM!H$8:H$651,"&lt;3.5")</f>
        <v>0</v>
      </c>
      <c r="G94" s="9">
        <f>COUNTIFS(đIỂM!$N$8:$N$651,"12D10",đIỂM!I$8:I$651,"&gt;=0",đIỂM!I$8:I$651,"&lt;3.5")</f>
        <v>2</v>
      </c>
      <c r="H94" s="9">
        <f>COUNTIFS(đIỂM!$N$8:$N$651,"12D10",đIỂM!J$8:J$651,"&gt;=0",đIỂM!J$8:J$651,"&lt;3.5")</f>
        <v>4</v>
      </c>
      <c r="I94" s="9">
        <f>COUNTIFS(đIỂM!$N$8:$N$651,"12D10",đIỂM!K$8:K$651,"&gt;=0",đIỂM!K$8:K$651,"&lt;3.5")</f>
        <v>9</v>
      </c>
      <c r="J94" s="9">
        <f>COUNTIFS(đIỂM!$N$8:$N$651,"12D10",đIỂM!L$8:L$651,"&gt;=0",đIỂM!L$8:L$651,"&lt;3.5")</f>
        <v>0</v>
      </c>
      <c r="K94" s="9">
        <f>COUNTIFS(đIỂM!$N$8:$N$651,"12D10",đIỂM!M$8:M$651,"&gt;=0",đIỂM!M$8:M$651,"&lt;3.5")</f>
        <v>0</v>
      </c>
    </row>
    <row r="95" spans="1:11" x14ac:dyDescent="0.3">
      <c r="A95" s="9" t="s">
        <v>1271</v>
      </c>
      <c r="B95" s="9"/>
      <c r="C95" s="9">
        <f>COUNTIFS(đIỂM!$N$8:$N$651,"12D11",đIỂM!E$8:E$651,"&gt;=0",đIỂM!E$8:E$651,"&lt;3.5")</f>
        <v>0</v>
      </c>
      <c r="D95" s="9">
        <f>COUNTIFS(đIỂM!$N$8:$N$651,"12D11",đIỂM!F$8:F$651,"&gt;=0",đIỂM!F$8:F$651,"&lt;3.5")</f>
        <v>0</v>
      </c>
      <c r="E95" s="9">
        <f>COUNTIFS(đIỂM!$N$8:$N$651,"12D11",đIỂM!G$8:G$651,"&gt;=0",đIỂM!G$8:G$651,"&lt;3.5")</f>
        <v>3</v>
      </c>
      <c r="F95" s="9">
        <f>COUNTIFS(đIỂM!$N$8:$N$651,"12D11",đIỂM!H$8:H$651,"&gt;=0",đIỂM!H$8:H$651,"&lt;3.5")</f>
        <v>0</v>
      </c>
      <c r="G95" s="9">
        <f>COUNTIFS(đIỂM!$N$8:$N$651,"12D11",đIỂM!I$8:I$651,"&gt;=0",đIỂM!I$8:I$651,"&lt;3.5")</f>
        <v>0</v>
      </c>
      <c r="H95" s="9">
        <f>COUNTIFS(đIỂM!$N$8:$N$651,"12D11",đIỂM!J$8:J$651,"&gt;=0",đIỂM!J$8:J$651,"&lt;3.5")</f>
        <v>1</v>
      </c>
      <c r="I95" s="9">
        <f>COUNTIFS(đIỂM!$N$8:$N$651,"12D11",đIỂM!K$8:K$651,"&gt;=0",đIỂM!K$8:K$651,"&lt;3.5")</f>
        <v>4</v>
      </c>
      <c r="J95" s="9">
        <f>COUNTIFS(đIỂM!$N$8:$N$651,"12D11",đIỂM!L$8:L$651,"&gt;=0",đIỂM!L$8:L$651,"&lt;3.5")</f>
        <v>0</v>
      </c>
      <c r="K95" s="9">
        <f>COUNTIFS(đIỂM!$N$8:$N$651,"12D11",đIỂM!M$8:M$651,"&gt;=0",đIỂM!M$8:M$651,"&lt;3.5")</f>
        <v>0</v>
      </c>
    </row>
    <row r="96" spans="1:11" x14ac:dyDescent="0.3">
      <c r="A96" s="11" t="s">
        <v>1272</v>
      </c>
      <c r="C96">
        <f t="shared" ref="C96:K96" si="4">SUM(C81:C95)</f>
        <v>1</v>
      </c>
      <c r="D96">
        <f t="shared" si="4"/>
        <v>0</v>
      </c>
      <c r="E96">
        <f t="shared" si="4"/>
        <v>45</v>
      </c>
      <c r="F96">
        <f t="shared" si="4"/>
        <v>8</v>
      </c>
      <c r="G96">
        <f t="shared" si="4"/>
        <v>22</v>
      </c>
      <c r="H96">
        <f t="shared" si="4"/>
        <v>86</v>
      </c>
      <c r="I96">
        <f t="shared" si="4"/>
        <v>69</v>
      </c>
      <c r="J96">
        <f t="shared" si="4"/>
        <v>1</v>
      </c>
      <c r="K96">
        <f t="shared" si="4"/>
        <v>0</v>
      </c>
    </row>
    <row r="98" spans="1:11" x14ac:dyDescent="0.3">
      <c r="A98" s="61" t="s">
        <v>1253</v>
      </c>
      <c r="B98" s="61" t="s">
        <v>1254</v>
      </c>
      <c r="C98" s="63" t="s">
        <v>1277</v>
      </c>
      <c r="D98" s="64"/>
      <c r="E98" s="64"/>
      <c r="F98" s="64"/>
      <c r="G98" s="64"/>
      <c r="H98" s="64"/>
      <c r="I98" s="64"/>
      <c r="J98" s="64"/>
      <c r="K98" s="65"/>
    </row>
    <row r="99" spans="1:11" x14ac:dyDescent="0.3">
      <c r="A99" s="62"/>
      <c r="B99" s="62"/>
      <c r="C99" s="10" t="s">
        <v>4</v>
      </c>
      <c r="D99" s="10" t="s">
        <v>5</v>
      </c>
      <c r="E99" s="10" t="s">
        <v>6</v>
      </c>
      <c r="F99" s="10" t="s">
        <v>7</v>
      </c>
      <c r="G99" s="10" t="s">
        <v>8</v>
      </c>
      <c r="H99" s="10" t="s">
        <v>9</v>
      </c>
      <c r="I99" s="10" t="s">
        <v>10</v>
      </c>
      <c r="J99" s="10" t="s">
        <v>11</v>
      </c>
      <c r="K99" s="10" t="s">
        <v>1256</v>
      </c>
    </row>
    <row r="100" spans="1:11" x14ac:dyDescent="0.3">
      <c r="A100" s="9" t="s">
        <v>1257</v>
      </c>
      <c r="B100" s="9"/>
      <c r="C100" s="9">
        <f>COUNTIFS(đIỂM!$N$8:$N$651,"12A1",đIỂM!E$8:E$651,"=-1")</f>
        <v>0</v>
      </c>
      <c r="D100" s="9">
        <f>COUNTIFS(đIỂM!$N$8:$N$651,"12A1",đIỂM!F$8:F$651,"=-1")</f>
        <v>0</v>
      </c>
      <c r="E100" s="9">
        <f>COUNTIFS(đIỂM!$N$8:$N$651,"12A1",đIỂM!G$8:G$651,"=-1")</f>
        <v>1</v>
      </c>
      <c r="F100" s="9">
        <f>COUNTIFS(đIỂM!$N$8:$N$651,"12A1",đIỂM!H$8:H$651,"=-1")</f>
        <v>0</v>
      </c>
      <c r="G100" s="9">
        <f>COUNTIFS(đIỂM!$N$8:$N$651,"12A1",đIỂM!I$8:I$651,"=-1")</f>
        <v>0</v>
      </c>
      <c r="H100" s="9">
        <f>COUNTIFS(đIỂM!$N$8:$N$651,"12A1",đIỂM!J$8:J$651,"=-1")</f>
        <v>0</v>
      </c>
      <c r="I100" s="9">
        <f>COUNTIFS(đIỂM!$N$8:$N$651,"12A1",đIỂM!K$8:K$651,"=-1")</f>
        <v>0</v>
      </c>
      <c r="J100" s="9">
        <f>COUNTIFS(đIỂM!$N$8:$N$651,"12A1",đIỂM!L$8:L$651,"=-1")</f>
        <v>0</v>
      </c>
      <c r="K100" s="9">
        <f>COUNTIFS(đIỂM!$N$8:$N$651,"12A1",đIỂM!M$8:M$651,"=-1")</f>
        <v>0</v>
      </c>
    </row>
    <row r="101" spans="1:11" x14ac:dyDescent="0.3">
      <c r="A101" s="9" t="s">
        <v>1258</v>
      </c>
      <c r="B101" s="9"/>
      <c r="C101" s="9">
        <f>COUNTIFS(đIỂM!$N$8:$N$651,"12A2",đIỂM!E$8:E$651,"=-1")</f>
        <v>0</v>
      </c>
      <c r="D101" s="9">
        <f>COUNTIFS(đIỂM!$N$8:$N$651,"12A2",đIỂM!F$8:F$651,"=-1")</f>
        <v>0</v>
      </c>
      <c r="E101" s="9">
        <f>COUNTIFS(đIỂM!$N$8:$N$651,"12A2",đIỂM!G$8:G$651,"=-1")</f>
        <v>1</v>
      </c>
      <c r="F101" s="9">
        <f>COUNTIFS(đIỂM!$N$8:$N$651,"12A2",đIỂM!H$8:H$651,"=-1")</f>
        <v>1</v>
      </c>
      <c r="G101" s="9">
        <f>COUNTIFS(đIỂM!$N$8:$N$651,"12A2",đIỂM!I$8:I$651,"=-1")</f>
        <v>1</v>
      </c>
      <c r="H101" s="9">
        <f>COUNTIFS(đIỂM!$N$8:$N$651,"12A2",đIỂM!J$8:J$651,"=-1")</f>
        <v>1</v>
      </c>
      <c r="I101" s="9">
        <f>COUNTIFS(đIỂM!$N$8:$N$651,"12A2",đIỂM!K$8:K$651,"=-1")</f>
        <v>0</v>
      </c>
      <c r="J101" s="9">
        <f>COUNTIFS(đIỂM!$N$8:$N$651,"12A2",đIỂM!L$8:L$651,"=-1")</f>
        <v>0</v>
      </c>
      <c r="K101" s="9">
        <f>COUNTIFS(đIỂM!$N$8:$N$651,"12A2",đIỂM!M$8:M$651,"=-1")</f>
        <v>0</v>
      </c>
    </row>
    <row r="102" spans="1:11" x14ac:dyDescent="0.3">
      <c r="A102" s="9" t="s">
        <v>1259</v>
      </c>
      <c r="B102" s="9"/>
      <c r="C102" s="9">
        <f>COUNTIFS(đIỂM!$N$8:$N$651,"12A3",đIỂM!E$8:E$651,"=-1")</f>
        <v>0</v>
      </c>
      <c r="D102" s="9">
        <f>COUNTIFS(đIỂM!$N$8:$N$651,"12A3",đIỂM!F$8:F$651,"=-1")</f>
        <v>0</v>
      </c>
      <c r="E102" s="9">
        <f>COUNTIFS(đIỂM!$N$8:$N$651,"12A3",đIỂM!G$8:G$651,"=-1")</f>
        <v>1</v>
      </c>
      <c r="F102" s="9">
        <f>COUNTIFS(đIỂM!$N$8:$N$651,"12A3",đIỂM!H$8:H$651,"=-1")</f>
        <v>0</v>
      </c>
      <c r="G102" s="9">
        <f>COUNTIFS(đIỂM!$N$8:$N$651,"12A3",đIỂM!I$8:I$651,"=-1")</f>
        <v>0</v>
      </c>
      <c r="H102" s="9">
        <f>COUNTIFS(đIỂM!$N$8:$N$651,"12A3",đIỂM!J$8:J$651,"=-1")</f>
        <v>0</v>
      </c>
      <c r="I102" s="9">
        <f>COUNTIFS(đIỂM!$N$8:$N$651,"12A3",đIỂM!K$8:K$651,"=-1")</f>
        <v>0</v>
      </c>
      <c r="J102" s="9">
        <f>COUNTIFS(đIỂM!$N$8:$N$651,"12A3",đIỂM!L$8:L$651,"=-1")</f>
        <v>0</v>
      </c>
      <c r="K102" s="9">
        <f>COUNTIFS(đIỂM!$N$8:$N$651,"12A3",đIỂM!M$8:M$651,"=-1")</f>
        <v>0</v>
      </c>
    </row>
    <row r="103" spans="1:11" x14ac:dyDescent="0.3">
      <c r="A103" s="9" t="s">
        <v>1260</v>
      </c>
      <c r="B103" s="9"/>
      <c r="C103" s="9">
        <f>COUNTIFS(đIỂM!$N$8:$N$651,"12A4",đIỂM!E$8:E$651,"=-1")</f>
        <v>0</v>
      </c>
      <c r="D103" s="9">
        <f>COUNTIFS(đIỂM!$N$8:$N$651,"12A4",đIỂM!F$8:F$651,"=-1")</f>
        <v>0</v>
      </c>
      <c r="E103" s="9">
        <f>COUNTIFS(đIỂM!$N$8:$N$651,"12A4",đIỂM!G$8:G$651,"=-1")</f>
        <v>0</v>
      </c>
      <c r="F103" s="9">
        <f>COUNTIFS(đIỂM!$N$8:$N$651,"12A4",đIỂM!H$8:H$651,"=-1")</f>
        <v>0</v>
      </c>
      <c r="G103" s="9">
        <f>COUNTIFS(đIỂM!$N$8:$N$651,"12A4",đIỂM!I$8:I$651,"=-1")</f>
        <v>0</v>
      </c>
      <c r="H103" s="9">
        <f>COUNTIFS(đIỂM!$N$8:$N$651,"12A4",đIỂM!J$8:J$651,"=-1")</f>
        <v>0</v>
      </c>
      <c r="I103" s="9">
        <f>COUNTIFS(đIỂM!$N$8:$N$651,"12A4",đIỂM!K$8:K$651,"=-1")</f>
        <v>0</v>
      </c>
      <c r="J103" s="9">
        <f>COUNTIFS(đIỂM!$N$8:$N$651,"12A4",đIỂM!L$8:L$651,"=-1")</f>
        <v>0</v>
      </c>
      <c r="K103" s="9">
        <f>COUNTIFS(đIỂM!$N$8:$N$651,"12A4",đIỂM!M$8:M$651,"=-1")</f>
        <v>0</v>
      </c>
    </row>
    <row r="104" spans="1:11" x14ac:dyDescent="0.3">
      <c r="A104" s="9" t="s">
        <v>1261</v>
      </c>
      <c r="B104" s="9"/>
      <c r="C104" s="9">
        <f>COUNTIFS(đIỂM!$N$8:$N$651,"12D1",đIỂM!E$8:E$651,"=-1")</f>
        <v>0</v>
      </c>
      <c r="D104" s="9">
        <f>COUNTIFS(đIỂM!$N$8:$N$651,"12D1",đIỂM!F$8:F$651,"=-1")</f>
        <v>0</v>
      </c>
      <c r="E104" s="9">
        <f>COUNTIFS(đIỂM!$N$8:$N$651,"12D1",đIỂM!G$8:G$651,"=-1")</f>
        <v>2</v>
      </c>
      <c r="F104" s="9">
        <f>COUNTIFS(đIỂM!$N$8:$N$651,"12D1",đIỂM!H$8:H$651,"=-1")</f>
        <v>0</v>
      </c>
      <c r="G104" s="9">
        <f>COUNTIFS(đIỂM!$N$8:$N$651,"12D1",đIỂM!I$8:I$651,"=-1")</f>
        <v>0</v>
      </c>
      <c r="H104" s="9">
        <f>COUNTIFS(đIỂM!$N$8:$N$651,"12D1",đIỂM!J$8:J$651,"=-1")</f>
        <v>0</v>
      </c>
      <c r="I104" s="9">
        <f>COUNTIFS(đIỂM!$N$8:$N$651,"12D1",đIỂM!K$8:K$651,"=-1")</f>
        <v>2</v>
      </c>
      <c r="J104" s="9">
        <f>COUNTIFS(đIỂM!$N$8:$N$651,"12D1",đIỂM!L$8:L$651,"=-1")</f>
        <v>2</v>
      </c>
      <c r="K104" s="9">
        <f>COUNTIFS(đIỂM!$N$8:$N$651,"12D1",đIỂM!M$8:M$651,"=-1")</f>
        <v>2</v>
      </c>
    </row>
    <row r="105" spans="1:11" x14ac:dyDescent="0.3">
      <c r="A105" s="9" t="s">
        <v>1262</v>
      </c>
      <c r="B105" s="9"/>
      <c r="C105" s="9">
        <f>COUNTIFS(đIỂM!$N$8:$N$651,"12D2",đIỂM!E$8:E$651,"=-1")</f>
        <v>0</v>
      </c>
      <c r="D105" s="9">
        <f>COUNTIFS(đIỂM!$N$8:$N$651,"12D2",đIỂM!F$8:F$651,"=-1")</f>
        <v>0</v>
      </c>
      <c r="E105" s="9">
        <f>COUNTIFS(đIỂM!$N$8:$N$651,"12D2",đIỂM!G$8:G$651,"=-1")</f>
        <v>1</v>
      </c>
      <c r="F105" s="9">
        <f>COUNTIFS(đIỂM!$N$8:$N$651,"12D2",đIỂM!H$8:H$651,"=-1")</f>
        <v>0</v>
      </c>
      <c r="G105" s="9">
        <f>COUNTIFS(đIỂM!$N$8:$N$651,"12D2",đIỂM!I$8:I$651,"=-1")</f>
        <v>0</v>
      </c>
      <c r="H105" s="9">
        <f>COUNTIFS(đIỂM!$N$8:$N$651,"12D2",đIỂM!J$8:J$651,"=-1")</f>
        <v>0</v>
      </c>
      <c r="I105" s="9">
        <f>COUNTIFS(đIỂM!$N$8:$N$651,"12D2",đIỂM!K$8:K$651,"=-1")</f>
        <v>0</v>
      </c>
      <c r="J105" s="9">
        <f>COUNTIFS(đIỂM!$N$8:$N$651,"12D2",đIỂM!L$8:L$651,"=-1")</f>
        <v>0</v>
      </c>
      <c r="K105" s="9">
        <f>COUNTIFS(đIỂM!$N$8:$N$651,"12D2",đIỂM!M$8:M$651,"=-1")</f>
        <v>0</v>
      </c>
    </row>
    <row r="106" spans="1:11" x14ac:dyDescent="0.3">
      <c r="A106" s="9" t="s">
        <v>1263</v>
      </c>
      <c r="B106" s="9"/>
      <c r="C106" s="9">
        <f>COUNTIFS(đIỂM!$N$8:$N$651,"12D3",đIỂM!E$8:E$651,"=-1")</f>
        <v>1</v>
      </c>
      <c r="D106" s="9">
        <f>COUNTIFS(đIỂM!$N$8:$N$651,"12D3",đIỂM!F$8:F$651,"=-1")</f>
        <v>1</v>
      </c>
      <c r="E106" s="9">
        <f>COUNTIFS(đIỂM!$N$8:$N$651,"12D3",đIỂM!G$8:G$651,"=-1")</f>
        <v>1</v>
      </c>
      <c r="F106" s="9">
        <f>COUNTIFS(đIỂM!$N$8:$N$651,"12D3",đIỂM!H$8:H$651,"=-1")</f>
        <v>0</v>
      </c>
      <c r="G106" s="9">
        <f>COUNTIFS(đIỂM!$N$8:$N$651,"12D3",đIỂM!I$8:I$651,"=-1")</f>
        <v>0</v>
      </c>
      <c r="H106" s="9">
        <f>COUNTIFS(đIỂM!$N$8:$N$651,"12D3",đIỂM!J$8:J$651,"=-1")</f>
        <v>0</v>
      </c>
      <c r="I106" s="9">
        <f>COUNTIFS(đIỂM!$N$8:$N$651,"12D3",đIỂM!K$8:K$651,"=-1")</f>
        <v>1</v>
      </c>
      <c r="J106" s="9">
        <f>COUNTIFS(đIỂM!$N$8:$N$651,"12D3",đIỂM!L$8:L$651,"=-1")</f>
        <v>1</v>
      </c>
      <c r="K106" s="9">
        <f>COUNTIFS(đIỂM!$N$8:$N$651,"12D3",đIỂM!M$8:M$651,"=-1")</f>
        <v>1</v>
      </c>
    </row>
    <row r="107" spans="1:11" x14ac:dyDescent="0.3">
      <c r="A107" s="9" t="s">
        <v>1264</v>
      </c>
      <c r="B107" s="9"/>
      <c r="C107" s="9">
        <f>COUNTIFS(đIỂM!$N$8:$N$651,"12D4",đIỂM!E$8:E$651,"=-1")</f>
        <v>2</v>
      </c>
      <c r="D107" s="9">
        <f>COUNTIFS(đIỂM!$N$8:$N$651,"12D4",đIỂM!F$8:F$651,"=-1")</f>
        <v>2</v>
      </c>
      <c r="E107" s="9">
        <f>COUNTIFS(đIỂM!$N$8:$N$651,"12D4",đIỂM!G$8:G$651,"=-1")</f>
        <v>4</v>
      </c>
      <c r="F107" s="9">
        <f>COUNTIFS(đIỂM!$N$8:$N$651,"12D4",đIỂM!H$8:H$651,"=-1")</f>
        <v>2</v>
      </c>
      <c r="G107" s="9">
        <f>COUNTIFS(đIỂM!$N$8:$N$651,"12D4",đIỂM!I$8:I$651,"=-1")</f>
        <v>2</v>
      </c>
      <c r="H107" s="9">
        <f>COUNTIFS(đIỂM!$N$8:$N$651,"12D4",đIỂM!J$8:J$651,"=-1")</f>
        <v>2</v>
      </c>
      <c r="I107" s="9">
        <f>COUNTIFS(đIỂM!$N$8:$N$651,"12D4",đIỂM!K$8:K$651,"=-1")</f>
        <v>3</v>
      </c>
      <c r="J107" s="9">
        <f>COUNTIFS(đIỂM!$N$8:$N$651,"12D4",đIỂM!L$8:L$651,"=-1")</f>
        <v>3</v>
      </c>
      <c r="K107" s="9">
        <f>COUNTIFS(đIỂM!$N$8:$N$651,"12D4",đIỂM!M$8:M$651,"=-1")</f>
        <v>3</v>
      </c>
    </row>
    <row r="108" spans="1:11" x14ac:dyDescent="0.3">
      <c r="A108" s="9" t="s">
        <v>1265</v>
      </c>
      <c r="B108" s="9"/>
      <c r="C108" s="9">
        <f>COUNTIFS(đIỂM!$N$8:$N$651,"12D5",đIỂM!E$8:E$651,"=-1")</f>
        <v>0</v>
      </c>
      <c r="D108" s="9">
        <f>COUNTIFS(đIỂM!$N$8:$N$651,"12D5",đIỂM!F$8:F$651,"=-1")</f>
        <v>0</v>
      </c>
      <c r="E108" s="9">
        <f>COUNTIFS(đIỂM!$N$8:$N$651,"12D5",đIỂM!G$8:G$651,"=-1")</f>
        <v>0</v>
      </c>
      <c r="F108" s="9">
        <f>COUNTIFS(đIỂM!$N$8:$N$651,"12D5",đIỂM!H$8:H$651,"=-1")</f>
        <v>0</v>
      </c>
      <c r="G108" s="9">
        <f>COUNTIFS(đIỂM!$N$8:$N$651,"12D5",đIỂM!I$8:I$651,"=-1")</f>
        <v>0</v>
      </c>
      <c r="H108" s="9">
        <f>COUNTIFS(đIỂM!$N$8:$N$651,"12D5",đIỂM!J$8:J$651,"=-1")</f>
        <v>0</v>
      </c>
      <c r="I108" s="9">
        <f>COUNTIFS(đIỂM!$N$8:$N$651,"12D5",đIỂM!K$8:K$651,"=-1")</f>
        <v>0</v>
      </c>
      <c r="J108" s="9">
        <f>COUNTIFS(đIỂM!$N$8:$N$651,"12D5",đIỂM!L$8:L$651,"=-1")</f>
        <v>0</v>
      </c>
      <c r="K108" s="9">
        <f>COUNTIFS(đIỂM!$N$8:$N$651,"12D5",đIỂM!M$8:M$651,"=-1")</f>
        <v>0</v>
      </c>
    </row>
    <row r="109" spans="1:11" x14ac:dyDescent="0.3">
      <c r="A109" s="9" t="s">
        <v>1266</v>
      </c>
      <c r="B109" s="9"/>
      <c r="C109" s="9">
        <f>COUNTIFS(đIỂM!$N$8:$N$651,"12D6",đIỂM!E$8:E$651,"=-1")</f>
        <v>0</v>
      </c>
      <c r="D109" s="9">
        <f>COUNTIFS(đIỂM!$N$8:$N$651,"12D6",đIỂM!F$8:F$651,"=-1")</f>
        <v>0</v>
      </c>
      <c r="E109" s="9">
        <f>COUNTIFS(đIỂM!$N$8:$N$651,"12D6",đIỂM!G$8:G$651,"=-1")</f>
        <v>0</v>
      </c>
      <c r="F109" s="9">
        <f>COUNTIFS(đIỂM!$N$8:$N$651,"12D6",đIỂM!H$8:H$651,"=-1")</f>
        <v>0</v>
      </c>
      <c r="G109" s="9">
        <f>COUNTIFS(đIỂM!$N$8:$N$651,"12D6",đIỂM!I$8:I$651,"=-1")</f>
        <v>0</v>
      </c>
      <c r="H109" s="9">
        <f>COUNTIFS(đIỂM!$N$8:$N$651,"12D6",đIỂM!J$8:J$651,"=-1")</f>
        <v>0</v>
      </c>
      <c r="I109" s="9">
        <f>COUNTIFS(đIỂM!$N$8:$N$651,"12D6",đIỂM!K$8:K$651,"=-1")</f>
        <v>0</v>
      </c>
      <c r="J109" s="9">
        <f>COUNTIFS(đIỂM!$N$8:$N$651,"12D6",đIỂM!L$8:L$651,"=-1")</f>
        <v>0</v>
      </c>
      <c r="K109" s="9">
        <f>COUNTIFS(đIỂM!$N$8:$N$651,"12D6",đIỂM!M$8:M$651,"=-1")</f>
        <v>0</v>
      </c>
    </row>
    <row r="110" spans="1:11" x14ac:dyDescent="0.3">
      <c r="A110" s="9" t="s">
        <v>1267</v>
      </c>
      <c r="B110" s="9"/>
      <c r="C110" s="9">
        <f>COUNTIFS(đIỂM!$N$8:$N$651,"12D7",đIỂM!E$8:E$651,"=-1")</f>
        <v>0</v>
      </c>
      <c r="D110" s="9">
        <f>COUNTIFS(đIỂM!$N$8:$N$651,"12D7",đIỂM!F$8:F$651,"=-1")</f>
        <v>0</v>
      </c>
      <c r="E110" s="9">
        <f>COUNTIFS(đIỂM!$N$8:$N$651,"12D7",đIỂM!G$8:G$651,"=-1")</f>
        <v>0</v>
      </c>
      <c r="F110" s="9">
        <f>COUNTIFS(đIỂM!$N$8:$N$651,"12D7",đIỂM!H$8:H$651,"=-1")</f>
        <v>0</v>
      </c>
      <c r="G110" s="9">
        <f>COUNTIFS(đIỂM!$N$8:$N$651,"12D7",đIỂM!I$8:I$651,"=-1")</f>
        <v>0</v>
      </c>
      <c r="H110" s="9">
        <f>COUNTIFS(đIỂM!$N$8:$N$651,"12D7",đIỂM!J$8:J$651,"=-1")</f>
        <v>0</v>
      </c>
      <c r="I110" s="9">
        <f>COUNTIFS(đIỂM!$N$8:$N$651,"12D7",đIỂM!K$8:K$651,"=-1")</f>
        <v>0</v>
      </c>
      <c r="J110" s="9">
        <f>COUNTIFS(đIỂM!$N$8:$N$651,"12D7",đIỂM!L$8:L$651,"=-1")</f>
        <v>0</v>
      </c>
      <c r="K110" s="9">
        <f>COUNTIFS(đIỂM!$N$8:$N$651,"12D7",đIỂM!M$8:M$651,"=-1")</f>
        <v>0</v>
      </c>
    </row>
    <row r="111" spans="1:11" x14ac:dyDescent="0.3">
      <c r="A111" s="9" t="s">
        <v>1268</v>
      </c>
      <c r="B111" s="9"/>
      <c r="C111" s="9">
        <f>COUNTIFS(đIỂM!$N$8:$N$651,"12D8",đIỂM!E$8:E$651,"=-1")</f>
        <v>0</v>
      </c>
      <c r="D111" s="9">
        <f>COUNTIFS(đIỂM!$N$8:$N$651,"12D8",đIỂM!F$8:F$651,"=-1")</f>
        <v>0</v>
      </c>
      <c r="E111" s="9">
        <f>COUNTIFS(đIỂM!$N$8:$N$651,"12D8",đIỂM!G$8:G$651,"=-1")</f>
        <v>0</v>
      </c>
      <c r="F111" s="9">
        <f>COUNTIFS(đIỂM!$N$8:$N$651,"12D8",đIỂM!H$8:H$651,"=-1")</f>
        <v>0</v>
      </c>
      <c r="G111" s="9">
        <f>COUNTIFS(đIỂM!$N$8:$N$651,"12D8",đIỂM!I$8:I$651,"=-1")</f>
        <v>0</v>
      </c>
      <c r="H111" s="9">
        <f>COUNTIFS(đIỂM!$N$8:$N$651,"12D8",đIỂM!J$8:J$651,"=-1")</f>
        <v>0</v>
      </c>
      <c r="I111" s="9">
        <f>COUNTIFS(đIỂM!$N$8:$N$651,"12D8",đIỂM!K$8:K$651,"=-1")</f>
        <v>0</v>
      </c>
      <c r="J111" s="9">
        <f>COUNTIFS(đIỂM!$N$8:$N$651,"12D8",đIỂM!L$8:L$651,"=-1")</f>
        <v>0</v>
      </c>
      <c r="K111" s="9">
        <f>COUNTIFS(đIỂM!$N$8:$N$651,"12D8",đIỂM!M$8:M$651,"=-1")</f>
        <v>0</v>
      </c>
    </row>
    <row r="112" spans="1:11" x14ac:dyDescent="0.3">
      <c r="A112" s="9" t="s">
        <v>1269</v>
      </c>
      <c r="B112" s="9"/>
      <c r="C112" s="9">
        <f>COUNTIFS(đIỂM!$N$8:$N$651,"12D9",đIỂM!E$8:E$651,"=-1")</f>
        <v>0</v>
      </c>
      <c r="D112" s="9">
        <f>COUNTIFS(đIỂM!$N$8:$N$651,"12D9",đIỂM!F$8:F$651,"=-1")</f>
        <v>0</v>
      </c>
      <c r="E112" s="9">
        <f>COUNTIFS(đIỂM!$N$8:$N$651,"12D9",đIỂM!G$8:G$651,"=-1")</f>
        <v>0</v>
      </c>
      <c r="F112" s="9">
        <f>COUNTIFS(đIỂM!$N$8:$N$651,"12D9",đIỂM!H$8:H$651,"=-1")</f>
        <v>0</v>
      </c>
      <c r="G112" s="9">
        <f>COUNTIFS(đIỂM!$N$8:$N$651,"12D9",đIỂM!I$8:I$651,"=-1")</f>
        <v>0</v>
      </c>
      <c r="H112" s="9">
        <f>COUNTIFS(đIỂM!$N$8:$N$651,"12D9",đIỂM!J$8:J$651,"=-1")</f>
        <v>0</v>
      </c>
      <c r="I112" s="9">
        <f>COUNTIFS(đIỂM!$N$8:$N$651,"12D9",đIỂM!K$8:K$651,"=-1")</f>
        <v>0</v>
      </c>
      <c r="J112" s="9">
        <f>COUNTIFS(đIỂM!$N$8:$N$651,"12D9",đIỂM!L$8:L$651,"=-1")</f>
        <v>0</v>
      </c>
      <c r="K112" s="9">
        <f>COUNTIFS(đIỂM!$N$8:$N$651,"12D9",đIỂM!M$8:M$651,"=-1")</f>
        <v>0</v>
      </c>
    </row>
    <row r="113" spans="1:11" x14ac:dyDescent="0.3">
      <c r="A113" s="9" t="s">
        <v>1270</v>
      </c>
      <c r="B113" s="9"/>
      <c r="C113" s="9">
        <f>COUNTIFS(đIỂM!$N$8:$N$651,"12D10",đIỂM!E$8:E$651,"=-1")</f>
        <v>0</v>
      </c>
      <c r="D113" s="9">
        <f>COUNTIFS(đIỂM!$N$8:$N$651,"12D10",đIỂM!F$8:F$651,"=-1")</f>
        <v>1</v>
      </c>
      <c r="E113" s="9">
        <f>COUNTIFS(đIỂM!$N$8:$N$651,"12D10",đIỂM!G$8:G$651,"=-1")</f>
        <v>1</v>
      </c>
      <c r="F113" s="9">
        <f>COUNTIFS(đIỂM!$N$8:$N$651,"12D10",đIỂM!H$8:H$651,"=-1")</f>
        <v>0</v>
      </c>
      <c r="G113" s="9">
        <f>COUNTIFS(đIỂM!$N$8:$N$651,"12D10",đIỂM!I$8:I$651,"=-1")</f>
        <v>0</v>
      </c>
      <c r="H113" s="9">
        <f>COUNTIFS(đIỂM!$N$8:$N$651,"12D10",đIỂM!J$8:J$651,"=-1")</f>
        <v>0</v>
      </c>
      <c r="I113" s="9">
        <f>COUNTIFS(đIỂM!$N$8:$N$651,"12D10",đIỂM!K$8:K$651,"=-1")</f>
        <v>1</v>
      </c>
      <c r="J113" s="9">
        <f>COUNTIFS(đIỂM!$N$8:$N$651,"12D10",đIỂM!L$8:L$651,"=-1")</f>
        <v>1</v>
      </c>
      <c r="K113" s="9">
        <f>COUNTIFS(đIỂM!$N$8:$N$651,"12D10",đIỂM!M$8:M$651,"=-1")</f>
        <v>1</v>
      </c>
    </row>
    <row r="114" spans="1:11" x14ac:dyDescent="0.3">
      <c r="A114" s="9" t="s">
        <v>1271</v>
      </c>
      <c r="B114" s="9"/>
      <c r="C114" s="9">
        <f>COUNTIFS(đIỂM!$N$8:$N$651,"12D11",đIỂM!E$8:E$651,"=-1")</f>
        <v>0</v>
      </c>
      <c r="D114" s="9">
        <f>COUNTIFS(đIỂM!$N$8:$N$651,"12D11",đIỂM!F$8:F$651,"=-1")</f>
        <v>0</v>
      </c>
      <c r="E114" s="9">
        <f>COUNTIFS(đIỂM!$N$8:$N$651,"12D11",đIỂM!G$8:G$651,"=-1")</f>
        <v>0</v>
      </c>
      <c r="F114" s="9">
        <f>COUNTIFS(đIỂM!$N$8:$N$651,"12D11",đIỂM!H$8:H$651,"=-1")</f>
        <v>0</v>
      </c>
      <c r="G114" s="9">
        <f>COUNTIFS(đIỂM!$N$8:$N$651,"12D11",đIỂM!I$8:I$651,"=-1")</f>
        <v>0</v>
      </c>
      <c r="H114" s="9">
        <f>COUNTIFS(đIỂM!$N$8:$N$651,"12D11",đIỂM!J$8:J$651,"=-1")</f>
        <v>0</v>
      </c>
      <c r="I114" s="9">
        <f>COUNTIFS(đIỂM!$N$8:$N$651,"12D11",đIỂM!K$8:K$651,"=-1")</f>
        <v>0</v>
      </c>
      <c r="J114" s="9">
        <f>COUNTIFS(đIỂM!$N$8:$N$651,"12D11",đIỂM!L$8:L$651,"=-1")</f>
        <v>0</v>
      </c>
      <c r="K114" s="9">
        <f>COUNTIFS(đIỂM!$N$8:$N$651,"12D11",đIỂM!M$8:M$651,"=-1")</f>
        <v>0</v>
      </c>
    </row>
    <row r="115" spans="1:11" x14ac:dyDescent="0.3">
      <c r="A115" s="11" t="s">
        <v>1272</v>
      </c>
      <c r="C115">
        <f t="shared" ref="C115:K115" si="5">SUM(C100:C114)</f>
        <v>3</v>
      </c>
      <c r="D115">
        <f t="shared" si="5"/>
        <v>4</v>
      </c>
      <c r="E115">
        <f t="shared" si="5"/>
        <v>12</v>
      </c>
      <c r="F115">
        <f t="shared" si="5"/>
        <v>3</v>
      </c>
      <c r="G115">
        <f t="shared" si="5"/>
        <v>3</v>
      </c>
      <c r="H115">
        <f t="shared" si="5"/>
        <v>3</v>
      </c>
      <c r="I115">
        <f t="shared" si="5"/>
        <v>7</v>
      </c>
      <c r="J115">
        <f t="shared" si="5"/>
        <v>7</v>
      </c>
      <c r="K115">
        <f t="shared" si="5"/>
        <v>7</v>
      </c>
    </row>
    <row r="117" spans="1:11" x14ac:dyDescent="0.3">
      <c r="A117" t="s">
        <v>1278</v>
      </c>
    </row>
    <row r="118" spans="1:11" x14ac:dyDescent="0.3">
      <c r="B118" s="10" t="s">
        <v>4</v>
      </c>
      <c r="C118" s="10" t="s">
        <v>5</v>
      </c>
      <c r="D118" s="10" t="s">
        <v>6</v>
      </c>
      <c r="E118" s="10" t="s">
        <v>7</v>
      </c>
      <c r="F118" s="10" t="s">
        <v>8</v>
      </c>
      <c r="G118" s="10" t="s">
        <v>9</v>
      </c>
      <c r="H118" s="10" t="s">
        <v>10</v>
      </c>
      <c r="I118" s="10" t="s">
        <v>11</v>
      </c>
      <c r="J118" s="10" t="s">
        <v>1256</v>
      </c>
    </row>
    <row r="119" spans="1:11" x14ac:dyDescent="0.3">
      <c r="A119" s="9" t="s">
        <v>1257</v>
      </c>
      <c r="B119" s="9">
        <f>ROUND(AVERAGEIFS(đIỂM!E$8:E$651,đIỂM!$N$8:$N$651,"12A1",đIỂM!E$8:E$651,"&lt;&gt;-1"),2)</f>
        <v>8.07</v>
      </c>
      <c r="C119" s="9">
        <f>ROUND(AVERAGEIFS(đIỂM!F$8:F$651,đIỂM!$N$8:$N$651,"12A1",đIỂM!F$8:F$651,"&lt;&gt;-1"),2)</f>
        <v>6.41</v>
      </c>
      <c r="D119" s="9">
        <f>ROUND(AVERAGEIFS(đIỂM!G$8:G$651,đIỂM!$N$8:$N$651,"12A1",đIỂM!G$8:G$651,"&lt;&gt;-1"),2)</f>
        <v>6.95</v>
      </c>
      <c r="E119" s="9">
        <f>IF('TỈ LỆ MÔN'!B71&lt;&gt;0,ROUND(AVERAGEIFS(đIỂM!H$8:H$651,đIỂM!$N$8:$N$651,"12A1",đIỂM!H$8:H$651,"&lt;&gt;-1"),2),"")</f>
        <v>5.99</v>
      </c>
      <c r="F119" s="9">
        <f>IF('TỈ LỆ MÔN'!B93&lt;&gt;0,ROUND(AVERAGEIFS(đIỂM!I$8:I$651,đIỂM!$N$8:$N$651,"12A1",đIỂM!I$8:I$651,"&lt;&gt;-1"),2),"")</f>
        <v>5.49</v>
      </c>
      <c r="G119" s="9">
        <f>IF('TỈ LỆ MÔN'!B114&lt;&gt;0,ROUND(AVERAGEIFS(đIỂM!J$8:J$651,đIỂM!$N$8:$N$651,"12A1",đIỂM!J$8:J$651,"&lt;&gt;-1"),2),"")</f>
        <v>4.13</v>
      </c>
      <c r="H119" s="9">
        <f>ROUND(AVERAGEIFS(đIỂM!K$8:K$651,đIỂM!$N$8:$N$651,"12A1",đIỂM!K$8:K$651,"&lt;&gt;-1"),2)</f>
        <v>6.25</v>
      </c>
      <c r="I119" s="9">
        <f>ROUND(AVERAGEIFS(đIỂM!L$8:L$651,đIỂM!$N$8:$N$651,"12A1",đIỂM!L$8:L$651,"&lt;&gt;-1"),2)</f>
        <v>8.25</v>
      </c>
      <c r="J119" s="9">
        <f>ROUND(AVERAGEIFS(đIỂM!M$8:M$651,đIỂM!$N$8:$N$651,"12A1",đIỂM!M$8:M$651,"&lt;&gt;-1"),2)</f>
        <v>8.75</v>
      </c>
    </row>
    <row r="120" spans="1:11" x14ac:dyDescent="0.3">
      <c r="A120" s="9" t="s">
        <v>1258</v>
      </c>
      <c r="B120" s="9">
        <f>ROUND(AVERAGEIFS(đIỂM!E$8:E$651,đIỂM!$N$8:$N$651,"12A2",đIỂM!E$8:E$651,"&lt;&gt;-1"),2)</f>
        <v>7.21</v>
      </c>
      <c r="C120" s="9">
        <f>ROUND(AVERAGEIFS(đIỂM!F$8:F$651,đIỂM!$N$8:$N$651,"12A2",đIỂM!F$8:F$651,"&lt;&gt;-1"),2)</f>
        <v>6.36</v>
      </c>
      <c r="D120" s="9">
        <f>ROUND(AVERAGEIFS(đIỂM!G$8:G$651,đIỂM!$N$8:$N$651,"12A2",đIỂM!G$8:G$651,"&lt;&gt;-1"),2)</f>
        <v>5.96</v>
      </c>
      <c r="E120" s="9">
        <f>IF('TỈ LỆ MÔN'!B72&lt;&gt;0,ROUND(AVERAGEIFS(đIỂM!H$8:H$651,đIỂM!$N$8:$N$651,"12A2",đIỂM!H$8:H$651,"&lt;&gt;-1"),2),"")</f>
        <v>5.65</v>
      </c>
      <c r="F120" s="9">
        <f>IF('TỈ LỆ MÔN'!B94&lt;&gt;0,ROUND(AVERAGEIFS(đIỂM!I$8:I$651,đIỂM!$N$8:$N$651,"12A2",đIỂM!I$8:I$651,"&lt;&gt;-1"),2),"")</f>
        <v>5.48</v>
      </c>
      <c r="G120" s="9">
        <f>IF('TỈ LỆ MÔN'!B115&lt;&gt;0,ROUND(AVERAGEIFS(đIỂM!J$8:J$651,đIỂM!$N$8:$N$651,"12A2",đIỂM!J$8:J$651,"&lt;&gt;-1"),2),"")</f>
        <v>3.75</v>
      </c>
      <c r="H120" s="9">
        <f>ROUND(AVERAGEIFS(đIỂM!K$8:K$651,đIỂM!$N$8:$N$651,"12A2",đIỂM!K$8:K$651,"&lt;&gt;-1"),2)</f>
        <v>5.14</v>
      </c>
      <c r="I120" s="9">
        <f>ROUND(AVERAGEIFS(đIỂM!L$8:L$651,đIỂM!$N$8:$N$651,"12A2",đIỂM!L$8:L$651,"&lt;&gt;-1"),2)</f>
        <v>7.07</v>
      </c>
      <c r="J120" s="9">
        <f>ROUND(AVERAGEIFS(đIỂM!M$8:M$651,đIỂM!$N$8:$N$651,"12A2",đIỂM!M$8:M$651,"&lt;&gt;-1"),2)</f>
        <v>8.32</v>
      </c>
    </row>
    <row r="121" spans="1:11" x14ac:dyDescent="0.3">
      <c r="A121" s="9" t="s">
        <v>1259</v>
      </c>
      <c r="B121" s="9">
        <f>ROUND(AVERAGEIFS(đIỂM!E$8:E$651,đIỂM!$N$8:$N$651,"12A3",đIỂM!E$8:E$651,"&lt;&gt;-1"),2)</f>
        <v>7.28</v>
      </c>
      <c r="C121" s="9">
        <f>ROUND(AVERAGEIFS(đIỂM!F$8:F$651,đIỂM!$N$8:$N$651,"12A3",đIỂM!F$8:F$651,"&lt;&gt;-1"),2)</f>
        <v>6.73</v>
      </c>
      <c r="D121" s="9">
        <f>ROUND(AVERAGEIFS(đIỂM!G$8:G$651,đIỂM!$N$8:$N$651,"12A3",đIỂM!G$8:G$651,"&lt;&gt;-1"),2)</f>
        <v>5.93</v>
      </c>
      <c r="E121" s="9">
        <f>IF('TỈ LỆ MÔN'!B73&lt;&gt;0,ROUND(AVERAGEIFS(đIỂM!H$8:H$651,đIỂM!$N$8:$N$651,"12A3",đIỂM!H$8:H$651,"&lt;&gt;-1"),2),"")</f>
        <v>5.64</v>
      </c>
      <c r="F121" s="9">
        <f>IF('TỈ LỆ MÔN'!B95&lt;&gt;0,ROUND(AVERAGEIFS(đIỂM!I$8:I$651,đIỂM!$N$8:$N$651,"12A3",đIỂM!I$8:I$651,"&lt;&gt;-1"),2),"")</f>
        <v>5.13</v>
      </c>
      <c r="G121" s="9">
        <f>IF('TỈ LỆ MÔN'!B116&lt;&gt;0,ROUND(AVERAGEIFS(đIỂM!J$8:J$651,đIỂM!$N$8:$N$651,"12A3",đIỂM!J$8:J$651,"&lt;&gt;-1"),2),"")</f>
        <v>3.35</v>
      </c>
      <c r="H121" s="9">
        <f>ROUND(AVERAGEIFS(đIỂM!K$8:K$651,đIỂM!$N$8:$N$651,"12A3",đIỂM!K$8:K$651,"&lt;&gt;-1"),2)</f>
        <v>4.38</v>
      </c>
      <c r="I121" s="9">
        <f>ROUND(AVERAGEIFS(đIỂM!L$8:L$651,đIỂM!$N$8:$N$651,"12A3",đIỂM!L$8:L$651,"&lt;&gt;-1"),2)</f>
        <v>5.88</v>
      </c>
      <c r="J121" s="9">
        <f>ROUND(AVERAGEIFS(đIỂM!M$8:M$651,đIỂM!$N$8:$N$651,"12A3",đIỂM!M$8:M$651,"&lt;&gt;-1"),2)</f>
        <v>8.4</v>
      </c>
    </row>
    <row r="122" spans="1:11" x14ac:dyDescent="0.3">
      <c r="A122" s="9" t="s">
        <v>1260</v>
      </c>
      <c r="B122" s="9">
        <f>ROUND(AVERAGEIFS(đIỂM!E$8:E$651,đIỂM!$N$8:$N$651,"12A4",đIỂM!E$8:E$651,"&lt;&gt;-1"),2)</f>
        <v>7.15</v>
      </c>
      <c r="C122" s="9">
        <f>ROUND(AVERAGEIFS(đIỂM!F$8:F$651,đIỂM!$N$8:$N$651,"12A4",đIỂM!F$8:F$651,"&lt;&gt;-1"),2)</f>
        <v>6.45</v>
      </c>
      <c r="D122" s="9">
        <f>ROUND(AVERAGEIFS(đIỂM!G$8:G$651,đIỂM!$N$8:$N$651,"12A4",đIỂM!G$8:G$651,"&lt;&gt;-1"),2)</f>
        <v>4.96</v>
      </c>
      <c r="E122" s="9">
        <f>IF('TỈ LỆ MÔN'!B74&lt;&gt;0,ROUND(AVERAGEIFS(đIỂM!H$8:H$651,đIỂM!$N$8:$N$651,"12A4",đIỂM!H$8:H$651,"&lt;&gt;-1"),2),"")</f>
        <v>5.37</v>
      </c>
      <c r="F122" s="9">
        <f>IF('TỈ LỆ MÔN'!B96&lt;&gt;0,ROUND(AVERAGEIFS(đIỂM!I$8:I$651,đIỂM!$N$8:$N$651,"12A4",đIỂM!I$8:I$651,"&lt;&gt;-1"),2),"")</f>
        <v>5.3</v>
      </c>
      <c r="G122" s="9">
        <f>IF('TỈ LỆ MÔN'!B117&lt;&gt;0,ROUND(AVERAGEIFS(đIỂM!J$8:J$651,đIỂM!$N$8:$N$651,"12A4",đIỂM!J$8:J$651,"&lt;&gt;-1"),2),"")</f>
        <v>3.29</v>
      </c>
      <c r="H122" s="9">
        <f>ROUND(AVERAGEIFS(đIỂM!K$8:K$651,đIỂM!$N$8:$N$651,"12A4",đIỂM!K$8:K$651,"&lt;&gt;-1"),2)</f>
        <v>4.29</v>
      </c>
      <c r="I122" s="9">
        <f>ROUND(AVERAGEIFS(đIỂM!L$8:L$651,đIỂM!$N$8:$N$651,"12A4",đIỂM!L$8:L$651,"&lt;&gt;-1"),2)</f>
        <v>6.73</v>
      </c>
      <c r="J122" s="9">
        <f>ROUND(AVERAGEIFS(đIỂM!M$8:M$651,đIỂM!$N$8:$N$651,"12A4",đIỂM!M$8:M$651,"&lt;&gt;-1"),2)</f>
        <v>8.31</v>
      </c>
    </row>
    <row r="123" spans="1:11" x14ac:dyDescent="0.3">
      <c r="A123" s="9" t="s">
        <v>1261</v>
      </c>
      <c r="B123" s="9">
        <f>ROUND(AVERAGEIFS(đIỂM!E$8:E$651,đIỂM!$N$8:$N$651,"12D1",đIỂM!E$8:E$651,"&lt;&gt;-1"),2)</f>
        <v>7.48</v>
      </c>
      <c r="C123" s="9">
        <f>ROUND(AVERAGEIFS(đIỂM!F$8:F$651,đIỂM!$N$8:$N$651,"12D1",đIỂM!F$8:F$651,"&lt;&gt;-1"),2)</f>
        <v>7.88</v>
      </c>
      <c r="D123" s="9">
        <f>ROUND(AVERAGEIFS(đIỂM!G$8:G$651,đIỂM!$N$8:$N$651,"12D1",đIỂM!G$8:G$651,"&lt;&gt;-1"),2)</f>
        <v>7.39</v>
      </c>
      <c r="E123" s="9">
        <f>IF('TỈ LỆ MÔN'!B75&lt;&gt;0,ROUND(AVERAGEIFS(đIỂM!H$8:H$651,đIỂM!$N$8:$N$651,"12D1",đIỂM!H$8:H$651,"&lt;&gt;-1"),2),"")</f>
        <v>5.46</v>
      </c>
      <c r="F123" s="9">
        <f>IF('TỈ LỆ MÔN'!B97&lt;&gt;0,ROUND(AVERAGEIFS(đIỂM!I$8:I$651,đIỂM!$N$8:$N$651,"12d1",đIỂM!I$8:I$651,"&lt;&gt;-1"),2),"")</f>
        <v>5.58</v>
      </c>
      <c r="G123" s="9">
        <f>IF('TỈ LỆ MÔN'!B118&lt;&gt;0,ROUND(AVERAGEIFS(đIỂM!J$8:J$651,đIỂM!$N$8:$N$651,"12D1",đIỂM!J$8:J$651,"&lt;&gt;-1"),2),"")</f>
        <v>4</v>
      </c>
      <c r="H123" s="9">
        <f>ROUND(AVERAGEIFS(đIỂM!K$8:K$651,đIỂM!$N$8:$N$651,"12D1",đIỂM!K$8:K$651,"&lt;&gt;-1"),2)</f>
        <v>5.68</v>
      </c>
      <c r="I123" s="9">
        <f>ROUND(AVERAGEIFS(đIỂM!L$8:L$651,đIỂM!$N$8:$N$651,"12D1",đIỂM!L$8:L$651,"&lt;&gt;-1"),2)</f>
        <v>7.38</v>
      </c>
      <c r="J123" s="9">
        <f>ROUND(AVERAGEIFS(đIỂM!M$8:M$651,đIỂM!$N$8:$N$651,"12D1",đIỂM!M$8:M$651,"&lt;&gt;-1"),2)</f>
        <v>8.77</v>
      </c>
    </row>
    <row r="124" spans="1:11" x14ac:dyDescent="0.3">
      <c r="A124" s="9" t="s">
        <v>1262</v>
      </c>
      <c r="B124" s="9">
        <f>ROUND(AVERAGEIFS(đIỂM!E$8:E$651,đIỂM!$N$8:$N$651,"12D2",đIỂM!E$8:E$651,"&lt;&gt;-1"),2)</f>
        <v>6.75</v>
      </c>
      <c r="C124" s="9">
        <f>ROUND(AVERAGEIFS(đIỂM!F$8:F$651,đIỂM!$N$8:$N$651,"12D2",đIỂM!F$8:F$651,"&lt;&gt;-1"),2)</f>
        <v>7.41</v>
      </c>
      <c r="D124" s="9">
        <f>ROUND(AVERAGEIFS(đIỂM!G$8:G$651,đIỂM!$N$8:$N$651,"12D2",đIỂM!G$8:G$651,"&lt;&gt;-1"),2)</f>
        <v>6.36</v>
      </c>
      <c r="E124" s="9">
        <f>IF('TỈ LỆ MÔN'!B76&lt;&gt;0,ROUND(AVERAGEIFS(đIỂM!H$8:H$651,đIỂM!$N$8:$N$651,"12D2",đIỂM!H$8:H$651,"&lt;&gt;-1"),2),"")</f>
        <v>3</v>
      </c>
      <c r="F124" s="9">
        <f>IF('TỈ LỆ MÔN'!B98&lt;&gt;0,ROUND(AVERAGEIFS(đIỂM!I$8:I$651,đIỂM!$N$8:$N$651,"12d2",đIỂM!I$8:I$651,"&lt;&gt;-1"),2),"")</f>
        <v>5.75</v>
      </c>
      <c r="G124" s="9">
        <f>IF('TỈ LỆ MÔN'!B119&lt;&gt;0,ROUND(AVERAGEIFS(đIỂM!J$8:J$651,đIỂM!$N$8:$N$651,"12D2",đIỂM!J$8:J$651,"&lt;&gt;-1"),2),"")</f>
        <v>2.13</v>
      </c>
      <c r="H124" s="9">
        <f>ROUND(AVERAGEIFS(đIỂM!K$8:K$651,đIỂM!$N$8:$N$651,"12D2",đIỂM!K$8:K$651,"&lt;&gt;-1"),2)</f>
        <v>4.7</v>
      </c>
      <c r="I124" s="9">
        <f>ROUND(AVERAGEIFS(đIỂM!L$8:L$651,đIỂM!$N$8:$N$651,"12D2",đIỂM!L$8:L$651,"&lt;&gt;-1"),2)</f>
        <v>6.77</v>
      </c>
      <c r="J124" s="9">
        <f>ROUND(AVERAGEIFS(đIỂM!M$8:M$651,đIỂM!$N$8:$N$651,"12D2",đIỂM!M$8:M$651,"&lt;&gt;-1"),2)</f>
        <v>8.3699999999999992</v>
      </c>
    </row>
    <row r="125" spans="1:11" x14ac:dyDescent="0.3">
      <c r="A125" s="9" t="s">
        <v>1263</v>
      </c>
      <c r="B125" s="9">
        <f>ROUND(AVERAGEIFS(đIỂM!E$8:E$651,đIỂM!$N$8:$N$651,"12D3",đIỂM!E$8:E$651,"&lt;&gt;-1"),2)</f>
        <v>6.62</v>
      </c>
      <c r="C125" s="9">
        <f>ROUND(AVERAGEIFS(đIỂM!F$8:F$651,đIỂM!$N$8:$N$651,"12D3",đIỂM!F$8:F$651,"&lt;&gt;-1"),2)</f>
        <v>7.03</v>
      </c>
      <c r="D125" s="9">
        <f>ROUND(AVERAGEIFS(đIỂM!G$8:G$651,đIỂM!$N$8:$N$651,"12D3",đIỂM!G$8:G$651,"&lt;&gt;-1"),2)</f>
        <v>5.72</v>
      </c>
      <c r="E125" s="9">
        <f>IF('TỈ LỆ MÔN'!B77&lt;&gt;0,ROUND(AVERAGEIFS(đIỂM!H$8:H$651,đIỂM!$N$8:$N$651,"12D3",đIỂM!H$8:H$651,"&lt;&gt;-1"),2),"")</f>
        <v>5.63</v>
      </c>
      <c r="F125" s="9">
        <f>IF('TỈ LỆ MÔN'!B99&lt;&gt;0,ROUND(AVERAGEIFS(đIỂM!I$8:I$651,đIỂM!$N$8:$N$651,"12d3",đIỂM!I$8:I$651,"&lt;&gt;-1"),2),"")</f>
        <v>5</v>
      </c>
      <c r="G125" s="9">
        <f>IF('TỈ LỆ MÔN'!B120&lt;&gt;0,ROUND(AVERAGEIFS(đIỂM!J$8:J$651,đIỂM!$N$8:$N$651,"12D3",đIỂM!J$8:J$651,"&lt;&gt;-1"),2),"")</f>
        <v>4.13</v>
      </c>
      <c r="H125" s="9">
        <f>ROUND(AVERAGEIFS(đIỂM!K$8:K$651,đIỂM!$N$8:$N$651,"12D3",đIỂM!K$8:K$651,"&lt;&gt;-1"),2)</f>
        <v>4.41</v>
      </c>
      <c r="I125" s="9">
        <f>ROUND(AVERAGEIFS(đIỂM!L$8:L$651,đIỂM!$N$8:$N$651,"12D3",đIỂM!L$8:L$651,"&lt;&gt;-1"),2)</f>
        <v>6.63</v>
      </c>
      <c r="J125" s="9">
        <f>ROUND(AVERAGEIFS(đIỂM!M$8:M$651,đIỂM!$N$8:$N$651,"12D3",đIỂM!M$8:M$651,"&lt;&gt;-1"),2)</f>
        <v>8.41</v>
      </c>
    </row>
    <row r="126" spans="1:11" x14ac:dyDescent="0.3">
      <c r="A126" s="9" t="s">
        <v>1264</v>
      </c>
      <c r="B126" s="9">
        <f>ROUND(AVERAGEIFS(đIỂM!E$8:E$651,đIỂM!$N$8:$N$651,"12D4",đIỂM!E$8:E$651,"&lt;&gt;-1"),2)</f>
        <v>6.97</v>
      </c>
      <c r="C126" s="9">
        <f>ROUND(AVERAGEIFS(đIỂM!F$8:F$651,đIỂM!$N$8:$N$651,"12D4",đIỂM!F$8:F$651,"&lt;&gt;-1"),2)</f>
        <v>7.14</v>
      </c>
      <c r="D126" s="9">
        <f>ROUND(AVERAGEIFS(đIỂM!G$8:G$651,đIỂM!$N$8:$N$651,"12D4",đIỂM!G$8:G$651,"&lt;&gt;-1"),2)</f>
        <v>6.24</v>
      </c>
      <c r="E126" s="9">
        <f>IF('TỈ LỆ MÔN'!B78&lt;&gt;0,ROUND(AVERAGEIFS(đIỂM!H$8:H$651,đIỂM!$N$8:$N$651,"12D4",đIỂM!H$8:H$651,"&lt;&gt;-1"),2),"")</f>
        <v>4.82</v>
      </c>
      <c r="F126" s="9">
        <f>IF('TỈ LỆ MÔN'!B100&lt;&gt;0,ROUND(AVERAGEIFS(đIỂM!I$8:I$651,đIỂM!$N$8:$N$651,"12d4",đIỂM!I$8:I$651,"&lt;&gt;-1"),2),"")</f>
        <v>4.3600000000000003</v>
      </c>
      <c r="G126" s="9">
        <f>IF('TỈ LỆ MÔN'!B121&lt;&gt;0,ROUND(AVERAGEIFS(đIỂM!J$8:J$651,đIỂM!$N$8:$N$651,"12D4",đIỂM!J$8:J$651,"&lt;&gt;-1"),2),"")</f>
        <v>3.54</v>
      </c>
      <c r="H126" s="9">
        <f>ROUND(AVERAGEIFS(đIỂM!K$8:K$651,đIỂM!$N$8:$N$651,"12D4",đIỂM!K$8:K$651,"&lt;&gt;-1"),2)</f>
        <v>4.32</v>
      </c>
      <c r="I126" s="9">
        <f>ROUND(AVERAGEIFS(đIỂM!L$8:L$651,đIỂM!$N$8:$N$651,"12D4",đIỂM!L$8:L$651,"&lt;&gt;-1"),2)</f>
        <v>6.93</v>
      </c>
      <c r="J126" s="9">
        <f>ROUND(AVERAGEIFS(đIỂM!M$8:M$651,đIỂM!$N$8:$N$651,"12D4",đIỂM!M$8:M$651,"&lt;&gt;-1"),2)</f>
        <v>8.43</v>
      </c>
    </row>
    <row r="127" spans="1:11" x14ac:dyDescent="0.3">
      <c r="A127" s="9" t="s">
        <v>1265</v>
      </c>
      <c r="B127" s="9">
        <f>ROUND(AVERAGEIFS(đIỂM!E$8:E$651,đIỂM!$N$8:$N$651,"12D5",đIỂM!E$8:E$651,"&lt;&gt;-1"),2)</f>
        <v>6.9</v>
      </c>
      <c r="C127" s="9">
        <f>ROUND(AVERAGEIFS(đIỂM!F$8:F$651,đIỂM!$N$8:$N$651,"12D5",đIỂM!F$8:F$651,"&lt;&gt;-1"),2)</f>
        <v>7.31</v>
      </c>
      <c r="D127" s="9">
        <f>ROUND(AVERAGEIFS(đIỂM!G$8:G$651,đIỂM!$N$8:$N$651,"12D5",đIỂM!G$8:G$651,"&lt;&gt;-1"),2)</f>
        <v>5.54</v>
      </c>
      <c r="E127" s="9" t="str">
        <f>IF('TỈ LỆ MÔN'!B79&lt;&gt;0,ROUND(AVERAGEIFS(đIỂM!H$8:H$651,đIỂM!$N$8:$N$651,"12D5",đIỂM!H$8:H$651,"&lt;&gt;-1"),2),"")</f>
        <v/>
      </c>
      <c r="F127" s="9" t="str">
        <f>IF('TỈ LỆ MÔN'!B101&lt;&gt;0,ROUND(AVERAGEIFS(đIỂM!I$8:I$651,đIỂM!$N$8:$N$651,"12d5",đIỂM!I$8:I$651,"&lt;&gt;-1"),2),"")</f>
        <v/>
      </c>
      <c r="G127" s="9" t="str">
        <f>IF('TỈ LỆ MÔN'!B122&lt;&gt;0,ROUND(AVERAGEIFS(đIỂM!J$8:J$651,đIỂM!$N$8:$N$651,"12D5",đIỂM!J$8:J$651,"&lt;&gt;-1"),2),"")</f>
        <v/>
      </c>
      <c r="H127" s="9">
        <f>ROUND(AVERAGEIFS(đIỂM!K$8:K$651,đIỂM!$N$8:$N$651,"12D5",đIỂM!K$8:K$651,"&lt;&gt;-1"),2)</f>
        <v>4.8899999999999997</v>
      </c>
      <c r="I127" s="9">
        <f>ROUND(AVERAGEIFS(đIỂM!L$8:L$651,đIỂM!$N$8:$N$651,"12D5",đIỂM!L$8:L$651,"&lt;&gt;-1"),2)</f>
        <v>6.88</v>
      </c>
      <c r="J127" s="9">
        <f>ROUND(AVERAGEIFS(đIỂM!M$8:M$651,đIỂM!$N$8:$N$651,"12D5",đIỂM!M$8:M$651,"&lt;&gt;-1"),2)</f>
        <v>8.36</v>
      </c>
    </row>
    <row r="128" spans="1:11" x14ac:dyDescent="0.3">
      <c r="A128" s="9" t="s">
        <v>1266</v>
      </c>
      <c r="B128" s="9">
        <f>ROUND(AVERAGEIFS(đIỂM!E$8:E$651,đIỂM!$N$8:$N$651,"12D6",đIỂM!E$8:E$651,"&lt;&gt;-1"),2)</f>
        <v>7.42</v>
      </c>
      <c r="C128" s="9">
        <f>ROUND(AVERAGEIFS(đIỂM!F$8:F$651,đIỂM!$N$8:$N$651,"12D6",đIỂM!F$8:F$651,"&lt;&gt;-1"),2)</f>
        <v>7.55</v>
      </c>
      <c r="D128" s="9">
        <f>ROUND(AVERAGEIFS(đIỂM!G$8:G$651,đIỂM!$N$8:$N$651,"12D6",đIỂM!G$8:G$651,"&lt;&gt;-1"),2)</f>
        <v>6.19</v>
      </c>
      <c r="E128" s="9">
        <f>IF('TỈ LỆ MÔN'!B80&lt;&gt;0,ROUND(AVERAGEIFS(đIỂM!H$8:H$651,đIỂM!$N$8:$N$651,"12D6",đIỂM!H$8:H$651,"&lt;&gt;-1"),2),"")</f>
        <v>5.95</v>
      </c>
      <c r="F128" s="9">
        <f>IF('TỈ LỆ MÔN'!B102&lt;&gt;0,ROUND(AVERAGEIFS(đIỂM!I$8:I$651,đIỂM!$N$8:$N$651,"12d6",đIỂM!I$8:I$651,"&lt;&gt;-1"),2),"")</f>
        <v>5.15</v>
      </c>
      <c r="G128" s="9">
        <f>IF('TỈ LỆ MÔN'!B123&lt;&gt;0,ROUND(AVERAGEIFS(đIỂM!J$8:J$651,đIỂM!$N$8:$N$651,"12D6",đIỂM!J$8:J$651,"&lt;&gt;-1"),2),"")</f>
        <v>3.85</v>
      </c>
      <c r="H128" s="9">
        <f>ROUND(AVERAGEIFS(đIỂM!K$8:K$651,đIỂM!$N$8:$N$651,"12D6",đIỂM!K$8:K$651,"&lt;&gt;-1"),2)</f>
        <v>4.8</v>
      </c>
      <c r="I128" s="9">
        <f>ROUND(AVERAGEIFS(đIỂM!L$8:L$651,đIỂM!$N$8:$N$651,"12D6",đIỂM!L$8:L$651,"&lt;&gt;-1"),2)</f>
        <v>6.81</v>
      </c>
      <c r="J128" s="9">
        <f>ROUND(AVERAGEIFS(đIỂM!M$8:M$651,đIỂM!$N$8:$N$651,"12D6",đIỂM!M$8:M$651,"&lt;&gt;-1"),2)</f>
        <v>8.5399999999999991</v>
      </c>
    </row>
    <row r="129" spans="1:11" x14ac:dyDescent="0.3">
      <c r="A129" s="9" t="s">
        <v>1267</v>
      </c>
      <c r="B129" s="9">
        <f>ROUND(AVERAGEIFS(đIỂM!E$8:E$651,đIỂM!$N$8:$N$651,"12D7",đIỂM!E$8:E$651,"&lt;&gt;-1"),2)</f>
        <v>6.99</v>
      </c>
      <c r="C129" s="9">
        <f>ROUND(AVERAGEIFS(đIỂM!F$8:F$651,đIỂM!$N$8:$N$651,"12D7",đIỂM!F$8:F$651,"&lt;&gt;-1"),2)</f>
        <v>7.51</v>
      </c>
      <c r="D129" s="9">
        <f>ROUND(AVERAGEIFS(đIỂM!G$8:G$651,đIỂM!$N$8:$N$651,"12D7",đIỂM!G$8:G$651,"&lt;&gt;-1"),2)</f>
        <v>6.28</v>
      </c>
      <c r="E129" s="9">
        <f>IF('TỈ LỆ MÔN'!B81&lt;&gt;0,ROUND(AVERAGEIFS(đIỂM!H$8:H$651,đIỂM!$N$8:$N$651,"12D7",đIỂM!H$8:H$651,"&lt;&gt;-1"),2),"")</f>
        <v>4.88</v>
      </c>
      <c r="F129" s="9">
        <f>IF('TỈ LỆ MÔN'!B103&lt;&gt;0,ROUND(AVERAGEIFS(đIỂM!I$8:I$651,đIỂM!$N$8:$N$651,"12d7",đIỂM!I$8:I$651,"&lt;&gt;-1"),2),"")</f>
        <v>5.0599999999999996</v>
      </c>
      <c r="G129" s="9">
        <f>IF('TỈ LỆ MÔN'!B124&lt;&gt;0,ROUND(AVERAGEIFS(đIỂM!J$8:J$651,đIỂM!$N$8:$N$651,"12D7",đIỂM!J$8:J$651,"&lt;&gt;-1"),2),"")</f>
        <v>3.25</v>
      </c>
      <c r="H129" s="9">
        <f>ROUND(AVERAGEIFS(đIỂM!K$8:K$651,đIỂM!$N$8:$N$651,"12D7",đIỂM!K$8:K$651,"&lt;&gt;-1"),2)</f>
        <v>5.0199999999999996</v>
      </c>
      <c r="I129" s="9">
        <f>ROUND(AVERAGEIFS(đIỂM!L$8:L$651,đIỂM!$N$8:$N$651,"12D7",đIỂM!L$8:L$651,"&lt;&gt;-1"),2)</f>
        <v>6.81</v>
      </c>
      <c r="J129" s="9">
        <f>ROUND(AVERAGEIFS(đIỂM!M$8:M$651,đIỂM!$N$8:$N$651,"12D7",đIỂM!M$8:M$651,"&lt;&gt;-1"),2)</f>
        <v>8.1999999999999993</v>
      </c>
    </row>
    <row r="130" spans="1:11" x14ac:dyDescent="0.3">
      <c r="A130" s="9" t="s">
        <v>1268</v>
      </c>
      <c r="B130" s="9">
        <f>ROUND(AVERAGEIFS(đIỂM!E$8:E$651,đIỂM!$N$8:$N$651,"12D8",đIỂM!E$8:E$651,"&lt;&gt;-1"),2)</f>
        <v>7.11</v>
      </c>
      <c r="C130" s="9">
        <f>ROUND(AVERAGEIFS(đIỂM!F$8:F$651,đIỂM!$N$8:$N$651,"12D8",đIỂM!F$8:F$651,"&lt;&gt;-1"),2)</f>
        <v>7.39</v>
      </c>
      <c r="D130" s="9">
        <f>ROUND(AVERAGEIFS(đIỂM!G$8:G$651,đIỂM!$N$8:$N$651,"12D8",đIỂM!G$8:G$651,"&lt;&gt;-1"),2)</f>
        <v>5.59</v>
      </c>
      <c r="E130" s="9">
        <f>IF('TỈ LỆ MÔN'!B82&lt;&gt;0,ROUND(AVERAGEIFS(đIỂM!H$8:H$651,đIỂM!$N$8:$N$651,"12D8",đIỂM!H$8:H$651,"&lt;&gt;-1"),2),"")</f>
        <v>5.42</v>
      </c>
      <c r="F130" s="9">
        <f>IF('TỈ LỆ MÔN'!B104&lt;&gt;0,ROUND(AVERAGEIFS(đIỂM!I$8:I$651,đIỂM!$N$8:$N$651,"12d8",đIỂM!I$8:I$651,"&lt;&gt;-1"),2),"")</f>
        <v>4.17</v>
      </c>
      <c r="G130" s="9">
        <f>IF('TỈ LỆ MÔN'!B125&lt;&gt;0,ROUND(AVERAGEIFS(đIỂM!J$8:J$651,đIỂM!$N$8:$N$651,"12D8",đIỂM!J$8:J$651,"&lt;&gt;-1"),2),"")</f>
        <v>3.33</v>
      </c>
      <c r="H130" s="9">
        <f>ROUND(AVERAGEIFS(đIỂM!K$8:K$651,đIỂM!$N$8:$N$651,"12D8",đIỂM!K$8:K$651,"&lt;&gt;-1"),2)</f>
        <v>4.42</v>
      </c>
      <c r="I130" s="9">
        <f>ROUND(AVERAGEIFS(đIỂM!L$8:L$651,đIỂM!$N$8:$N$651,"12D8",đIỂM!L$8:L$651,"&lt;&gt;-1"),2)</f>
        <v>6.9</v>
      </c>
      <c r="J130" s="9">
        <f>ROUND(AVERAGEIFS(đIỂM!M$8:M$651,đIỂM!$N$8:$N$651,"12D8",đIỂM!M$8:M$651,"&lt;&gt;-1"),2)</f>
        <v>8.24</v>
      </c>
    </row>
    <row r="131" spans="1:11" x14ac:dyDescent="0.3">
      <c r="A131" s="9" t="s">
        <v>1269</v>
      </c>
      <c r="B131" s="9">
        <f>ROUND(AVERAGEIFS(đIỂM!E$8:E$651,đIỂM!$N$8:$N$651,"12D9",đIỂM!E$8:E$651,"&lt;&gt;-1"),2)</f>
        <v>7.26</v>
      </c>
      <c r="C131" s="9">
        <f>ROUND(AVERAGEIFS(đIỂM!F$8:F$651,đIỂM!$N$8:$N$651,"12D9",đIỂM!F$8:F$651,"&lt;&gt;-1"),2)</f>
        <v>7.66</v>
      </c>
      <c r="D131" s="9">
        <f>ROUND(AVERAGEIFS(đIỂM!G$8:G$651,đIỂM!$N$8:$N$651,"12D9",đIỂM!G$8:G$651,"&lt;&gt;-1"),2)</f>
        <v>6.1</v>
      </c>
      <c r="E131" s="9">
        <f>IF('TỈ LỆ MÔN'!B83&lt;&gt;0,ROUND(AVERAGEIFS(đIỂM!H$8:H$651,đIỂM!$N$8:$N$651,"12D9",đIỂM!H$8:H$651,"&lt;&gt;-1"),2),"")</f>
        <v>6.9</v>
      </c>
      <c r="F131" s="9">
        <f>IF('TỈ LỆ MÔN'!B105&lt;&gt;0,ROUND(AVERAGEIFS(đIỂM!I$8:I$651,đIỂM!$N$8:$N$651,"12d9",đIỂM!I$8:I$651,"&lt;&gt;-1"),2),"")</f>
        <v>4.0999999999999996</v>
      </c>
      <c r="G131" s="9">
        <f>IF('TỈ LỆ MÔN'!B126&lt;&gt;0,ROUND(AVERAGEIFS(đIỂM!J$8:J$651,đIỂM!$N$8:$N$651,"12D9",đIỂM!J$8:J$651,"&lt;&gt;-1"),2),"")</f>
        <v>3.2</v>
      </c>
      <c r="H131" s="9">
        <f>ROUND(AVERAGEIFS(đIỂM!K$8:K$651,đIỂM!$N$8:$N$651,"12D9",đIỂM!K$8:K$651,"&lt;&gt;-1"),2)</f>
        <v>4.78</v>
      </c>
      <c r="I131" s="9">
        <f>ROUND(AVERAGEIFS(đIỂM!L$8:L$651,đIỂM!$N$8:$N$651,"12D9",đIỂM!L$8:L$651,"&lt;&gt;-1"),2)</f>
        <v>6.9</v>
      </c>
      <c r="J131" s="9">
        <f>ROUND(AVERAGEIFS(đIỂM!M$8:M$651,đIỂM!$N$8:$N$651,"12D9",đIỂM!M$8:M$651,"&lt;&gt;-1"),2)</f>
        <v>8.02</v>
      </c>
    </row>
    <row r="132" spans="1:11" x14ac:dyDescent="0.3">
      <c r="A132" s="9" t="s">
        <v>1270</v>
      </c>
      <c r="B132" s="9">
        <f>ROUND(AVERAGEIFS(đIỂM!E$8:E$651,đIỂM!$N$8:$N$651,"12D10",đIỂM!E$8:E$651,"&lt;&gt;-1"),2)</f>
        <v>6.75</v>
      </c>
      <c r="C132" s="9">
        <f>ROUND(AVERAGEIFS(đIỂM!F$8:F$651,đIỂM!$N$8:$N$651,"12D10",đIỂM!F$8:F$651,"&lt;&gt;-1"),2)</f>
        <v>7.07</v>
      </c>
      <c r="D132" s="9">
        <f>ROUND(AVERAGEIFS(đIỂM!G$8:G$651,đIỂM!$N$8:$N$651,"12D10",đIỂM!G$8:G$651,"&lt;&gt;-1"),2)</f>
        <v>5.68</v>
      </c>
      <c r="E132" s="9">
        <f>IF('TỈ LỆ MÔN'!B84&lt;&gt;0,ROUND(AVERAGEIFS(đIỂM!H$8:H$651,đIỂM!$N$8:$N$651,"12D10",đIỂM!H$8:H$651,"&lt;&gt;-1"),2),"")</f>
        <v>5.25</v>
      </c>
      <c r="F132" s="9">
        <f>IF('TỈ LỆ MÔN'!B106&lt;&gt;0,ROUND(AVERAGEIFS(đIỂM!I$8:I$651,đIỂM!$N$8:$N$651,"12d10",đIỂM!I$8:I$651,"&lt;&gt;-1"),2),"")</f>
        <v>3.3</v>
      </c>
      <c r="G132" s="9">
        <f>IF('TỈ LỆ MÔN'!B127&lt;&gt;0,ROUND(AVERAGEIFS(đIỂM!J$8:J$651,đIỂM!$N$8:$N$651,"12D10",đIỂM!J$8:J$651,"&lt;&gt;-1"),2),"")</f>
        <v>2.95</v>
      </c>
      <c r="H132" s="9">
        <f>ROUND(AVERAGEIFS(đIỂM!K$8:K$651,đIỂM!$N$8:$N$651,"12D10",đIỂM!K$8:K$651,"&lt;&gt;-1"),2)</f>
        <v>4.58</v>
      </c>
      <c r="I132" s="9">
        <f>ROUND(AVERAGEIFS(đIỂM!L$8:L$651,đIỂM!$N$8:$N$651,"12D10",đIỂM!L$8:L$651,"&lt;&gt;-1"),2)</f>
        <v>7.17</v>
      </c>
      <c r="J132" s="9">
        <f>ROUND(AVERAGEIFS(đIỂM!M$8:M$651,đIỂM!$N$8:$N$651,"12D10",đIỂM!M$8:M$651,"&lt;&gt;-1"),2)</f>
        <v>8.44</v>
      </c>
    </row>
    <row r="133" spans="1:11" x14ac:dyDescent="0.3">
      <c r="A133" s="9" t="s">
        <v>1271</v>
      </c>
      <c r="B133" s="9">
        <f>ROUND(AVERAGEIFS(đIỂM!E$8:E$651,đIỂM!$N$8:$N$651,"12D11",đIỂM!E$8:E$651,"&lt;&gt;-1"),2)</f>
        <v>6.73</v>
      </c>
      <c r="C133" s="9">
        <f>ROUND(AVERAGEIFS(đIỂM!F$8:F$651,đIỂM!$N$8:$N$651,"12D11",đIỂM!F$8:F$651,"&lt;&gt;-1"),2)</f>
        <v>7.1</v>
      </c>
      <c r="D133" s="9">
        <f>ROUND(AVERAGEIFS(đIỂM!G$8:G$651,đIỂM!$N$8:$N$651,"12D11",đIỂM!G$8:G$651,"&lt;&gt;-1"),2)</f>
        <v>5.7</v>
      </c>
      <c r="E133" s="9">
        <f>IF('TỈ LỆ MÔN'!B85&lt;&gt;0,ROUND(AVERAGEIFS(đIỂM!H$8:H$651,đIỂM!$N$8:$N$651,"12D11",đIỂM!H$8:H$651,"&lt;&gt;-1"),2),"")</f>
        <v>5.35</v>
      </c>
      <c r="F133" s="9">
        <f>IF('TỈ LỆ MÔN'!B107&lt;&gt;0,ROUND(AVERAGEIFS(đIỂM!I$8:I$651,đIỂM!$N$8:$N$651,"12d11",đIỂM!I$8:I$651,"&lt;&gt;-1"),2),"")</f>
        <v>5.45</v>
      </c>
      <c r="G133" s="9">
        <f>IF('TỈ LỆ MÔN'!B128&lt;&gt;0,ROUND(AVERAGEIFS(đIỂM!J$8:J$651,đIỂM!$N$8:$N$651,"12D11",đIỂM!J$8:J$651,"&lt;&gt;-1"),2),"")</f>
        <v>4.0999999999999996</v>
      </c>
      <c r="H133" s="9">
        <f>ROUND(AVERAGEIFS(đIỂM!K$8:K$651,đIỂM!$N$8:$N$651,"12D11",đIỂM!K$8:K$651,"&lt;&gt;-1"),2)</f>
        <v>4.62</v>
      </c>
      <c r="I133" s="9">
        <f>ROUND(AVERAGEIFS(đIỂM!L$8:L$651,đIỂM!$N$8:$N$651,"12D11",đIỂM!L$8:L$651,"&lt;&gt;-1"),2)</f>
        <v>7.27</v>
      </c>
      <c r="J133" s="9">
        <f>ROUND(AVERAGEIFS(đIỂM!M$8:M$651,đIỂM!$N$8:$N$651,"12D11",đIỂM!M$8:M$651,"&lt;&gt;-1"),2)</f>
        <v>8.24</v>
      </c>
    </row>
    <row r="134" spans="1:11" x14ac:dyDescent="0.3">
      <c r="A134" s="11" t="s">
        <v>1272</v>
      </c>
      <c r="B134" s="9">
        <f>ROUND(AVERAGEIFS(đIỂM!E$8:E$651,đIỂM!E$8:E$651,"&lt;&gt;-1"),2)</f>
        <v>7.12</v>
      </c>
      <c r="C134" s="9">
        <f>ROUND(AVERAGEIFS(đIỂM!F$8:F$651,đIỂM!F$8:F$651,"&lt;&gt;-1"),2)</f>
        <v>7.13</v>
      </c>
      <c r="D134" s="9">
        <f>ROUND(AVERAGEIFS(đIỂM!G$8:G$651,đIỂM!G$8:G$651,"&lt;&gt;-1"),2)</f>
        <v>6.05</v>
      </c>
      <c r="E134" s="9">
        <f>ROUND(AVERAGEIFS(đIỂM!H$8:H$651,đIỂM!H$8:H$651,"&lt;&gt;-1"),2)</f>
        <v>5.62</v>
      </c>
      <c r="F134" s="9">
        <f>ROUND(AVERAGEIFS(đIỂM!I$8:I$651,đIỂM!I$8:I$651,"&lt;&gt;-1"),2)</f>
        <v>5.21</v>
      </c>
      <c r="G134" s="9">
        <f>ROUND(AVERAGEIFS(đIỂM!J$8:J$651,đIỂM!J$8:J$651,"&lt;&gt;-1"),2)</f>
        <v>3.65</v>
      </c>
      <c r="H134" s="9">
        <f>ROUND(AVERAGEIFS(đIỂM!K$8:K$651,đIỂM!K$8:K$651,"&lt;&gt;-1"),2)</f>
        <v>4.74</v>
      </c>
      <c r="I134" s="9">
        <f>ROUND(AVERAGEIFS(đIỂM!L$8:L$651,đIỂM!L$8:L$651,"&lt;&gt;-1"),2)</f>
        <v>6.92</v>
      </c>
      <c r="J134" s="9">
        <f>ROUND(AVERAGEIFS(đIỂM!M$8:M$651,đIỂM!M$8:M$651,"&lt;&gt;-1"),2)</f>
        <v>8.3699999999999992</v>
      </c>
    </row>
    <row r="136" spans="1:11" x14ac:dyDescent="0.3">
      <c r="A136" s="61" t="s">
        <v>1253</v>
      </c>
      <c r="B136" s="61" t="s">
        <v>1254</v>
      </c>
      <c r="C136" s="63" t="s">
        <v>1279</v>
      </c>
      <c r="D136" s="64"/>
      <c r="E136" s="64"/>
      <c r="F136" s="64"/>
      <c r="G136" s="64"/>
      <c r="H136" s="64"/>
      <c r="I136" s="64"/>
      <c r="J136" s="64"/>
      <c r="K136" s="65"/>
    </row>
    <row r="137" spans="1:11" x14ac:dyDescent="0.3">
      <c r="A137" s="62"/>
      <c r="B137" s="62"/>
      <c r="C137" s="10" t="s">
        <v>4</v>
      </c>
      <c r="D137" s="10" t="s">
        <v>5</v>
      </c>
      <c r="E137" s="10" t="s">
        <v>6</v>
      </c>
      <c r="F137" s="10" t="s">
        <v>7</v>
      </c>
      <c r="G137" s="10" t="s">
        <v>8</v>
      </c>
      <c r="H137" s="10" t="s">
        <v>9</v>
      </c>
      <c r="I137" s="10" t="s">
        <v>10</v>
      </c>
      <c r="J137" s="10" t="s">
        <v>11</v>
      </c>
      <c r="K137" s="10" t="s">
        <v>1256</v>
      </c>
    </row>
    <row r="138" spans="1:11" x14ac:dyDescent="0.3">
      <c r="A138" s="9" t="s">
        <v>1257</v>
      </c>
      <c r="B138" s="9"/>
      <c r="C138" s="9">
        <f>COUNTIFS(đIỂM!$N$8:$N$651,"12A1",đIỂM!E$8:E$651,"&gt;=9")</f>
        <v>5</v>
      </c>
      <c r="D138" s="9">
        <f>COUNTIFS(đIỂM!$N$8:$N$651,"12A1",đIỂM!F$8:F$651,"&gt;=9")</f>
        <v>0</v>
      </c>
      <c r="E138" s="9">
        <f>COUNTIFS(đIỂM!$N$8:$N$651,"12A1",đIỂM!G$8:G$651,"&gt;=9")</f>
        <v>2</v>
      </c>
      <c r="F138" s="9">
        <f>COUNTIFS(đIỂM!$N$8:$N$651,"12A1",đIỂM!H$8:H$651,"&gt;=9")</f>
        <v>0</v>
      </c>
      <c r="G138" s="9">
        <f>COUNTIFS(đIỂM!$N$8:$N$651,"12A1",đIỂM!I$8:I$651,"&gt;=9")</f>
        <v>0</v>
      </c>
      <c r="H138" s="9">
        <f>COUNTIFS(đIỂM!$N$8:$N$651,"12A1",đIỂM!J$8:J$651,"&gt;=9")</f>
        <v>0</v>
      </c>
      <c r="I138" s="9">
        <f>COUNTIFS(đIỂM!$N$8:$N$651,"12A1",đIỂM!K$8:K$651,"&gt;=9")</f>
        <v>0</v>
      </c>
      <c r="J138" s="9">
        <f>COUNTIFS(đIỂM!$N$8:$N$651,"12A1",đIỂM!L$8:L$651,"&gt;=9")</f>
        <v>0</v>
      </c>
      <c r="K138" s="9">
        <f>COUNTIFS(đIỂM!$N$8:$N$651,"12A1",đIỂM!M$8:M$651,"&gt;=9")</f>
        <v>0</v>
      </c>
    </row>
    <row r="139" spans="1:11" x14ac:dyDescent="0.3">
      <c r="A139" s="9" t="s">
        <v>1258</v>
      </c>
      <c r="B139" s="9"/>
      <c r="C139" s="9">
        <f>COUNTIFS(đIỂM!$N$8:$N$651,"12A2",đIỂM!E$8:E$651,"&gt;=9")</f>
        <v>1</v>
      </c>
      <c r="D139" s="9">
        <f>COUNTIFS(đIỂM!$N$8:$N$651,"12A2",đIỂM!F$8:F$651,"&gt;=9")</f>
        <v>0</v>
      </c>
      <c r="E139" s="9">
        <f>COUNTIFS(đIỂM!$N$8:$N$651,"12A2",đIỂM!G$8:G$651,"&gt;=9")</f>
        <v>0</v>
      </c>
      <c r="F139" s="9">
        <f>COUNTIFS(đIỂM!$N$8:$N$651,"12A2",đIỂM!H$8:H$651,"&gt;=9")</f>
        <v>0</v>
      </c>
      <c r="G139" s="9">
        <f>COUNTIFS(đIỂM!$N$8:$N$651,"12A2",đIỂM!I$8:I$651,"&gt;=9")</f>
        <v>0</v>
      </c>
      <c r="H139" s="9">
        <f>COUNTIFS(đIỂM!$N$8:$N$651,"12A2",đIỂM!J$8:J$651,"&gt;=9")</f>
        <v>0</v>
      </c>
      <c r="I139" s="9">
        <f>COUNTIFS(đIỂM!$N$8:$N$651,"12A2",đIỂM!K$8:K$651,"&gt;=9")</f>
        <v>0</v>
      </c>
      <c r="J139" s="9">
        <f>COUNTIFS(đIỂM!$N$8:$N$651,"12A2",đIỂM!L$8:L$651,"&gt;=9")</f>
        <v>0</v>
      </c>
      <c r="K139" s="9">
        <f>COUNTIFS(đIỂM!$N$8:$N$651,"12A2",đIỂM!M$8:M$651,"&gt;=9")</f>
        <v>1</v>
      </c>
    </row>
    <row r="140" spans="1:11" x14ac:dyDescent="0.3">
      <c r="A140" s="9" t="s">
        <v>1259</v>
      </c>
      <c r="B140" s="9"/>
      <c r="C140" s="9">
        <f>COUNTIFS(đIỂM!$N$8:$N$651,"12A3",đIỂM!E$8:E$651,"&gt;=9")</f>
        <v>2</v>
      </c>
      <c r="D140" s="9">
        <f>COUNTIFS(đIỂM!$N$8:$N$651,"12A3",đIỂM!F$8:F$651,"&gt;=9")</f>
        <v>0</v>
      </c>
      <c r="E140" s="9">
        <f>COUNTIFS(đIỂM!$N$8:$N$651,"12A3",đIỂM!G$8:G$651,"&gt;=9")</f>
        <v>0</v>
      </c>
      <c r="F140" s="9">
        <f>COUNTIFS(đIỂM!$N$8:$N$651,"12A3",đIỂM!H$8:H$651,"&gt;=9")</f>
        <v>0</v>
      </c>
      <c r="G140" s="9">
        <f>COUNTIFS(đIỂM!$N$8:$N$651,"12A3",đIỂM!I$8:I$651,"&gt;=9")</f>
        <v>0</v>
      </c>
      <c r="H140" s="9">
        <f>COUNTIFS(đIỂM!$N$8:$N$651,"12A3",đIỂM!J$8:J$651,"&gt;=9")</f>
        <v>0</v>
      </c>
      <c r="I140" s="9">
        <f>COUNTIFS(đIỂM!$N$8:$N$651,"12A3",đIỂM!K$8:K$651,"&gt;=9")</f>
        <v>0</v>
      </c>
      <c r="J140" s="9">
        <f>COUNTIFS(đIỂM!$N$8:$N$651,"12A3",đIỂM!L$8:L$651,"&gt;=9")</f>
        <v>0</v>
      </c>
      <c r="K140" s="9">
        <f>COUNTIFS(đIỂM!$N$8:$N$651,"12A3",đIỂM!M$8:M$651,"&gt;=9")</f>
        <v>1</v>
      </c>
    </row>
    <row r="141" spans="1:11" x14ac:dyDescent="0.3">
      <c r="A141" s="9" t="s">
        <v>1260</v>
      </c>
      <c r="B141" s="9"/>
      <c r="C141" s="9">
        <f>COUNTIFS(đIỂM!$N$8:$N$651,"12A4",đIỂM!E$8:E$651,"&gt;=9")</f>
        <v>1</v>
      </c>
      <c r="D141" s="9">
        <f>COUNTIFS(đIỂM!$N$8:$N$651,"12A4",đIỂM!F$8:F$651,"&gt;=9")</f>
        <v>0</v>
      </c>
      <c r="E141" s="9">
        <f>COUNTIFS(đIỂM!$N$8:$N$651,"12A4",đIỂM!G$8:G$651,"&gt;=9")</f>
        <v>0</v>
      </c>
      <c r="F141" s="9">
        <f>COUNTIFS(đIỂM!$N$8:$N$651,"12A4",đIỂM!H$8:H$651,"&gt;=9")</f>
        <v>0</v>
      </c>
      <c r="G141" s="9">
        <f>COUNTIFS(đIỂM!$N$8:$N$651,"12A4",đIỂM!I$8:I$651,"&gt;=9")</f>
        <v>0</v>
      </c>
      <c r="H141" s="9">
        <f>COUNTIFS(đIỂM!$N$8:$N$651,"12A4",đIỂM!J$8:J$651,"&gt;=9")</f>
        <v>0</v>
      </c>
      <c r="I141" s="9">
        <f>COUNTIFS(đIỂM!$N$8:$N$651,"12A4",đIỂM!K$8:K$651,"&gt;=9")</f>
        <v>1</v>
      </c>
      <c r="J141" s="9">
        <f>COUNTIFS(đIỂM!$N$8:$N$651,"12A4",đIỂM!L$8:L$651,"&gt;=9")</f>
        <v>0</v>
      </c>
      <c r="K141" s="9">
        <f>COUNTIFS(đIỂM!$N$8:$N$651,"12A4",đIỂM!M$8:M$651,"&gt;=9")</f>
        <v>2</v>
      </c>
    </row>
    <row r="142" spans="1:11" x14ac:dyDescent="0.3">
      <c r="A142" s="9" t="s">
        <v>1261</v>
      </c>
      <c r="B142" s="9"/>
      <c r="C142" s="9">
        <f>COUNTIFS(đIỂM!$N$8:$N$651,"12D1",đIỂM!E$8:E$651,"&gt;=9")</f>
        <v>0</v>
      </c>
      <c r="D142" s="9">
        <f>COUNTIFS(đIỂM!$N$8:$N$651,"12D1",đIỂM!F$8:F$651,"&gt;=9")</f>
        <v>1</v>
      </c>
      <c r="E142" s="9">
        <f>COUNTIFS(đIỂM!$N$8:$N$651,"12D1",đIỂM!G$8:G$651,"&gt;=9")</f>
        <v>5</v>
      </c>
      <c r="F142" s="9">
        <f>COUNTIFS(đIỂM!$N$8:$N$651,"12D1",đIỂM!H$8:H$651,"&gt;=9")</f>
        <v>0</v>
      </c>
      <c r="G142" s="9">
        <f>COUNTIFS(đIỂM!$N$8:$N$651,"12D1",đIỂM!I$8:I$651,"&gt;=9")</f>
        <v>0</v>
      </c>
      <c r="H142" s="9">
        <f>COUNTIFS(đIỂM!$N$8:$N$651,"12D1",đIỂM!J$8:J$651,"&gt;=9")</f>
        <v>0</v>
      </c>
      <c r="I142" s="9">
        <f>COUNTIFS(đIỂM!$N$8:$N$651,"12D1",đIỂM!K$8:K$651,"&gt;=9")</f>
        <v>2</v>
      </c>
      <c r="J142" s="9">
        <f>COUNTIFS(đIỂM!$N$8:$N$651,"12D1",đIỂM!L$8:L$651,"&gt;=9")</f>
        <v>1</v>
      </c>
      <c r="K142" s="9">
        <f>COUNTIFS(đIỂM!$N$8:$N$651,"12D1",đIỂM!M$8:M$651,"&gt;=9")</f>
        <v>18</v>
      </c>
    </row>
    <row r="143" spans="1:11" x14ac:dyDescent="0.3">
      <c r="A143" s="9" t="s">
        <v>1262</v>
      </c>
      <c r="B143" s="9"/>
      <c r="C143" s="9">
        <f>COUNTIFS(đIỂM!$N$8:$N$651,"12D2",đIỂM!E$8:E$651,"&gt;=9")</f>
        <v>0</v>
      </c>
      <c r="D143" s="9">
        <f>COUNTIFS(đIỂM!$N$8:$N$651,"12D2",đIỂM!F$8:F$651,"&gt;=9")</f>
        <v>0</v>
      </c>
      <c r="E143" s="9">
        <f>COUNTIFS(đIỂM!$N$8:$N$651,"12D2",đIỂM!G$8:G$651,"&gt;=9")</f>
        <v>1</v>
      </c>
      <c r="F143" s="9">
        <f>COUNTIFS(đIỂM!$N$8:$N$651,"12D2",đIỂM!H$8:H$651,"&gt;=9")</f>
        <v>0</v>
      </c>
      <c r="G143" s="9">
        <f>COUNTIFS(đIỂM!$N$8:$N$651,"12D2",đIỂM!I$8:I$651,"&gt;=9")</f>
        <v>0</v>
      </c>
      <c r="H143" s="9">
        <f>COUNTIFS(đIỂM!$N$8:$N$651,"12D2",đIỂM!J$8:J$651,"&gt;=9")</f>
        <v>0</v>
      </c>
      <c r="I143" s="9">
        <f>COUNTIFS(đIỂM!$N$8:$N$651,"12D2",đIỂM!K$8:K$651,"&gt;=9")</f>
        <v>0</v>
      </c>
      <c r="J143" s="9">
        <f>COUNTIFS(đIỂM!$N$8:$N$651,"12D2",đIỂM!L$8:L$651,"&gt;=9")</f>
        <v>0</v>
      </c>
      <c r="K143" s="9">
        <f>COUNTIFS(đIỂM!$N$8:$N$651,"12D2",đIỂM!M$8:M$651,"&gt;=9")</f>
        <v>12</v>
      </c>
    </row>
    <row r="144" spans="1:11" x14ac:dyDescent="0.3">
      <c r="A144" s="9" t="s">
        <v>1263</v>
      </c>
      <c r="B144" s="9"/>
      <c r="C144" s="9">
        <f>COUNTIFS(đIỂM!$N$8:$N$651,"12D3",đIỂM!E$8:E$651,"&gt;=9")</f>
        <v>0</v>
      </c>
      <c r="D144" s="9">
        <f>COUNTIFS(đIỂM!$N$8:$N$651,"12D3",đIỂM!F$8:F$651,"&gt;=9")</f>
        <v>0</v>
      </c>
      <c r="E144" s="9">
        <f>COUNTIFS(đIỂM!$N$8:$N$651,"12D3",đIỂM!G$8:G$651,"&gt;=9")</f>
        <v>0</v>
      </c>
      <c r="F144" s="9">
        <f>COUNTIFS(đIỂM!$N$8:$N$651,"12D3",đIỂM!H$8:H$651,"&gt;=9")</f>
        <v>0</v>
      </c>
      <c r="G144" s="9">
        <f>COUNTIFS(đIỂM!$N$8:$N$651,"12D3",đIỂM!I$8:I$651,"&gt;=9")</f>
        <v>0</v>
      </c>
      <c r="H144" s="9">
        <f>COUNTIFS(đIỂM!$N$8:$N$651,"12D3",đIỂM!J$8:J$651,"&gt;=9")</f>
        <v>0</v>
      </c>
      <c r="I144" s="9">
        <f>COUNTIFS(đIỂM!$N$8:$N$651,"12D3",đIỂM!K$8:K$651,"&gt;=9")</f>
        <v>0</v>
      </c>
      <c r="J144" s="9">
        <f>COUNTIFS(đIỂM!$N$8:$N$651,"12D3",đIỂM!L$8:L$651,"&gt;=9")</f>
        <v>0</v>
      </c>
      <c r="K144" s="9">
        <f>COUNTIFS(đIỂM!$N$8:$N$651,"12D3",đIỂM!M$8:M$651,"&gt;=9")</f>
        <v>12</v>
      </c>
    </row>
    <row r="145" spans="1:11" x14ac:dyDescent="0.3">
      <c r="A145" s="9" t="s">
        <v>1264</v>
      </c>
      <c r="B145" s="9"/>
      <c r="C145" s="9">
        <f>COUNTIFS(đIỂM!$N$8:$N$651,"12D4",đIỂM!E$8:E$651,"&gt;=9")</f>
        <v>0</v>
      </c>
      <c r="D145" s="9">
        <f>COUNTIFS(đIỂM!$N$8:$N$651,"12D4",đIỂM!F$8:F$651,"&gt;=9")</f>
        <v>0</v>
      </c>
      <c r="E145" s="9">
        <f>COUNTIFS(đIỂM!$N$8:$N$651,"12D4",đIỂM!G$8:G$651,"&gt;=9")</f>
        <v>1</v>
      </c>
      <c r="F145" s="9">
        <f>COUNTIFS(đIỂM!$N$8:$N$651,"12D4",đIỂM!H$8:H$651,"&gt;=9")</f>
        <v>0</v>
      </c>
      <c r="G145" s="9">
        <f>COUNTIFS(đIỂM!$N$8:$N$651,"12D4",đIỂM!I$8:I$651,"&gt;=9")</f>
        <v>0</v>
      </c>
      <c r="H145" s="9">
        <f>COUNTIFS(đIỂM!$N$8:$N$651,"12D4",đIỂM!J$8:J$651,"&gt;=9")</f>
        <v>0</v>
      </c>
      <c r="I145" s="9">
        <f>COUNTIFS(đIỂM!$N$8:$N$651,"12D4",đIỂM!K$8:K$651,"&gt;=9")</f>
        <v>0</v>
      </c>
      <c r="J145" s="9">
        <f>COUNTIFS(đIỂM!$N$8:$N$651,"12D4",đIỂM!L$8:L$651,"&gt;=9")</f>
        <v>1</v>
      </c>
      <c r="K145" s="9">
        <f>COUNTIFS(đIỂM!$N$8:$N$651,"12D4",đIỂM!M$8:M$651,"&gt;=9")</f>
        <v>10</v>
      </c>
    </row>
    <row r="146" spans="1:11" x14ac:dyDescent="0.3">
      <c r="A146" s="9" t="s">
        <v>1265</v>
      </c>
      <c r="B146" s="9"/>
      <c r="C146" s="9">
        <f>COUNTIFS(đIỂM!$N$8:$N$651,"12D5",đIỂM!E$8:E$651,"&gt;=9")</f>
        <v>0</v>
      </c>
      <c r="D146" s="9">
        <f>COUNTIFS(đIỂM!$N$8:$N$651,"12D5",đIỂM!F$8:F$651,"&gt;=9")</f>
        <v>0</v>
      </c>
      <c r="E146" s="9">
        <f>COUNTIFS(đIỂM!$N$8:$N$651,"12D5",đIỂM!G$8:G$651,"&gt;=9")</f>
        <v>1</v>
      </c>
      <c r="F146" s="9">
        <f>COUNTIFS(đIỂM!$N$8:$N$651,"12D5",đIỂM!H$8:H$651,"&gt;=9")</f>
        <v>0</v>
      </c>
      <c r="G146" s="9">
        <f>COUNTIFS(đIỂM!$N$8:$N$651,"12D5",đIỂM!I$8:I$651,"&gt;=9")</f>
        <v>0</v>
      </c>
      <c r="H146" s="9">
        <f>COUNTIFS(đIỂM!$N$8:$N$651,"12D5",đIỂM!J$8:J$651,"&gt;=9")</f>
        <v>0</v>
      </c>
      <c r="I146" s="9">
        <f>COUNTIFS(đIỂM!$N$8:$N$651,"12D5",đIỂM!K$8:K$651,"&gt;=9")</f>
        <v>0</v>
      </c>
      <c r="J146" s="9">
        <f>COUNTIFS(đIỂM!$N$8:$N$651,"12D5",đIỂM!L$8:L$651,"&gt;=9")</f>
        <v>0</v>
      </c>
      <c r="K146" s="9">
        <f>COUNTIFS(đIỂM!$N$8:$N$651,"12D5",đIỂM!M$8:M$651,"&gt;=9")</f>
        <v>14</v>
      </c>
    </row>
    <row r="147" spans="1:11" x14ac:dyDescent="0.3">
      <c r="A147" s="9" t="s">
        <v>1266</v>
      </c>
      <c r="B147" s="9"/>
      <c r="C147" s="9">
        <f>COUNTIFS(đIỂM!$N$8:$N$651,"12D6",đIỂM!E$8:E$651,"&gt;=9")</f>
        <v>1</v>
      </c>
      <c r="D147" s="9">
        <f>COUNTIFS(đIỂM!$N$8:$N$651,"12D6",đIỂM!F$8:F$651,"&gt;=9")</f>
        <v>0</v>
      </c>
      <c r="E147" s="9">
        <f>COUNTIFS(đIỂM!$N$8:$N$651,"12D6",đIỂM!G$8:G$651,"&gt;=9")</f>
        <v>0</v>
      </c>
      <c r="F147" s="9">
        <f>COUNTIFS(đIỂM!$N$8:$N$651,"12D6",đIỂM!H$8:H$651,"&gt;=9")</f>
        <v>0</v>
      </c>
      <c r="G147" s="9">
        <f>COUNTIFS(đIỂM!$N$8:$N$651,"12D6",đIỂM!I$8:I$651,"&gt;=9")</f>
        <v>0</v>
      </c>
      <c r="H147" s="9">
        <f>COUNTIFS(đIỂM!$N$8:$N$651,"12D6",đIỂM!J$8:J$651,"&gt;=9")</f>
        <v>0</v>
      </c>
      <c r="I147" s="9">
        <f>COUNTIFS(đIỂM!$N$8:$N$651,"12D6",đIỂM!K$8:K$651,"&gt;=9")</f>
        <v>0</v>
      </c>
      <c r="J147" s="9">
        <f>COUNTIFS(đIỂM!$N$8:$N$651,"12D6",đIỂM!L$8:L$651,"&gt;=9")</f>
        <v>1</v>
      </c>
      <c r="K147" s="9">
        <f>COUNTIFS(đIỂM!$N$8:$N$651,"12D6",đIỂM!M$8:M$651,"&gt;=9")</f>
        <v>11</v>
      </c>
    </row>
    <row r="148" spans="1:11" x14ac:dyDescent="0.3">
      <c r="A148" s="9" t="s">
        <v>1267</v>
      </c>
      <c r="B148" s="9"/>
      <c r="C148" s="9">
        <f>COUNTIFS(đIỂM!$N$8:$N$651,"12D7",đIỂM!E$8:E$651,"&gt;=9")</f>
        <v>0</v>
      </c>
      <c r="D148" s="9">
        <f>COUNTIFS(đIỂM!$N$8:$N$651,"12D7",đIỂM!F$8:F$651,"&gt;=9")</f>
        <v>4</v>
      </c>
      <c r="E148" s="9">
        <f>COUNTIFS(đIỂM!$N$8:$N$651,"12D7",đIỂM!G$8:G$651,"&gt;=9")</f>
        <v>0</v>
      </c>
      <c r="F148" s="9">
        <f>COUNTIFS(đIỂM!$N$8:$N$651,"12D7",đIỂM!H$8:H$651,"&gt;=9")</f>
        <v>0</v>
      </c>
      <c r="G148" s="9">
        <f>COUNTIFS(đIỂM!$N$8:$N$651,"12D7",đIỂM!I$8:I$651,"&gt;=9")</f>
        <v>0</v>
      </c>
      <c r="H148" s="9">
        <f>COUNTIFS(đIỂM!$N$8:$N$651,"12D7",đIỂM!J$8:J$651,"&gt;=9")</f>
        <v>0</v>
      </c>
      <c r="I148" s="9">
        <f>COUNTIFS(đIỂM!$N$8:$N$651,"12D7",đIỂM!K$8:K$651,"&gt;=9")</f>
        <v>1</v>
      </c>
      <c r="J148" s="9">
        <f>COUNTIFS(đIỂM!$N$8:$N$651,"12D7",đIỂM!L$8:L$651,"&gt;=9")</f>
        <v>1</v>
      </c>
      <c r="K148" s="9">
        <f>COUNTIFS(đIỂM!$N$8:$N$651,"12D7",đIỂM!M$8:M$651,"&gt;=9")</f>
        <v>5</v>
      </c>
    </row>
    <row r="149" spans="1:11" x14ac:dyDescent="0.3">
      <c r="A149" s="9" t="s">
        <v>1268</v>
      </c>
      <c r="B149" s="9"/>
      <c r="C149" s="9">
        <f>COUNTIFS(đIỂM!$N$8:$N$651,"12D8",đIỂM!E$8:E$651,"&gt;=9")</f>
        <v>0</v>
      </c>
      <c r="D149" s="9">
        <f>COUNTIFS(đIỂM!$N$8:$N$651,"12D8",đIỂM!F$8:F$651,"&gt;=9")</f>
        <v>0</v>
      </c>
      <c r="E149" s="9">
        <f>COUNTIFS(đIỂM!$N$8:$N$651,"12D8",đIỂM!G$8:G$651,"&gt;=9")</f>
        <v>0</v>
      </c>
      <c r="F149" s="9">
        <f>COUNTIFS(đIỂM!$N$8:$N$651,"12D8",đIỂM!H$8:H$651,"&gt;=9")</f>
        <v>0</v>
      </c>
      <c r="G149" s="9">
        <f>COUNTIFS(đIỂM!$N$8:$N$651,"12D8",đIỂM!I$8:I$651,"&gt;=9")</f>
        <v>0</v>
      </c>
      <c r="H149" s="9">
        <f>COUNTIFS(đIỂM!$N$8:$N$651,"12D8",đIỂM!J$8:J$651,"&gt;=9")</f>
        <v>0</v>
      </c>
      <c r="I149" s="9">
        <f>COUNTIFS(đIỂM!$N$8:$N$651,"12D8",đIỂM!K$8:K$651,"&gt;=9")</f>
        <v>0</v>
      </c>
      <c r="J149" s="9">
        <f>COUNTIFS(đIỂM!$N$8:$N$651,"12D8",đIỂM!L$8:L$651,"&gt;=9")</f>
        <v>0</v>
      </c>
      <c r="K149" s="9">
        <f>COUNTIFS(đIỂM!$N$8:$N$651,"12D8",đIỂM!M$8:M$651,"&gt;=9")</f>
        <v>12</v>
      </c>
    </row>
    <row r="150" spans="1:11" x14ac:dyDescent="0.3">
      <c r="A150" s="9" t="s">
        <v>1269</v>
      </c>
      <c r="B150" s="9"/>
      <c r="C150" s="9">
        <f>COUNTIFS(đIỂM!$N$8:$N$651,"12D9",đIỂM!E$8:E$651,"&gt;=9")</f>
        <v>0</v>
      </c>
      <c r="D150" s="9">
        <f>COUNTIFS(đIỂM!$N$8:$N$651,"12D9",đIỂM!F$8:F$651,"&gt;=9")</f>
        <v>0</v>
      </c>
      <c r="E150" s="9">
        <f>COUNTIFS(đIỂM!$N$8:$N$651,"12D9",đIỂM!G$8:G$651,"&gt;=9")</f>
        <v>0</v>
      </c>
      <c r="F150" s="9">
        <f>COUNTIFS(đIỂM!$N$8:$N$651,"12D9",đIỂM!H$8:H$651,"&gt;=9")</f>
        <v>0</v>
      </c>
      <c r="G150" s="9">
        <f>COUNTIFS(đIỂM!$N$8:$N$651,"12D9",đIỂM!I$8:I$651,"&gt;=9")</f>
        <v>0</v>
      </c>
      <c r="H150" s="9">
        <f>COUNTIFS(đIỂM!$N$8:$N$651,"12D9",đIỂM!J$8:J$651,"&gt;=9")</f>
        <v>0</v>
      </c>
      <c r="I150" s="9">
        <f>COUNTIFS(đIỂM!$N$8:$N$651,"12D9",đIỂM!K$8:K$651,"&gt;=9")</f>
        <v>0</v>
      </c>
      <c r="J150" s="9">
        <f>COUNTIFS(đIỂM!$N$8:$N$651,"12D9",đIỂM!L$8:L$651,"&gt;=9")</f>
        <v>0</v>
      </c>
      <c r="K150" s="9">
        <f>COUNTIFS(đIỂM!$N$8:$N$651,"12D9",đIỂM!M$8:M$651,"&gt;=9")</f>
        <v>5</v>
      </c>
    </row>
    <row r="151" spans="1:11" x14ac:dyDescent="0.3">
      <c r="A151" s="9" t="s">
        <v>1270</v>
      </c>
      <c r="B151" s="9"/>
      <c r="C151" s="9">
        <f>COUNTIFS(đIỂM!$N$8:$N$651,"12D10",đIỂM!E$8:E$651,"&gt;=9")</f>
        <v>0</v>
      </c>
      <c r="D151" s="9">
        <f>COUNTIFS(đIỂM!$N$8:$N$651,"12D10",đIỂM!F$8:F$651,"&gt;=9")</f>
        <v>0</v>
      </c>
      <c r="E151" s="9">
        <f>COUNTIFS(đIỂM!$N$8:$N$651,"12D10",đIỂM!G$8:G$651,"&gt;=9")</f>
        <v>0</v>
      </c>
      <c r="F151" s="9">
        <f>COUNTIFS(đIỂM!$N$8:$N$651,"12D10",đIỂM!H$8:H$651,"&gt;=9")</f>
        <v>0</v>
      </c>
      <c r="G151" s="9">
        <f>COUNTIFS(đIỂM!$N$8:$N$651,"12D10",đIỂM!I$8:I$651,"&gt;=9")</f>
        <v>0</v>
      </c>
      <c r="H151" s="9">
        <f>COUNTIFS(đIỂM!$N$8:$N$651,"12D10",đIỂM!J$8:J$651,"&gt;=9")</f>
        <v>0</v>
      </c>
      <c r="I151" s="9">
        <f>COUNTIFS(đIỂM!$N$8:$N$651,"12D10",đIỂM!K$8:K$651,"&gt;=9")</f>
        <v>0</v>
      </c>
      <c r="J151" s="9">
        <f>COUNTIFS(đIỂM!$N$8:$N$651,"12D10",đIỂM!L$8:L$651,"&gt;=9")</f>
        <v>1</v>
      </c>
      <c r="K151" s="9">
        <f>COUNTIFS(đIỂM!$N$8:$N$651,"12D10",đIỂM!M$8:M$651,"&gt;=9")</f>
        <v>11</v>
      </c>
    </row>
    <row r="152" spans="1:11" x14ac:dyDescent="0.3">
      <c r="A152" s="9" t="s">
        <v>1271</v>
      </c>
      <c r="B152" s="9"/>
      <c r="C152" s="9">
        <f>COUNTIFS(đIỂM!$N$8:$N$651,"12D11",đIỂM!E$8:E$651,"&gt;=9")</f>
        <v>0</v>
      </c>
      <c r="D152" s="9">
        <f>COUNTIFS(đIỂM!$N$8:$N$651,"12D11",đIỂM!F$8:F$651,"&gt;=9")</f>
        <v>0</v>
      </c>
      <c r="E152" s="9">
        <f>COUNTIFS(đIỂM!$N$8:$N$651,"12D11",đIỂM!G$8:G$651,"&gt;=9")</f>
        <v>0</v>
      </c>
      <c r="F152" s="9">
        <f>COUNTIFS(đIỂM!$N$8:$N$651,"12D11",đIỂM!H$8:H$651,"&gt;=9")</f>
        <v>0</v>
      </c>
      <c r="G152" s="9">
        <f>COUNTIFS(đIỂM!$N$8:$N$651,"12D11",đIỂM!I$8:I$651,"&gt;=9")</f>
        <v>0</v>
      </c>
      <c r="H152" s="9">
        <f>COUNTIFS(đIỂM!$N$8:$N$651,"12D11",đIỂM!J$8:J$651,"&gt;=9")</f>
        <v>0</v>
      </c>
      <c r="I152" s="9">
        <f>COUNTIFS(đIỂM!$N$8:$N$651,"12D11",đIỂM!K$8:K$651,"&gt;=9")</f>
        <v>0</v>
      </c>
      <c r="J152" s="9">
        <f>COUNTIFS(đIỂM!$N$8:$N$651,"12D11",đIỂM!L$8:L$651,"&gt;=9")</f>
        <v>1</v>
      </c>
      <c r="K152" s="9">
        <f>COUNTIFS(đIỂM!$N$8:$N$651,"12D11",đIỂM!M$8:M$651,"&gt;=9")</f>
        <v>8</v>
      </c>
    </row>
    <row r="153" spans="1:11" x14ac:dyDescent="0.3">
      <c r="A153" s="11" t="s">
        <v>1272</v>
      </c>
      <c r="C153">
        <f>SUM(C138:C152)</f>
        <v>10</v>
      </c>
      <c r="D153">
        <f t="shared" ref="D153:K153" si="6">SUM(D138:D152)</f>
        <v>5</v>
      </c>
      <c r="E153">
        <f t="shared" si="6"/>
        <v>10</v>
      </c>
      <c r="F153">
        <f t="shared" si="6"/>
        <v>0</v>
      </c>
      <c r="G153">
        <f t="shared" si="6"/>
        <v>0</v>
      </c>
      <c r="H153">
        <f t="shared" si="6"/>
        <v>0</v>
      </c>
      <c r="I153">
        <f t="shared" si="6"/>
        <v>4</v>
      </c>
      <c r="J153">
        <f t="shared" si="6"/>
        <v>6</v>
      </c>
      <c r="K153">
        <f t="shared" si="6"/>
        <v>122</v>
      </c>
    </row>
  </sheetData>
  <mergeCells count="21">
    <mergeCell ref="A136:A137"/>
    <mergeCell ref="B136:B137"/>
    <mergeCell ref="C136:K136"/>
    <mergeCell ref="A79:A80"/>
    <mergeCell ref="B79:B80"/>
    <mergeCell ref="C79:K79"/>
    <mergeCell ref="A98:A99"/>
    <mergeCell ref="B98:B99"/>
    <mergeCell ref="C98:K98"/>
    <mergeCell ref="A41:A42"/>
    <mergeCell ref="B41:B42"/>
    <mergeCell ref="C41:K41"/>
    <mergeCell ref="A60:A61"/>
    <mergeCell ref="B60:B61"/>
    <mergeCell ref="C60:K60"/>
    <mergeCell ref="A3:A4"/>
    <mergeCell ref="B3:B4"/>
    <mergeCell ref="C3:K3"/>
    <mergeCell ref="A22:A23"/>
    <mergeCell ref="B22:B23"/>
    <mergeCell ref="C22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A175" workbookViewId="0">
      <selection activeCell="R23" sqref="R23"/>
    </sheetView>
  </sheetViews>
  <sheetFormatPr defaultRowHeight="16.5" x14ac:dyDescent="0.25"/>
  <cols>
    <col min="1" max="1" width="6.77734375" style="25" customWidth="1"/>
    <col min="2" max="2" width="4.5546875" style="25" customWidth="1"/>
    <col min="3" max="15" width="4.77734375" style="25" customWidth="1"/>
    <col min="16" max="16" width="5.5546875" style="25" customWidth="1"/>
    <col min="17" max="16384" width="8.88671875" style="25"/>
  </cols>
  <sheetData>
    <row r="1" spans="1:16" x14ac:dyDescent="0.25">
      <c r="A1" s="66" t="s">
        <v>1341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25">
      <c r="A3" s="67" t="s">
        <v>1253</v>
      </c>
      <c r="B3" s="68" t="s">
        <v>1254</v>
      </c>
      <c r="C3" s="67" t="s">
        <v>1255</v>
      </c>
      <c r="D3" s="67"/>
      <c r="E3" s="67" t="s">
        <v>1273</v>
      </c>
      <c r="F3" s="67"/>
      <c r="G3" s="67" t="s">
        <v>1281</v>
      </c>
      <c r="H3" s="67"/>
      <c r="I3" s="67" t="s">
        <v>1282</v>
      </c>
      <c r="J3" s="67"/>
      <c r="K3" s="67" t="s">
        <v>1283</v>
      </c>
      <c r="L3" s="67"/>
      <c r="M3" s="67" t="s">
        <v>1284</v>
      </c>
      <c r="N3" s="67"/>
      <c r="O3" s="67" t="s">
        <v>1285</v>
      </c>
      <c r="P3" s="67"/>
    </row>
    <row r="4" spans="1:16" x14ac:dyDescent="0.25">
      <c r="A4" s="67"/>
      <c r="B4" s="68"/>
      <c r="C4" s="27" t="s">
        <v>1286</v>
      </c>
      <c r="D4" s="27" t="s">
        <v>1287</v>
      </c>
      <c r="E4" s="27" t="s">
        <v>1286</v>
      </c>
      <c r="F4" s="27" t="s">
        <v>1287</v>
      </c>
      <c r="G4" s="27" t="s">
        <v>1286</v>
      </c>
      <c r="H4" s="27" t="s">
        <v>1287</v>
      </c>
      <c r="I4" s="27" t="s">
        <v>1286</v>
      </c>
      <c r="J4" s="27" t="s">
        <v>1287</v>
      </c>
      <c r="K4" s="27" t="s">
        <v>1286</v>
      </c>
      <c r="L4" s="27" t="s">
        <v>1287</v>
      </c>
      <c r="M4" s="27" t="s">
        <v>1286</v>
      </c>
      <c r="N4" s="27" t="s">
        <v>1287</v>
      </c>
      <c r="O4" s="27" t="s">
        <v>1286</v>
      </c>
      <c r="P4" s="27" t="s">
        <v>1287</v>
      </c>
    </row>
    <row r="5" spans="1:16" x14ac:dyDescent="0.25">
      <c r="A5" s="28" t="s">
        <v>1257</v>
      </c>
      <c r="B5" s="28">
        <f>O5+I5+K5+M5</f>
        <v>45</v>
      </c>
      <c r="C5" s="28">
        <f>'TK THEO ĐIỂM'!C5</f>
        <v>31</v>
      </c>
      <c r="D5" s="28">
        <f>IF(ROUND(C5/$B5*100,2)&lt;&gt;0,ROUND(C5/$B5*100,2),"")</f>
        <v>68.89</v>
      </c>
      <c r="E5" s="28">
        <f>'TK THEO ĐIỂM'!C24</f>
        <v>12</v>
      </c>
      <c r="F5" s="28">
        <f>IF(ROUND(E5/$B5*100,2)&lt;&gt;0,ROUND(E5/$B5*100,2),"")</f>
        <v>26.67</v>
      </c>
      <c r="G5" s="28">
        <f>'TK THEO ĐIỂM'!C43</f>
        <v>2</v>
      </c>
      <c r="H5" s="28">
        <f>IF(ROUND(G5/$B5*100,2)&lt;&gt;0,ROUND(G5/$B5*100,2),"")</f>
        <v>4.4400000000000004</v>
      </c>
      <c r="I5" s="28">
        <f>'TK THEO ĐIỂM'!C62</f>
        <v>0</v>
      </c>
      <c r="J5" s="28" t="str">
        <f>IF(ROUND(I5/$B5*100,2)&lt;&gt;0,ROUND(I5/$B5*100,2),"")</f>
        <v/>
      </c>
      <c r="K5" s="28">
        <f>'TK THEO ĐIỂM'!C81</f>
        <v>0</v>
      </c>
      <c r="L5" s="28" t="str">
        <f>IF(ROUND(K5/$B5*100,2)&lt;&gt;0,ROUND(K5/$B5*100,2),"")</f>
        <v/>
      </c>
      <c r="M5" s="28">
        <f>'TK THEO ĐIỂM'!C100</f>
        <v>0</v>
      </c>
      <c r="N5" s="28" t="str">
        <f>IF(ROUND(M5/$B5*100,2)&lt;&gt;0,ROUND(M5/$B5*100,2),"")</f>
        <v/>
      </c>
      <c r="O5" s="28">
        <f>C5+E5+G5</f>
        <v>45</v>
      </c>
      <c r="P5" s="28">
        <f>IF(ROUND(O5/$B5*100,2)&lt;&gt;0,ROUND(O5/$B5*100,2),"")</f>
        <v>100</v>
      </c>
    </row>
    <row r="6" spans="1:16" x14ac:dyDescent="0.25">
      <c r="A6" s="28" t="s">
        <v>1258</v>
      </c>
      <c r="B6" s="28">
        <f t="shared" ref="B6:B17" si="0">O6+I6+K6+M6</f>
        <v>42</v>
      </c>
      <c r="C6" s="28">
        <f>'TK THEO ĐIỂM'!C6</f>
        <v>16</v>
      </c>
      <c r="D6" s="28">
        <f t="shared" ref="D6:D20" si="1">IF(ROUND(C6/$B6*100,2)&lt;&gt;0,ROUND(C6/$B6*100,2),"")</f>
        <v>38.1</v>
      </c>
      <c r="E6" s="28">
        <f>'TK THEO ĐIỂM'!C25</f>
        <v>17</v>
      </c>
      <c r="F6" s="28">
        <f t="shared" ref="F6:F20" si="2">IF(ROUND(E6/$B6*100,2)&lt;&gt;0,ROUND(E6/$B6*100,2),"")</f>
        <v>40.479999999999997</v>
      </c>
      <c r="G6" s="28">
        <f>'TK THEO ĐIỂM'!C44</f>
        <v>7</v>
      </c>
      <c r="H6" s="28">
        <f t="shared" ref="H6:H20" si="3">IF(ROUND(G6/$B6*100,2)&lt;&gt;0,ROUND(G6/$B6*100,2),"")</f>
        <v>16.670000000000002</v>
      </c>
      <c r="I6" s="28">
        <f>'TK THEO ĐIỂM'!C63</f>
        <v>2</v>
      </c>
      <c r="J6" s="28">
        <f t="shared" ref="J6:J20" si="4">IF(ROUND(I6/$B6*100,2)&lt;&gt;0,ROUND(I6/$B6*100,2),"")</f>
        <v>4.76</v>
      </c>
      <c r="K6" s="28">
        <f>'TK THEO ĐIỂM'!C82</f>
        <v>0</v>
      </c>
      <c r="L6" s="28" t="str">
        <f t="shared" ref="L6:L20" si="5">IF(ROUND(K6/$B6*100,2)&lt;&gt;0,ROUND(K6/$B6*100,2),"")</f>
        <v/>
      </c>
      <c r="M6" s="28">
        <f>'TK THEO ĐIỂM'!C101</f>
        <v>0</v>
      </c>
      <c r="N6" s="28" t="str">
        <f t="shared" ref="N6:N20" si="6">IF(ROUND(M6/$B6*100,2)&lt;&gt;0,ROUND(M6/$B6*100,2),"")</f>
        <v/>
      </c>
      <c r="O6" s="28">
        <f t="shared" ref="O6:O17" si="7">C6+E6+G6</f>
        <v>40</v>
      </c>
      <c r="P6" s="28">
        <f t="shared" ref="P6:P20" si="8">IF(ROUND(O6/$B6*100,2)&lt;&gt;0,ROUND(O6/$B6*100,2),"")</f>
        <v>95.24</v>
      </c>
    </row>
    <row r="7" spans="1:16" x14ac:dyDescent="0.25">
      <c r="A7" s="28" t="s">
        <v>1259</v>
      </c>
      <c r="B7" s="28">
        <f t="shared" si="0"/>
        <v>44</v>
      </c>
      <c r="C7" s="28">
        <f>'TK THEO ĐIỂM'!C7</f>
        <v>11</v>
      </c>
      <c r="D7" s="28">
        <f t="shared" si="1"/>
        <v>25</v>
      </c>
      <c r="E7" s="28">
        <f>'TK THEO ĐIỂM'!C26</f>
        <v>23</v>
      </c>
      <c r="F7" s="28">
        <f t="shared" si="2"/>
        <v>52.27</v>
      </c>
      <c r="G7" s="28">
        <f>'TK THEO ĐIỂM'!C45</f>
        <v>10</v>
      </c>
      <c r="H7" s="28">
        <f t="shared" si="3"/>
        <v>22.73</v>
      </c>
      <c r="I7" s="28">
        <f>'TK THEO ĐIỂM'!C64</f>
        <v>0</v>
      </c>
      <c r="J7" s="28" t="str">
        <f t="shared" si="4"/>
        <v/>
      </c>
      <c r="K7" s="28">
        <f>'TK THEO ĐIỂM'!C83</f>
        <v>0</v>
      </c>
      <c r="L7" s="28" t="str">
        <f t="shared" si="5"/>
        <v/>
      </c>
      <c r="M7" s="28">
        <f>'TK THEO ĐIỂM'!C102</f>
        <v>0</v>
      </c>
      <c r="N7" s="28" t="str">
        <f t="shared" si="6"/>
        <v/>
      </c>
      <c r="O7" s="28">
        <f t="shared" si="7"/>
        <v>44</v>
      </c>
      <c r="P7" s="28">
        <f t="shared" si="8"/>
        <v>100</v>
      </c>
    </row>
    <row r="8" spans="1:16" x14ac:dyDescent="0.25">
      <c r="A8" s="28" t="s">
        <v>1260</v>
      </c>
      <c r="B8" s="28">
        <f t="shared" si="0"/>
        <v>41</v>
      </c>
      <c r="C8" s="28">
        <f>'TK THEO ĐIỂM'!C8</f>
        <v>13</v>
      </c>
      <c r="D8" s="28">
        <f t="shared" si="1"/>
        <v>31.71</v>
      </c>
      <c r="E8" s="28">
        <f>'TK THEO ĐIỂM'!C27</f>
        <v>17</v>
      </c>
      <c r="F8" s="28">
        <f t="shared" si="2"/>
        <v>41.46</v>
      </c>
      <c r="G8" s="28">
        <f>'TK THEO ĐIỂM'!C46</f>
        <v>10</v>
      </c>
      <c r="H8" s="28">
        <f t="shared" si="3"/>
        <v>24.39</v>
      </c>
      <c r="I8" s="28">
        <f>'TK THEO ĐIỂM'!C65</f>
        <v>1</v>
      </c>
      <c r="J8" s="28">
        <f t="shared" si="4"/>
        <v>2.44</v>
      </c>
      <c r="K8" s="28">
        <f>'TK THEO ĐIỂM'!C84</f>
        <v>0</v>
      </c>
      <c r="L8" s="28" t="str">
        <f t="shared" si="5"/>
        <v/>
      </c>
      <c r="M8" s="28">
        <f>'TK THEO ĐIỂM'!C103</f>
        <v>0</v>
      </c>
      <c r="N8" s="28" t="str">
        <f t="shared" si="6"/>
        <v/>
      </c>
      <c r="O8" s="28">
        <f t="shared" si="7"/>
        <v>40</v>
      </c>
      <c r="P8" s="28">
        <f t="shared" si="8"/>
        <v>97.56</v>
      </c>
    </row>
    <row r="9" spans="1:16" x14ac:dyDescent="0.25">
      <c r="A9" s="28" t="s">
        <v>1261</v>
      </c>
      <c r="B9" s="28">
        <f t="shared" si="0"/>
        <v>46</v>
      </c>
      <c r="C9" s="28">
        <f>'TK THEO ĐIỂM'!C9</f>
        <v>16</v>
      </c>
      <c r="D9" s="28">
        <f t="shared" si="1"/>
        <v>34.78</v>
      </c>
      <c r="E9" s="28">
        <f>'TK THEO ĐIỂM'!C28</f>
        <v>24</v>
      </c>
      <c r="F9" s="28">
        <f t="shared" si="2"/>
        <v>52.17</v>
      </c>
      <c r="G9" s="28">
        <f>'TK THEO ĐIỂM'!C47</f>
        <v>5</v>
      </c>
      <c r="H9" s="28">
        <f t="shared" si="3"/>
        <v>10.87</v>
      </c>
      <c r="I9" s="28">
        <f>'TK THEO ĐIỂM'!C66</f>
        <v>1</v>
      </c>
      <c r="J9" s="28">
        <f t="shared" si="4"/>
        <v>2.17</v>
      </c>
      <c r="K9" s="28">
        <f>'TK THEO ĐIỂM'!C85</f>
        <v>0</v>
      </c>
      <c r="L9" s="28" t="str">
        <f t="shared" si="5"/>
        <v/>
      </c>
      <c r="M9" s="28">
        <f>'TK THEO ĐIỂM'!C104</f>
        <v>0</v>
      </c>
      <c r="N9" s="28" t="str">
        <f t="shared" si="6"/>
        <v/>
      </c>
      <c r="O9" s="28">
        <f t="shared" si="7"/>
        <v>45</v>
      </c>
      <c r="P9" s="28">
        <f t="shared" si="8"/>
        <v>97.83</v>
      </c>
    </row>
    <row r="10" spans="1:16" x14ac:dyDescent="0.25">
      <c r="A10" s="28" t="s">
        <v>1262</v>
      </c>
      <c r="B10" s="28">
        <f t="shared" si="0"/>
        <v>45</v>
      </c>
      <c r="C10" s="28">
        <f>'TK THEO ĐIỂM'!C10</f>
        <v>6</v>
      </c>
      <c r="D10" s="28">
        <f t="shared" si="1"/>
        <v>13.33</v>
      </c>
      <c r="E10" s="28">
        <f>'TK THEO ĐIỂM'!C29</f>
        <v>21</v>
      </c>
      <c r="F10" s="28">
        <f t="shared" si="2"/>
        <v>46.67</v>
      </c>
      <c r="G10" s="28">
        <f>'TK THEO ĐIỂM'!C48</f>
        <v>16</v>
      </c>
      <c r="H10" s="28">
        <f t="shared" si="3"/>
        <v>35.56</v>
      </c>
      <c r="I10" s="28">
        <f>'TK THEO ĐIỂM'!C67</f>
        <v>2</v>
      </c>
      <c r="J10" s="28">
        <f t="shared" si="4"/>
        <v>4.4400000000000004</v>
      </c>
      <c r="K10" s="28">
        <f>'TK THEO ĐIỂM'!C86</f>
        <v>0</v>
      </c>
      <c r="L10" s="28" t="str">
        <f t="shared" si="5"/>
        <v/>
      </c>
      <c r="M10" s="28">
        <f>'TK THEO ĐIỂM'!C105</f>
        <v>0</v>
      </c>
      <c r="N10" s="28" t="str">
        <f t="shared" si="6"/>
        <v/>
      </c>
      <c r="O10" s="28">
        <f t="shared" si="7"/>
        <v>43</v>
      </c>
      <c r="P10" s="28">
        <f t="shared" si="8"/>
        <v>95.56</v>
      </c>
    </row>
    <row r="11" spans="1:16" x14ac:dyDescent="0.25">
      <c r="A11" s="28" t="s">
        <v>1263</v>
      </c>
      <c r="B11" s="28">
        <f t="shared" si="0"/>
        <v>46</v>
      </c>
      <c r="C11" s="28">
        <f>'TK THEO ĐIỂM'!C11</f>
        <v>8</v>
      </c>
      <c r="D11" s="28">
        <f t="shared" si="1"/>
        <v>17.39</v>
      </c>
      <c r="E11" s="28">
        <f>'TK THEO ĐIỂM'!C30</f>
        <v>18</v>
      </c>
      <c r="F11" s="28">
        <f t="shared" si="2"/>
        <v>39.130000000000003</v>
      </c>
      <c r="G11" s="28">
        <f>'TK THEO ĐIỂM'!C49</f>
        <v>12</v>
      </c>
      <c r="H11" s="28">
        <f t="shared" si="3"/>
        <v>26.09</v>
      </c>
      <c r="I11" s="28">
        <f>'TK THEO ĐIỂM'!C68</f>
        <v>7</v>
      </c>
      <c r="J11" s="28">
        <f t="shared" si="4"/>
        <v>15.22</v>
      </c>
      <c r="K11" s="28">
        <f>'TK THEO ĐIỂM'!C87</f>
        <v>0</v>
      </c>
      <c r="L11" s="28" t="str">
        <f t="shared" si="5"/>
        <v/>
      </c>
      <c r="M11" s="28">
        <f>'TK THEO ĐIỂM'!C106</f>
        <v>1</v>
      </c>
      <c r="N11" s="28">
        <f t="shared" si="6"/>
        <v>2.17</v>
      </c>
      <c r="O11" s="28">
        <f t="shared" si="7"/>
        <v>38</v>
      </c>
      <c r="P11" s="28">
        <f t="shared" si="8"/>
        <v>82.61</v>
      </c>
    </row>
    <row r="12" spans="1:16" x14ac:dyDescent="0.25">
      <c r="A12" s="28" t="s">
        <v>1264</v>
      </c>
      <c r="B12" s="28">
        <f t="shared" si="0"/>
        <v>46</v>
      </c>
      <c r="C12" s="28">
        <f>'TK THEO ĐIỂM'!C12</f>
        <v>7</v>
      </c>
      <c r="D12" s="28">
        <f t="shared" si="1"/>
        <v>15.22</v>
      </c>
      <c r="E12" s="28">
        <f>'TK THEO ĐIỂM'!C31</f>
        <v>26</v>
      </c>
      <c r="F12" s="28">
        <f t="shared" si="2"/>
        <v>56.52</v>
      </c>
      <c r="G12" s="28">
        <f>'TK THEO ĐIỂM'!C50</f>
        <v>8</v>
      </c>
      <c r="H12" s="28">
        <f t="shared" si="3"/>
        <v>17.39</v>
      </c>
      <c r="I12" s="28">
        <f>'TK THEO ĐIỂM'!C69</f>
        <v>2</v>
      </c>
      <c r="J12" s="28">
        <f t="shared" si="4"/>
        <v>4.3499999999999996</v>
      </c>
      <c r="K12" s="28">
        <f>'TK THEO ĐIỂM'!C88</f>
        <v>1</v>
      </c>
      <c r="L12" s="28">
        <f t="shared" si="5"/>
        <v>2.17</v>
      </c>
      <c r="M12" s="28">
        <f>'TK THEO ĐIỂM'!C107</f>
        <v>2</v>
      </c>
      <c r="N12" s="28">
        <f t="shared" si="6"/>
        <v>4.3499999999999996</v>
      </c>
      <c r="O12" s="28">
        <f t="shared" si="7"/>
        <v>41</v>
      </c>
      <c r="P12" s="28">
        <f t="shared" si="8"/>
        <v>89.13</v>
      </c>
    </row>
    <row r="13" spans="1:16" x14ac:dyDescent="0.25">
      <c r="A13" s="28" t="s">
        <v>1265</v>
      </c>
      <c r="B13" s="28">
        <f t="shared" si="0"/>
        <v>44</v>
      </c>
      <c r="C13" s="28">
        <f>'TK THEO ĐIỂM'!C13</f>
        <v>3</v>
      </c>
      <c r="D13" s="28">
        <f t="shared" si="1"/>
        <v>6.82</v>
      </c>
      <c r="E13" s="28">
        <f>'TK THEO ĐIỂM'!C32</f>
        <v>26</v>
      </c>
      <c r="F13" s="28">
        <f t="shared" si="2"/>
        <v>59.09</v>
      </c>
      <c r="G13" s="28">
        <f>'TK THEO ĐIỂM'!C51</f>
        <v>14</v>
      </c>
      <c r="H13" s="28">
        <f t="shared" si="3"/>
        <v>31.82</v>
      </c>
      <c r="I13" s="28">
        <f>'TK THEO ĐIỂM'!C70</f>
        <v>1</v>
      </c>
      <c r="J13" s="28">
        <f t="shared" si="4"/>
        <v>2.27</v>
      </c>
      <c r="K13" s="28">
        <f>'TK THEO ĐIỂM'!C89</f>
        <v>0</v>
      </c>
      <c r="L13" s="28" t="str">
        <f t="shared" si="5"/>
        <v/>
      </c>
      <c r="M13" s="28">
        <f>'TK THEO ĐIỂM'!C108</f>
        <v>0</v>
      </c>
      <c r="N13" s="28" t="str">
        <f t="shared" si="6"/>
        <v/>
      </c>
      <c r="O13" s="28">
        <f t="shared" si="7"/>
        <v>43</v>
      </c>
      <c r="P13" s="28">
        <f t="shared" si="8"/>
        <v>97.73</v>
      </c>
    </row>
    <row r="14" spans="1:16" x14ac:dyDescent="0.25">
      <c r="A14" s="28" t="s">
        <v>1266</v>
      </c>
      <c r="B14" s="28">
        <f t="shared" si="0"/>
        <v>41</v>
      </c>
      <c r="C14" s="28">
        <f>'TK THEO ĐIỂM'!C14</f>
        <v>9</v>
      </c>
      <c r="D14" s="28">
        <f t="shared" si="1"/>
        <v>21.95</v>
      </c>
      <c r="E14" s="28">
        <f>'TK THEO ĐIỂM'!C33</f>
        <v>27</v>
      </c>
      <c r="F14" s="28">
        <f t="shared" si="2"/>
        <v>65.849999999999994</v>
      </c>
      <c r="G14" s="28">
        <f>'TK THEO ĐIỂM'!C52</f>
        <v>5</v>
      </c>
      <c r="H14" s="28">
        <f t="shared" si="3"/>
        <v>12.2</v>
      </c>
      <c r="I14" s="28">
        <f>'TK THEO ĐIỂM'!C71</f>
        <v>0</v>
      </c>
      <c r="J14" s="28" t="str">
        <f t="shared" si="4"/>
        <v/>
      </c>
      <c r="K14" s="28">
        <f>'TK THEO ĐIỂM'!C90</f>
        <v>0</v>
      </c>
      <c r="L14" s="28" t="str">
        <f t="shared" si="5"/>
        <v/>
      </c>
      <c r="M14" s="28">
        <f>'TK THEO ĐIỂM'!C109</f>
        <v>0</v>
      </c>
      <c r="N14" s="28" t="str">
        <f t="shared" si="6"/>
        <v/>
      </c>
      <c r="O14" s="28">
        <f t="shared" si="7"/>
        <v>41</v>
      </c>
      <c r="P14" s="28">
        <f t="shared" si="8"/>
        <v>100</v>
      </c>
    </row>
    <row r="15" spans="1:16" x14ac:dyDescent="0.25">
      <c r="A15" s="28" t="s">
        <v>1267</v>
      </c>
      <c r="B15" s="28">
        <f t="shared" si="0"/>
        <v>40</v>
      </c>
      <c r="C15" s="28">
        <f>'TK THEO ĐIỂM'!C15</f>
        <v>6</v>
      </c>
      <c r="D15" s="28">
        <f t="shared" si="1"/>
        <v>15</v>
      </c>
      <c r="E15" s="28">
        <f>'TK THEO ĐIỂM'!C34</f>
        <v>22</v>
      </c>
      <c r="F15" s="28">
        <f t="shared" si="2"/>
        <v>55</v>
      </c>
      <c r="G15" s="28">
        <f>'TK THEO ĐIỂM'!C53</f>
        <v>10</v>
      </c>
      <c r="H15" s="28">
        <f t="shared" si="3"/>
        <v>25</v>
      </c>
      <c r="I15" s="28">
        <f>'TK THEO ĐIỂM'!C72</f>
        <v>2</v>
      </c>
      <c r="J15" s="28">
        <f t="shared" si="4"/>
        <v>5</v>
      </c>
      <c r="K15" s="28">
        <f>'TK THEO ĐIỂM'!C91</f>
        <v>0</v>
      </c>
      <c r="L15" s="28" t="str">
        <f t="shared" si="5"/>
        <v/>
      </c>
      <c r="M15" s="28">
        <f>'TK THEO ĐIỂM'!C110</f>
        <v>0</v>
      </c>
      <c r="N15" s="28" t="str">
        <f t="shared" si="6"/>
        <v/>
      </c>
      <c r="O15" s="28">
        <f t="shared" si="7"/>
        <v>38</v>
      </c>
      <c r="P15" s="28">
        <f t="shared" si="8"/>
        <v>95</v>
      </c>
    </row>
    <row r="16" spans="1:16" x14ac:dyDescent="0.25">
      <c r="A16" s="28" t="s">
        <v>1268</v>
      </c>
      <c r="B16" s="28">
        <f t="shared" si="0"/>
        <v>42</v>
      </c>
      <c r="C16" s="28">
        <f>'TK THEO ĐIỂM'!C16</f>
        <v>10</v>
      </c>
      <c r="D16" s="28">
        <f t="shared" si="1"/>
        <v>23.81</v>
      </c>
      <c r="E16" s="28">
        <f>'TK THEO ĐIỂM'!C35</f>
        <v>24</v>
      </c>
      <c r="F16" s="28">
        <f t="shared" si="2"/>
        <v>57.14</v>
      </c>
      <c r="G16" s="28">
        <f>'TK THEO ĐIỂM'!C54</f>
        <v>5</v>
      </c>
      <c r="H16" s="28">
        <f t="shared" si="3"/>
        <v>11.9</v>
      </c>
      <c r="I16" s="28">
        <f>'TK THEO ĐIỂM'!C73</f>
        <v>3</v>
      </c>
      <c r="J16" s="28">
        <f t="shared" si="4"/>
        <v>7.14</v>
      </c>
      <c r="K16" s="28">
        <f>'TK THEO ĐIỂM'!C92</f>
        <v>0</v>
      </c>
      <c r="L16" s="28" t="str">
        <f t="shared" si="5"/>
        <v/>
      </c>
      <c r="M16" s="28">
        <f>'TK THEO ĐIỂM'!C111</f>
        <v>0</v>
      </c>
      <c r="N16" s="28" t="str">
        <f t="shared" si="6"/>
        <v/>
      </c>
      <c r="O16" s="28">
        <f t="shared" si="7"/>
        <v>39</v>
      </c>
      <c r="P16" s="28">
        <f t="shared" si="8"/>
        <v>92.86</v>
      </c>
    </row>
    <row r="17" spans="1:16" x14ac:dyDescent="0.25">
      <c r="A17" s="28" t="s">
        <v>1269</v>
      </c>
      <c r="B17" s="28">
        <f t="shared" si="0"/>
        <v>41</v>
      </c>
      <c r="C17" s="28">
        <f>'TK THEO ĐIỂM'!C17</f>
        <v>7</v>
      </c>
      <c r="D17" s="28">
        <f t="shared" si="1"/>
        <v>17.07</v>
      </c>
      <c r="E17" s="28">
        <f>'TK THEO ĐIỂM'!C36</f>
        <v>29</v>
      </c>
      <c r="F17" s="28">
        <f t="shared" si="2"/>
        <v>70.73</v>
      </c>
      <c r="G17" s="28">
        <f>'TK THEO ĐIỂM'!C55</f>
        <v>5</v>
      </c>
      <c r="H17" s="28">
        <f t="shared" si="3"/>
        <v>12.2</v>
      </c>
      <c r="I17" s="28">
        <f>'TK THEO ĐIỂM'!C74</f>
        <v>0</v>
      </c>
      <c r="J17" s="28" t="str">
        <f t="shared" si="4"/>
        <v/>
      </c>
      <c r="K17" s="28">
        <f>'TK THEO ĐIỂM'!C93</f>
        <v>0</v>
      </c>
      <c r="L17" s="28" t="str">
        <f t="shared" si="5"/>
        <v/>
      </c>
      <c r="M17" s="28">
        <f>'TK THEO ĐIỂM'!C112</f>
        <v>0</v>
      </c>
      <c r="N17" s="28" t="str">
        <f t="shared" si="6"/>
        <v/>
      </c>
      <c r="O17" s="28">
        <f t="shared" si="7"/>
        <v>41</v>
      </c>
      <c r="P17" s="28">
        <f t="shared" si="8"/>
        <v>100</v>
      </c>
    </row>
    <row r="18" spans="1:16" x14ac:dyDescent="0.25">
      <c r="A18" s="28" t="s">
        <v>1270</v>
      </c>
      <c r="B18" s="28">
        <f>O18+I18+K18+M18</f>
        <v>42</v>
      </c>
      <c r="C18" s="28">
        <f>'TK THEO ĐIỂM'!C18</f>
        <v>4</v>
      </c>
      <c r="D18" s="28">
        <f>IF(ROUND(C18/$B18*100,2)&lt;&gt;0,ROUND(C18/$B18*100,2),"")</f>
        <v>9.52</v>
      </c>
      <c r="E18" s="28">
        <f>'TK THEO ĐIỂM'!C37</f>
        <v>21</v>
      </c>
      <c r="F18" s="28">
        <f>IF(ROUND(E18/$B18*100,2)&lt;&gt;0,ROUND(E18/$B18*100,2),"")</f>
        <v>50</v>
      </c>
      <c r="G18" s="28">
        <f>'TK THEO ĐIỂM'!C56</f>
        <v>15</v>
      </c>
      <c r="H18" s="28">
        <f>IF(ROUND(G18/$B18*100,2)&lt;&gt;0,ROUND(G18/$B18*100,2),"")</f>
        <v>35.71</v>
      </c>
      <c r="I18" s="28">
        <f>'TK THEO ĐIỂM'!C75</f>
        <v>2</v>
      </c>
      <c r="J18" s="28">
        <f>IF(ROUND(I18/$B18*100,2)&lt;&gt;0,ROUND(I18/$B18*100,2),"")</f>
        <v>4.76</v>
      </c>
      <c r="K18" s="28">
        <f>'TK THEO ĐIỂM'!C94</f>
        <v>0</v>
      </c>
      <c r="L18" s="28" t="str">
        <f>IF(ROUND(K18/$B18*100,2)&lt;&gt;0,ROUND(K18/$B18*100,2),"")</f>
        <v/>
      </c>
      <c r="M18" s="28">
        <f>'TK THEO ĐIỂM'!C113</f>
        <v>0</v>
      </c>
      <c r="N18" s="28" t="str">
        <f>IF(ROUND(M18/$B18*100,2)&lt;&gt;0,ROUND(M18/$B18*100,2),"")</f>
        <v/>
      </c>
      <c r="O18" s="28">
        <f>C18+E18+G18</f>
        <v>40</v>
      </c>
      <c r="P18" s="28">
        <f>IF(ROUND(O18/$B18*100,2)&lt;&gt;0,ROUND(O18/$B18*100,2),"")</f>
        <v>95.24</v>
      </c>
    </row>
    <row r="19" spans="1:16" x14ac:dyDescent="0.25">
      <c r="A19" s="28" t="s">
        <v>1271</v>
      </c>
      <c r="B19" s="28">
        <f t="shared" ref="B19:B20" si="9">O19+I19+K19+M19</f>
        <v>39</v>
      </c>
      <c r="C19" s="28">
        <f>'TK THEO ĐIỂM'!C19</f>
        <v>7</v>
      </c>
      <c r="D19" s="28">
        <f t="shared" si="1"/>
        <v>17.95</v>
      </c>
      <c r="E19" s="28">
        <f>'TK THEO ĐIỂM'!C38</f>
        <v>17</v>
      </c>
      <c r="F19" s="28">
        <f t="shared" si="2"/>
        <v>43.59</v>
      </c>
      <c r="G19" s="28">
        <f>'TK THEO ĐIỂM'!C57</f>
        <v>13</v>
      </c>
      <c r="H19" s="28">
        <f t="shared" si="3"/>
        <v>33.33</v>
      </c>
      <c r="I19" s="28">
        <f>'TK THEO ĐIỂM'!C76</f>
        <v>2</v>
      </c>
      <c r="J19" s="28">
        <f t="shared" si="4"/>
        <v>5.13</v>
      </c>
      <c r="K19" s="28">
        <f>'TK THEO ĐIỂM'!C95</f>
        <v>0</v>
      </c>
      <c r="L19" s="28" t="str">
        <f t="shared" si="5"/>
        <v/>
      </c>
      <c r="M19" s="28">
        <f>'TK THEO ĐIỂM'!C114</f>
        <v>0</v>
      </c>
      <c r="N19" s="28" t="str">
        <f t="shared" si="6"/>
        <v/>
      </c>
      <c r="O19" s="28">
        <f t="shared" ref="O19:O20" si="10">C19+E19+G19</f>
        <v>37</v>
      </c>
      <c r="P19" s="28">
        <f t="shared" si="8"/>
        <v>94.87</v>
      </c>
    </row>
    <row r="20" spans="1:16" x14ac:dyDescent="0.25">
      <c r="A20" s="29" t="s">
        <v>1272</v>
      </c>
      <c r="B20" s="28">
        <f t="shared" si="9"/>
        <v>644</v>
      </c>
      <c r="C20" s="28">
        <f>'TK THEO ĐIỂM'!C20</f>
        <v>154</v>
      </c>
      <c r="D20" s="28">
        <f t="shared" si="1"/>
        <v>23.91</v>
      </c>
      <c r="E20" s="28">
        <f>'TK THEO ĐIỂM'!C39</f>
        <v>324</v>
      </c>
      <c r="F20" s="28">
        <f t="shared" si="2"/>
        <v>50.31</v>
      </c>
      <c r="G20" s="28">
        <f>'TK THEO ĐIỂM'!C58</f>
        <v>137</v>
      </c>
      <c r="H20" s="28">
        <f t="shared" si="3"/>
        <v>21.27</v>
      </c>
      <c r="I20" s="28">
        <f>'TK THEO ĐIỂM'!C77</f>
        <v>25</v>
      </c>
      <c r="J20" s="28">
        <f t="shared" si="4"/>
        <v>3.88</v>
      </c>
      <c r="K20" s="28">
        <f>'TK THEO ĐIỂM'!C96</f>
        <v>1</v>
      </c>
      <c r="L20" s="28">
        <f t="shared" si="5"/>
        <v>0.16</v>
      </c>
      <c r="M20" s="28">
        <f>'TK THEO ĐIỂM'!C115</f>
        <v>3</v>
      </c>
      <c r="N20" s="28">
        <f t="shared" si="6"/>
        <v>0.47</v>
      </c>
      <c r="O20" s="28">
        <f t="shared" si="10"/>
        <v>615</v>
      </c>
      <c r="P20" s="28">
        <f t="shared" si="8"/>
        <v>95.5</v>
      </c>
    </row>
    <row r="21" spans="1:16" x14ac:dyDescent="0.25">
      <c r="O21" s="30"/>
    </row>
    <row r="22" spans="1:16" x14ac:dyDescent="0.25">
      <c r="O22" s="31"/>
    </row>
    <row r="23" spans="1:16" x14ac:dyDescent="0.25">
      <c r="A23" s="66" t="s">
        <v>1340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  <row r="24" spans="1:16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25">
      <c r="A25" s="67" t="s">
        <v>1253</v>
      </c>
      <c r="B25" s="68" t="s">
        <v>1254</v>
      </c>
      <c r="C25" s="67" t="s">
        <v>1255</v>
      </c>
      <c r="D25" s="67"/>
      <c r="E25" s="67" t="s">
        <v>1273</v>
      </c>
      <c r="F25" s="67"/>
      <c r="G25" s="67" t="s">
        <v>1281</v>
      </c>
      <c r="H25" s="67"/>
      <c r="I25" s="67" t="s">
        <v>1282</v>
      </c>
      <c r="J25" s="67"/>
      <c r="K25" s="67" t="s">
        <v>1283</v>
      </c>
      <c r="L25" s="67"/>
      <c r="M25" s="67" t="s">
        <v>1284</v>
      </c>
      <c r="N25" s="67"/>
      <c r="O25" s="67" t="s">
        <v>1285</v>
      </c>
      <c r="P25" s="67"/>
    </row>
    <row r="26" spans="1:16" x14ac:dyDescent="0.25">
      <c r="A26" s="67"/>
      <c r="B26" s="68"/>
      <c r="C26" s="27" t="s">
        <v>1286</v>
      </c>
      <c r="D26" s="27" t="s">
        <v>1287</v>
      </c>
      <c r="E26" s="27" t="s">
        <v>1286</v>
      </c>
      <c r="F26" s="27" t="s">
        <v>1287</v>
      </c>
      <c r="G26" s="27" t="s">
        <v>1286</v>
      </c>
      <c r="H26" s="27" t="s">
        <v>1287</v>
      </c>
      <c r="I26" s="27" t="s">
        <v>1286</v>
      </c>
      <c r="J26" s="27" t="s">
        <v>1287</v>
      </c>
      <c r="K26" s="27" t="s">
        <v>1286</v>
      </c>
      <c r="L26" s="27" t="s">
        <v>1287</v>
      </c>
      <c r="M26" s="27" t="s">
        <v>1286</v>
      </c>
      <c r="N26" s="27" t="s">
        <v>1287</v>
      </c>
      <c r="O26" s="27" t="s">
        <v>1286</v>
      </c>
      <c r="P26" s="27" t="s">
        <v>1287</v>
      </c>
    </row>
    <row r="27" spans="1:16" x14ac:dyDescent="0.25">
      <c r="A27" s="28" t="s">
        <v>1257</v>
      </c>
      <c r="B27" s="28">
        <f>O27+I27+K27+M27</f>
        <v>45</v>
      </c>
      <c r="C27" s="28">
        <f>'TK THEO ĐIỂM'!D5</f>
        <v>7</v>
      </c>
      <c r="D27" s="28">
        <f>IF(ROUND(C27/$B27*100,2)&lt;&gt;0,ROUND(C27/$B27*100,2),"")</f>
        <v>15.56</v>
      </c>
      <c r="E27" s="28">
        <f>'TK THEO ĐIỂM'!D24</f>
        <v>17</v>
      </c>
      <c r="F27" s="28">
        <f>IF(ROUND(E27/$B27*100,2)&lt;&gt;0,ROUND(E27/$B27*100,2),"")</f>
        <v>37.78</v>
      </c>
      <c r="G27" s="28">
        <f>'TK THEO ĐIỂM'!D43</f>
        <v>18</v>
      </c>
      <c r="H27" s="28">
        <f>IF(ROUND(G27/$B27*100,2)&lt;&gt;0,ROUND(G27/$B27*100,2),"")</f>
        <v>40</v>
      </c>
      <c r="I27" s="28">
        <f>'TK THEO ĐIỂM'!D62</f>
        <v>3</v>
      </c>
      <c r="J27" s="28">
        <f>IF(ROUND(I27/$B27*100,2)&lt;&gt;0,ROUND(I27/$B27*100,2),"")</f>
        <v>6.67</v>
      </c>
      <c r="K27" s="28">
        <f>'TK THEO ĐIỂM'!D81</f>
        <v>0</v>
      </c>
      <c r="L27" s="28" t="str">
        <f>IF(ROUND(K27/$B27*100,2)&lt;&gt;0,ROUND(K27/$B27*100,2),"")</f>
        <v/>
      </c>
      <c r="M27" s="28">
        <f>'TK THEO ĐIỂM'!D100</f>
        <v>0</v>
      </c>
      <c r="N27" s="28" t="str">
        <f>IF(ROUND(M27/$B27*100,2)&lt;&gt;0,ROUND(M27/$B27*100,2),"")</f>
        <v/>
      </c>
      <c r="O27" s="28">
        <f>C27+E27+G27</f>
        <v>42</v>
      </c>
      <c r="P27" s="28">
        <f>IF(ROUND(O27/$B27*100,2)&lt;&gt;0,ROUND(O27/$B27*100,2),"")</f>
        <v>93.33</v>
      </c>
    </row>
    <row r="28" spans="1:16" x14ac:dyDescent="0.25">
      <c r="A28" s="28" t="s">
        <v>1258</v>
      </c>
      <c r="B28" s="28">
        <f t="shared" ref="B28:B42" si="11">O28+I28+K28+M28</f>
        <v>42</v>
      </c>
      <c r="C28" s="28">
        <f>'TK THEO ĐIỂM'!D6</f>
        <v>2</v>
      </c>
      <c r="D28" s="28">
        <f t="shared" ref="D28:D42" si="12">IF(ROUND(C28/$B28*100,2)&lt;&gt;0,ROUND(C28/$B28*100,2),"")</f>
        <v>4.76</v>
      </c>
      <c r="E28" s="28">
        <f>'TK THEO ĐIỂM'!D25</f>
        <v>22</v>
      </c>
      <c r="F28" s="28">
        <f t="shared" ref="F28:F42" si="13">IF(ROUND(E28/$B28*100,2)&lt;&gt;0,ROUND(E28/$B28*100,2),"")</f>
        <v>52.38</v>
      </c>
      <c r="G28" s="28">
        <f>'TK THEO ĐIỂM'!D44</f>
        <v>16</v>
      </c>
      <c r="H28" s="28">
        <f t="shared" ref="H28:H42" si="14">IF(ROUND(G28/$B28*100,2)&lt;&gt;0,ROUND(G28/$B28*100,2),"")</f>
        <v>38.1</v>
      </c>
      <c r="I28" s="28">
        <f>'TK THEO ĐIỂM'!D63</f>
        <v>2</v>
      </c>
      <c r="J28" s="28">
        <f t="shared" ref="J28:J42" si="15">IF(ROUND(I28/$B28*100,2)&lt;&gt;0,ROUND(I28/$B28*100,2),"")</f>
        <v>4.76</v>
      </c>
      <c r="K28" s="28">
        <f>'TK THEO ĐIỂM'!D82</f>
        <v>0</v>
      </c>
      <c r="L28" s="28" t="str">
        <f t="shared" ref="L28:L42" si="16">IF(ROUND(K28/$B28*100,2)&lt;&gt;0,ROUND(K28/$B28*100,2),"")</f>
        <v/>
      </c>
      <c r="M28" s="28">
        <f>'TK THEO ĐIỂM'!D101</f>
        <v>0</v>
      </c>
      <c r="N28" s="28" t="str">
        <f t="shared" ref="N28:N42" si="17">IF(ROUND(M28/$B28*100,2)&lt;&gt;0,ROUND(M28/$B28*100,2),"")</f>
        <v/>
      </c>
      <c r="O28" s="28">
        <f t="shared" ref="O28:O42" si="18">C28+E28+G28</f>
        <v>40</v>
      </c>
      <c r="P28" s="28">
        <f t="shared" ref="P28:P42" si="19">IF(ROUND(O28/$B28*100,2)&lt;&gt;0,ROUND(O28/$B28*100,2),"")</f>
        <v>95.24</v>
      </c>
    </row>
    <row r="29" spans="1:16" x14ac:dyDescent="0.25">
      <c r="A29" s="28" t="s">
        <v>1259</v>
      </c>
      <c r="B29" s="28">
        <f t="shared" si="11"/>
        <v>44</v>
      </c>
      <c r="C29" s="28">
        <f>'TK THEO ĐIỂM'!D7</f>
        <v>7</v>
      </c>
      <c r="D29" s="28">
        <f t="shared" si="12"/>
        <v>15.91</v>
      </c>
      <c r="E29" s="28">
        <f>'TK THEO ĐIỂM'!D26</f>
        <v>23</v>
      </c>
      <c r="F29" s="28">
        <f t="shared" si="13"/>
        <v>52.27</v>
      </c>
      <c r="G29" s="28">
        <f>'TK THEO ĐIỂM'!D45</f>
        <v>10</v>
      </c>
      <c r="H29" s="28">
        <f t="shared" si="14"/>
        <v>22.73</v>
      </c>
      <c r="I29" s="28">
        <f>'TK THEO ĐIỂM'!D64</f>
        <v>4</v>
      </c>
      <c r="J29" s="28">
        <f t="shared" si="15"/>
        <v>9.09</v>
      </c>
      <c r="K29" s="28">
        <f>'TK THEO ĐIỂM'!D83</f>
        <v>0</v>
      </c>
      <c r="L29" s="28" t="str">
        <f t="shared" si="16"/>
        <v/>
      </c>
      <c r="M29" s="28">
        <f>'TK THEO ĐIỂM'!D102</f>
        <v>0</v>
      </c>
      <c r="N29" s="28" t="str">
        <f t="shared" si="17"/>
        <v/>
      </c>
      <c r="O29" s="28">
        <f t="shared" si="18"/>
        <v>40</v>
      </c>
      <c r="P29" s="28">
        <f t="shared" si="19"/>
        <v>90.91</v>
      </c>
    </row>
    <row r="30" spans="1:16" x14ac:dyDescent="0.25">
      <c r="A30" s="28" t="s">
        <v>1260</v>
      </c>
      <c r="B30" s="28">
        <f t="shared" si="11"/>
        <v>41</v>
      </c>
      <c r="C30" s="28">
        <f>'TK THEO ĐIỂM'!D8</f>
        <v>5</v>
      </c>
      <c r="D30" s="28">
        <f t="shared" si="12"/>
        <v>12.2</v>
      </c>
      <c r="E30" s="28">
        <f>'TK THEO ĐIỂM'!D27</f>
        <v>18</v>
      </c>
      <c r="F30" s="28">
        <f t="shared" si="13"/>
        <v>43.9</v>
      </c>
      <c r="G30" s="28">
        <f>'TK THEO ĐIỂM'!D46</f>
        <v>14</v>
      </c>
      <c r="H30" s="28">
        <f t="shared" si="14"/>
        <v>34.15</v>
      </c>
      <c r="I30" s="28">
        <f>'TK THEO ĐIỂM'!D65</f>
        <v>4</v>
      </c>
      <c r="J30" s="28">
        <f t="shared" si="15"/>
        <v>9.76</v>
      </c>
      <c r="K30" s="28">
        <f>'TK THEO ĐIỂM'!D84</f>
        <v>0</v>
      </c>
      <c r="L30" s="28" t="str">
        <f t="shared" si="16"/>
        <v/>
      </c>
      <c r="M30" s="28">
        <f>'TK THEO ĐIỂM'!D103</f>
        <v>0</v>
      </c>
      <c r="N30" s="28" t="str">
        <f t="shared" si="17"/>
        <v/>
      </c>
      <c r="O30" s="28">
        <f t="shared" si="18"/>
        <v>37</v>
      </c>
      <c r="P30" s="28">
        <f t="shared" si="19"/>
        <v>90.24</v>
      </c>
    </row>
    <row r="31" spans="1:16" x14ac:dyDescent="0.25">
      <c r="A31" s="28" t="s">
        <v>1261</v>
      </c>
      <c r="B31" s="28">
        <f t="shared" si="11"/>
        <v>46</v>
      </c>
      <c r="C31" s="28">
        <f>'TK THEO ĐIỂM'!D9</f>
        <v>23</v>
      </c>
      <c r="D31" s="28">
        <f t="shared" si="12"/>
        <v>50</v>
      </c>
      <c r="E31" s="28">
        <f>'TK THEO ĐIỂM'!D28</f>
        <v>21</v>
      </c>
      <c r="F31" s="28">
        <f t="shared" si="13"/>
        <v>45.65</v>
      </c>
      <c r="G31" s="28">
        <f>'TK THEO ĐIỂM'!D47</f>
        <v>2</v>
      </c>
      <c r="H31" s="28">
        <f t="shared" si="14"/>
        <v>4.3499999999999996</v>
      </c>
      <c r="I31" s="28">
        <f>'TK THEO ĐIỂM'!D66</f>
        <v>0</v>
      </c>
      <c r="J31" s="28" t="str">
        <f t="shared" si="15"/>
        <v/>
      </c>
      <c r="K31" s="28">
        <f>'TK THEO ĐIỂM'!D85</f>
        <v>0</v>
      </c>
      <c r="L31" s="28" t="str">
        <f t="shared" si="16"/>
        <v/>
      </c>
      <c r="M31" s="28">
        <f>'TK THEO ĐIỂM'!D104</f>
        <v>0</v>
      </c>
      <c r="N31" s="28" t="str">
        <f t="shared" si="17"/>
        <v/>
      </c>
      <c r="O31" s="28">
        <f t="shared" si="18"/>
        <v>46</v>
      </c>
      <c r="P31" s="28">
        <f t="shared" si="19"/>
        <v>100</v>
      </c>
    </row>
    <row r="32" spans="1:16" x14ac:dyDescent="0.25">
      <c r="A32" s="28" t="s">
        <v>1262</v>
      </c>
      <c r="B32" s="28">
        <f t="shared" si="11"/>
        <v>45</v>
      </c>
      <c r="C32" s="28">
        <f>'TK THEO ĐIỂM'!D10</f>
        <v>16</v>
      </c>
      <c r="D32" s="28">
        <f t="shared" si="12"/>
        <v>35.56</v>
      </c>
      <c r="E32" s="28">
        <f>'TK THEO ĐIỂM'!D29</f>
        <v>22</v>
      </c>
      <c r="F32" s="28">
        <f t="shared" si="13"/>
        <v>48.89</v>
      </c>
      <c r="G32" s="28">
        <f>'TK THEO ĐIỂM'!D48</f>
        <v>6</v>
      </c>
      <c r="H32" s="28">
        <f t="shared" si="14"/>
        <v>13.33</v>
      </c>
      <c r="I32" s="28">
        <f>'TK THEO ĐIỂM'!D67</f>
        <v>1</v>
      </c>
      <c r="J32" s="28">
        <f t="shared" si="15"/>
        <v>2.2200000000000002</v>
      </c>
      <c r="K32" s="28">
        <f>'TK THEO ĐIỂM'!D86</f>
        <v>0</v>
      </c>
      <c r="L32" s="28" t="str">
        <f t="shared" si="16"/>
        <v/>
      </c>
      <c r="M32" s="28">
        <f>'TK THEO ĐIỂM'!D105</f>
        <v>0</v>
      </c>
      <c r="N32" s="28" t="str">
        <f t="shared" si="17"/>
        <v/>
      </c>
      <c r="O32" s="28">
        <f t="shared" si="18"/>
        <v>44</v>
      </c>
      <c r="P32" s="28">
        <f t="shared" si="19"/>
        <v>97.78</v>
      </c>
    </row>
    <row r="33" spans="1:16" x14ac:dyDescent="0.25">
      <c r="A33" s="28" t="s">
        <v>1263</v>
      </c>
      <c r="B33" s="28">
        <f t="shared" si="11"/>
        <v>46</v>
      </c>
      <c r="C33" s="28">
        <f>'TK THEO ĐIỂM'!D11</f>
        <v>13</v>
      </c>
      <c r="D33" s="28">
        <f t="shared" si="12"/>
        <v>28.26</v>
      </c>
      <c r="E33" s="28">
        <f>'TK THEO ĐIỂM'!D30</f>
        <v>21</v>
      </c>
      <c r="F33" s="28">
        <f t="shared" si="13"/>
        <v>45.65</v>
      </c>
      <c r="G33" s="28">
        <f>'TK THEO ĐIỂM'!D49</f>
        <v>9</v>
      </c>
      <c r="H33" s="28">
        <f t="shared" si="14"/>
        <v>19.57</v>
      </c>
      <c r="I33" s="28">
        <f>'TK THEO ĐIỂM'!D68</f>
        <v>2</v>
      </c>
      <c r="J33" s="28">
        <f t="shared" si="15"/>
        <v>4.3499999999999996</v>
      </c>
      <c r="K33" s="28">
        <f>'TK THEO ĐIỂM'!D87</f>
        <v>0</v>
      </c>
      <c r="L33" s="28" t="str">
        <f t="shared" si="16"/>
        <v/>
      </c>
      <c r="M33" s="28">
        <f>'TK THEO ĐIỂM'!D106</f>
        <v>1</v>
      </c>
      <c r="N33" s="28">
        <f t="shared" si="17"/>
        <v>2.17</v>
      </c>
      <c r="O33" s="28">
        <f t="shared" si="18"/>
        <v>43</v>
      </c>
      <c r="P33" s="28">
        <f t="shared" si="19"/>
        <v>93.48</v>
      </c>
    </row>
    <row r="34" spans="1:16" x14ac:dyDescent="0.25">
      <c r="A34" s="28" t="s">
        <v>1264</v>
      </c>
      <c r="B34" s="28">
        <f t="shared" si="11"/>
        <v>46</v>
      </c>
      <c r="C34" s="28">
        <f>'TK THEO ĐIỂM'!D12</f>
        <v>5</v>
      </c>
      <c r="D34" s="28">
        <f t="shared" si="12"/>
        <v>10.87</v>
      </c>
      <c r="E34" s="28">
        <f>'TK THEO ĐIỂM'!D31</f>
        <v>33</v>
      </c>
      <c r="F34" s="28">
        <f t="shared" si="13"/>
        <v>71.739999999999995</v>
      </c>
      <c r="G34" s="28">
        <f>'TK THEO ĐIỂM'!D50</f>
        <v>6</v>
      </c>
      <c r="H34" s="28">
        <f t="shared" si="14"/>
        <v>13.04</v>
      </c>
      <c r="I34" s="28">
        <f>'TK THEO ĐIỂM'!D69</f>
        <v>0</v>
      </c>
      <c r="J34" s="28" t="str">
        <f t="shared" si="15"/>
        <v/>
      </c>
      <c r="K34" s="28">
        <f>'TK THEO ĐIỂM'!D88</f>
        <v>0</v>
      </c>
      <c r="L34" s="28" t="str">
        <f t="shared" si="16"/>
        <v/>
      </c>
      <c r="M34" s="28">
        <f>'TK THEO ĐIỂM'!D107</f>
        <v>2</v>
      </c>
      <c r="N34" s="28">
        <f t="shared" si="17"/>
        <v>4.3499999999999996</v>
      </c>
      <c r="O34" s="28">
        <f t="shared" si="18"/>
        <v>44</v>
      </c>
      <c r="P34" s="28">
        <f t="shared" si="19"/>
        <v>95.65</v>
      </c>
    </row>
    <row r="35" spans="1:16" x14ac:dyDescent="0.25">
      <c r="A35" s="28" t="s">
        <v>1265</v>
      </c>
      <c r="B35" s="28">
        <f t="shared" si="11"/>
        <v>44</v>
      </c>
      <c r="C35" s="28">
        <f>'TK THEO ĐIỂM'!D13</f>
        <v>13</v>
      </c>
      <c r="D35" s="28">
        <f t="shared" si="12"/>
        <v>29.55</v>
      </c>
      <c r="E35" s="28">
        <f>'TK THEO ĐIỂM'!D32</f>
        <v>24</v>
      </c>
      <c r="F35" s="28">
        <f t="shared" si="13"/>
        <v>54.55</v>
      </c>
      <c r="G35" s="28">
        <f>'TK THEO ĐIỂM'!D51</f>
        <v>6</v>
      </c>
      <c r="H35" s="28">
        <f t="shared" si="14"/>
        <v>13.64</v>
      </c>
      <c r="I35" s="28">
        <f>'TK THEO ĐIỂM'!D70</f>
        <v>1</v>
      </c>
      <c r="J35" s="28">
        <f t="shared" si="15"/>
        <v>2.27</v>
      </c>
      <c r="K35" s="28">
        <f>'TK THEO ĐIỂM'!D89</f>
        <v>0</v>
      </c>
      <c r="L35" s="28" t="str">
        <f t="shared" si="16"/>
        <v/>
      </c>
      <c r="M35" s="28">
        <f>'TK THEO ĐIỂM'!D108</f>
        <v>0</v>
      </c>
      <c r="N35" s="28" t="str">
        <f t="shared" si="17"/>
        <v/>
      </c>
      <c r="O35" s="28">
        <f t="shared" si="18"/>
        <v>43</v>
      </c>
      <c r="P35" s="28">
        <f t="shared" si="19"/>
        <v>97.73</v>
      </c>
    </row>
    <row r="36" spans="1:16" x14ac:dyDescent="0.25">
      <c r="A36" s="28" t="s">
        <v>1266</v>
      </c>
      <c r="B36" s="28">
        <f t="shared" si="11"/>
        <v>41</v>
      </c>
      <c r="C36" s="28">
        <f>'TK THEO ĐIỂM'!D14</f>
        <v>16</v>
      </c>
      <c r="D36" s="28">
        <f t="shared" si="12"/>
        <v>39.020000000000003</v>
      </c>
      <c r="E36" s="28">
        <f>'TK THEO ĐIỂM'!D33</f>
        <v>25</v>
      </c>
      <c r="F36" s="28">
        <f t="shared" si="13"/>
        <v>60.98</v>
      </c>
      <c r="G36" s="28">
        <f>'TK THEO ĐIỂM'!D52</f>
        <v>0</v>
      </c>
      <c r="H36" s="28" t="str">
        <f t="shared" si="14"/>
        <v/>
      </c>
      <c r="I36" s="28">
        <f>'TK THEO ĐIỂM'!D71</f>
        <v>0</v>
      </c>
      <c r="J36" s="28" t="str">
        <f t="shared" si="15"/>
        <v/>
      </c>
      <c r="K36" s="28">
        <f>'TK THEO ĐIỂM'!D90</f>
        <v>0</v>
      </c>
      <c r="L36" s="28" t="str">
        <f t="shared" si="16"/>
        <v/>
      </c>
      <c r="M36" s="28">
        <f>'TK THEO ĐIỂM'!D109</f>
        <v>0</v>
      </c>
      <c r="N36" s="28" t="str">
        <f t="shared" si="17"/>
        <v/>
      </c>
      <c r="O36" s="28">
        <f t="shared" si="18"/>
        <v>41</v>
      </c>
      <c r="P36" s="28">
        <f t="shared" si="19"/>
        <v>100</v>
      </c>
    </row>
    <row r="37" spans="1:16" x14ac:dyDescent="0.25">
      <c r="A37" s="28" t="s">
        <v>1267</v>
      </c>
      <c r="B37" s="28">
        <f t="shared" si="11"/>
        <v>40</v>
      </c>
      <c r="C37" s="28">
        <f>'TK THEO ĐIỂM'!D15</f>
        <v>16</v>
      </c>
      <c r="D37" s="28">
        <f t="shared" si="12"/>
        <v>40</v>
      </c>
      <c r="E37" s="28">
        <f>'TK THEO ĐIỂM'!D34</f>
        <v>19</v>
      </c>
      <c r="F37" s="28">
        <f t="shared" si="13"/>
        <v>47.5</v>
      </c>
      <c r="G37" s="28">
        <f>'TK THEO ĐIỂM'!D53</f>
        <v>4</v>
      </c>
      <c r="H37" s="28">
        <f t="shared" si="14"/>
        <v>10</v>
      </c>
      <c r="I37" s="28">
        <f>'TK THEO ĐIỂM'!D72</f>
        <v>1</v>
      </c>
      <c r="J37" s="28">
        <f t="shared" si="15"/>
        <v>2.5</v>
      </c>
      <c r="K37" s="28">
        <f>'TK THEO ĐIỂM'!D91</f>
        <v>0</v>
      </c>
      <c r="L37" s="28" t="str">
        <f t="shared" si="16"/>
        <v/>
      </c>
      <c r="M37" s="28">
        <f>'TK THEO ĐIỂM'!D110</f>
        <v>0</v>
      </c>
      <c r="N37" s="28" t="str">
        <f t="shared" si="17"/>
        <v/>
      </c>
      <c r="O37" s="28">
        <f t="shared" si="18"/>
        <v>39</v>
      </c>
      <c r="P37" s="28">
        <f t="shared" si="19"/>
        <v>97.5</v>
      </c>
    </row>
    <row r="38" spans="1:16" x14ac:dyDescent="0.25">
      <c r="A38" s="28" t="s">
        <v>1268</v>
      </c>
      <c r="B38" s="28">
        <f t="shared" si="11"/>
        <v>42</v>
      </c>
      <c r="C38" s="28">
        <f>'TK THEO ĐIỂM'!D16</f>
        <v>16</v>
      </c>
      <c r="D38" s="28">
        <f t="shared" si="12"/>
        <v>38.1</v>
      </c>
      <c r="E38" s="28">
        <f>'TK THEO ĐIỂM'!D35</f>
        <v>19</v>
      </c>
      <c r="F38" s="28">
        <f t="shared" si="13"/>
        <v>45.24</v>
      </c>
      <c r="G38" s="28">
        <f>'TK THEO ĐIỂM'!D54</f>
        <v>6</v>
      </c>
      <c r="H38" s="28">
        <f t="shared" si="14"/>
        <v>14.29</v>
      </c>
      <c r="I38" s="28">
        <f>'TK THEO ĐIỂM'!D73</f>
        <v>1</v>
      </c>
      <c r="J38" s="28">
        <f t="shared" si="15"/>
        <v>2.38</v>
      </c>
      <c r="K38" s="28">
        <f>'TK THEO ĐIỂM'!D92</f>
        <v>0</v>
      </c>
      <c r="L38" s="28" t="str">
        <f t="shared" si="16"/>
        <v/>
      </c>
      <c r="M38" s="28">
        <f>'TK THEO ĐIỂM'!D111</f>
        <v>0</v>
      </c>
      <c r="N38" s="28" t="str">
        <f t="shared" si="17"/>
        <v/>
      </c>
      <c r="O38" s="28">
        <f t="shared" si="18"/>
        <v>41</v>
      </c>
      <c r="P38" s="28">
        <f t="shared" si="19"/>
        <v>97.62</v>
      </c>
    </row>
    <row r="39" spans="1:16" x14ac:dyDescent="0.25">
      <c r="A39" s="28" t="s">
        <v>1269</v>
      </c>
      <c r="B39" s="28">
        <f t="shared" si="11"/>
        <v>41</v>
      </c>
      <c r="C39" s="28">
        <f>'TK THEO ĐIỂM'!D17</f>
        <v>17</v>
      </c>
      <c r="D39" s="28">
        <f t="shared" si="12"/>
        <v>41.46</v>
      </c>
      <c r="E39" s="28">
        <f>'TK THEO ĐIỂM'!D36</f>
        <v>23</v>
      </c>
      <c r="F39" s="28">
        <f t="shared" si="13"/>
        <v>56.1</v>
      </c>
      <c r="G39" s="28">
        <f>'TK THEO ĐIỂM'!D55</f>
        <v>1</v>
      </c>
      <c r="H39" s="28">
        <f t="shared" si="14"/>
        <v>2.44</v>
      </c>
      <c r="I39" s="28">
        <f>'TK THEO ĐIỂM'!D74</f>
        <v>0</v>
      </c>
      <c r="J39" s="28" t="str">
        <f t="shared" si="15"/>
        <v/>
      </c>
      <c r="K39" s="28">
        <f>'TK THEO ĐIỂM'!D93</f>
        <v>0</v>
      </c>
      <c r="L39" s="28" t="str">
        <f t="shared" si="16"/>
        <v/>
      </c>
      <c r="M39" s="28">
        <f>'TK THEO ĐIỂM'!D112</f>
        <v>0</v>
      </c>
      <c r="N39" s="28" t="str">
        <f t="shared" si="17"/>
        <v/>
      </c>
      <c r="O39" s="28">
        <f t="shared" si="18"/>
        <v>41</v>
      </c>
      <c r="P39" s="28">
        <f t="shared" si="19"/>
        <v>100</v>
      </c>
    </row>
    <row r="40" spans="1:16" x14ac:dyDescent="0.25">
      <c r="A40" s="28" t="s">
        <v>1270</v>
      </c>
      <c r="B40" s="28">
        <f t="shared" si="11"/>
        <v>42</v>
      </c>
      <c r="C40" s="28">
        <f>'TK THEO ĐIỂM'!D18</f>
        <v>9</v>
      </c>
      <c r="D40" s="28">
        <f t="shared" si="12"/>
        <v>21.43</v>
      </c>
      <c r="E40" s="28">
        <f>'TK THEO ĐIỂM'!D37</f>
        <v>24</v>
      </c>
      <c r="F40" s="28">
        <f t="shared" si="13"/>
        <v>57.14</v>
      </c>
      <c r="G40" s="28">
        <f>'TK THEO ĐIỂM'!D56</f>
        <v>8</v>
      </c>
      <c r="H40" s="28">
        <f t="shared" si="14"/>
        <v>19.05</v>
      </c>
      <c r="I40" s="28">
        <f>'TK THEO ĐIỂM'!D75</f>
        <v>0</v>
      </c>
      <c r="J40" s="28" t="str">
        <f t="shared" si="15"/>
        <v/>
      </c>
      <c r="K40" s="28">
        <f>'TK THEO ĐIỂM'!D94</f>
        <v>0</v>
      </c>
      <c r="L40" s="28" t="str">
        <f t="shared" si="16"/>
        <v/>
      </c>
      <c r="M40" s="28">
        <f>'TK THEO ĐIỂM'!D113</f>
        <v>1</v>
      </c>
      <c r="N40" s="28">
        <f t="shared" si="17"/>
        <v>2.38</v>
      </c>
      <c r="O40" s="28">
        <f t="shared" si="18"/>
        <v>41</v>
      </c>
      <c r="P40" s="28">
        <f t="shared" si="19"/>
        <v>97.62</v>
      </c>
    </row>
    <row r="41" spans="1:16" x14ac:dyDescent="0.25">
      <c r="A41" s="28" t="s">
        <v>1271</v>
      </c>
      <c r="B41" s="28">
        <f t="shared" si="11"/>
        <v>39</v>
      </c>
      <c r="C41" s="28">
        <f>'TK THEO ĐIỂM'!D19</f>
        <v>11</v>
      </c>
      <c r="D41" s="28">
        <f t="shared" si="12"/>
        <v>28.21</v>
      </c>
      <c r="E41" s="28">
        <f>'TK THEO ĐIỂM'!D38</f>
        <v>20</v>
      </c>
      <c r="F41" s="28">
        <f t="shared" si="13"/>
        <v>51.28</v>
      </c>
      <c r="G41" s="28">
        <f>'TK THEO ĐIỂM'!D57</f>
        <v>4</v>
      </c>
      <c r="H41" s="28">
        <f t="shared" si="14"/>
        <v>10.26</v>
      </c>
      <c r="I41" s="28">
        <f>'TK THEO ĐIỂM'!D76</f>
        <v>4</v>
      </c>
      <c r="J41" s="28">
        <f t="shared" si="15"/>
        <v>10.26</v>
      </c>
      <c r="K41" s="28">
        <f>'TK THEO ĐIỂM'!D95</f>
        <v>0</v>
      </c>
      <c r="L41" s="28" t="str">
        <f t="shared" si="16"/>
        <v/>
      </c>
      <c r="M41" s="28">
        <f>'TK THEO ĐIỂM'!D114</f>
        <v>0</v>
      </c>
      <c r="N41" s="28" t="str">
        <f t="shared" si="17"/>
        <v/>
      </c>
      <c r="O41" s="28">
        <f t="shared" si="18"/>
        <v>35</v>
      </c>
      <c r="P41" s="28">
        <f t="shared" si="19"/>
        <v>89.74</v>
      </c>
    </row>
    <row r="42" spans="1:16" x14ac:dyDescent="0.25">
      <c r="A42" s="29" t="s">
        <v>1272</v>
      </c>
      <c r="B42" s="28">
        <f t="shared" si="11"/>
        <v>644</v>
      </c>
      <c r="C42" s="28">
        <f>'TK THEO ĐIỂM'!D20</f>
        <v>176</v>
      </c>
      <c r="D42" s="28">
        <f t="shared" si="12"/>
        <v>27.33</v>
      </c>
      <c r="E42" s="28">
        <f>'TK THEO ĐIỂM'!D39</f>
        <v>331</v>
      </c>
      <c r="F42" s="28">
        <f t="shared" si="13"/>
        <v>51.4</v>
      </c>
      <c r="G42" s="28">
        <f>'TK THEO ĐIỂM'!D58</f>
        <v>110</v>
      </c>
      <c r="H42" s="28">
        <f t="shared" si="14"/>
        <v>17.079999999999998</v>
      </c>
      <c r="I42" s="28">
        <f>'TK THEO ĐIỂM'!D77</f>
        <v>23</v>
      </c>
      <c r="J42" s="28">
        <f t="shared" si="15"/>
        <v>3.57</v>
      </c>
      <c r="K42" s="28">
        <f>'TK THEO ĐIỂM'!D96</f>
        <v>0</v>
      </c>
      <c r="L42" s="28" t="str">
        <f t="shared" si="16"/>
        <v/>
      </c>
      <c r="M42" s="28">
        <f>'TK THEO ĐIỂM'!D115</f>
        <v>4</v>
      </c>
      <c r="N42" s="28">
        <f t="shared" si="17"/>
        <v>0.62</v>
      </c>
      <c r="O42" s="28">
        <f t="shared" si="18"/>
        <v>617</v>
      </c>
      <c r="P42" s="28">
        <f t="shared" si="19"/>
        <v>95.81</v>
      </c>
    </row>
    <row r="43" spans="1:16" x14ac:dyDescent="0.25">
      <c r="A43" s="31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25">
      <c r="A44" s="31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25">
      <c r="A45" s="66" t="s">
        <v>1339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spans="1:16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25">
      <c r="A47" s="67" t="s">
        <v>1253</v>
      </c>
      <c r="B47" s="68" t="s">
        <v>1254</v>
      </c>
      <c r="C47" s="67" t="s">
        <v>1255</v>
      </c>
      <c r="D47" s="67"/>
      <c r="E47" s="67" t="s">
        <v>1273</v>
      </c>
      <c r="F47" s="67"/>
      <c r="G47" s="67" t="s">
        <v>1281</v>
      </c>
      <c r="H47" s="67"/>
      <c r="I47" s="67" t="s">
        <v>1282</v>
      </c>
      <c r="J47" s="67"/>
      <c r="K47" s="67" t="s">
        <v>1283</v>
      </c>
      <c r="L47" s="67"/>
      <c r="M47" s="67" t="s">
        <v>1284</v>
      </c>
      <c r="N47" s="67"/>
      <c r="O47" s="67" t="s">
        <v>1285</v>
      </c>
      <c r="P47" s="67"/>
    </row>
    <row r="48" spans="1:16" x14ac:dyDescent="0.25">
      <c r="A48" s="67"/>
      <c r="B48" s="68"/>
      <c r="C48" s="27" t="s">
        <v>1286</v>
      </c>
      <c r="D48" s="27" t="s">
        <v>1287</v>
      </c>
      <c r="E48" s="27" t="s">
        <v>1286</v>
      </c>
      <c r="F48" s="27" t="s">
        <v>1287</v>
      </c>
      <c r="G48" s="27" t="s">
        <v>1286</v>
      </c>
      <c r="H48" s="27" t="s">
        <v>1287</v>
      </c>
      <c r="I48" s="27" t="s">
        <v>1286</v>
      </c>
      <c r="J48" s="27" t="s">
        <v>1287</v>
      </c>
      <c r="K48" s="27" t="s">
        <v>1286</v>
      </c>
      <c r="L48" s="27" t="s">
        <v>1287</v>
      </c>
      <c r="M48" s="27" t="s">
        <v>1286</v>
      </c>
      <c r="N48" s="27" t="s">
        <v>1287</v>
      </c>
      <c r="O48" s="27" t="s">
        <v>1286</v>
      </c>
      <c r="P48" s="27" t="s">
        <v>1287</v>
      </c>
    </row>
    <row r="49" spans="1:16" x14ac:dyDescent="0.25">
      <c r="A49" s="28" t="s">
        <v>1257</v>
      </c>
      <c r="B49" s="28">
        <f>O49+I49+K49+M49</f>
        <v>45</v>
      </c>
      <c r="C49" s="28">
        <f>'TK THEO ĐIỂM'!E5</f>
        <v>8</v>
      </c>
      <c r="D49" s="28">
        <f>IF(ROUND(C49/$B49*100,2)&lt;&gt;0,ROUND(C49/$B49*100,2),"")</f>
        <v>17.78</v>
      </c>
      <c r="E49" s="28">
        <f>'TK THEO ĐIỂM'!$E24</f>
        <v>24</v>
      </c>
      <c r="F49" s="28">
        <f>IF(ROUND(E49/$B49*100,2)&lt;&gt;0,ROUND(E49/$B49*100,2),"")</f>
        <v>53.33</v>
      </c>
      <c r="G49" s="28">
        <f>'TK THEO ĐIỂM'!$E43</f>
        <v>10</v>
      </c>
      <c r="H49" s="28">
        <f>IF(ROUND(G49/$B49*100,2)&lt;&gt;0,ROUND(G49/$B49*100,2),"")</f>
        <v>22.22</v>
      </c>
      <c r="I49" s="28">
        <f>'TK THEO ĐIỂM'!$E62</f>
        <v>1</v>
      </c>
      <c r="J49" s="28">
        <f>IF(ROUND(I49/$B49*100,2)&lt;&gt;0,ROUND(I49/$B49*100,2),"")</f>
        <v>2.2200000000000002</v>
      </c>
      <c r="K49" s="28">
        <f>'TK THEO ĐIỂM'!$E81</f>
        <v>1</v>
      </c>
      <c r="L49" s="28">
        <f>IF(ROUND(K49/$B49*100,2)&lt;&gt;0,ROUND(K49/$B49*100,2),"")</f>
        <v>2.2200000000000002</v>
      </c>
      <c r="M49" s="28">
        <f>'TK THEO ĐIỂM'!$E100</f>
        <v>1</v>
      </c>
      <c r="N49" s="28">
        <f>IF(ROUND(M49/$B49*100,2)&lt;&gt;0,ROUND(M49/$B49*100,2),"")</f>
        <v>2.2200000000000002</v>
      </c>
      <c r="O49" s="28">
        <f>C49+E49+G49</f>
        <v>42</v>
      </c>
      <c r="P49" s="28">
        <f>IF(ROUND(O49/$B49*100,2)&lt;&gt;0,ROUND(O49/$B49*100,2),"")</f>
        <v>93.33</v>
      </c>
    </row>
    <row r="50" spans="1:16" x14ac:dyDescent="0.25">
      <c r="A50" s="28" t="s">
        <v>1258</v>
      </c>
      <c r="B50" s="28">
        <f t="shared" ref="B50:B64" si="20">O50+I50+K50+M50</f>
        <v>42</v>
      </c>
      <c r="C50" s="28">
        <f>'TK THEO ĐIỂM'!E6</f>
        <v>6</v>
      </c>
      <c r="D50" s="28">
        <f t="shared" ref="D50:D64" si="21">IF(ROUND(C50/$B50*100,2)&lt;&gt;0,ROUND(C50/$B50*100,2),"")</f>
        <v>14.29</v>
      </c>
      <c r="E50" s="28">
        <f>'TK THEO ĐIỂM'!E25</f>
        <v>7</v>
      </c>
      <c r="F50" s="28">
        <f t="shared" ref="F50:F64" si="22">IF(ROUND(E50/$B50*100,2)&lt;&gt;0,ROUND(E50/$B50*100,2),"")</f>
        <v>16.670000000000002</v>
      </c>
      <c r="G50" s="28">
        <f>'TK THEO ĐIỂM'!$E44</f>
        <v>18</v>
      </c>
      <c r="H50" s="28">
        <f t="shared" ref="H50:H64" si="23">IF(ROUND(G50/$B50*100,2)&lt;&gt;0,ROUND(G50/$B50*100,2),"")</f>
        <v>42.86</v>
      </c>
      <c r="I50" s="28">
        <f>'TK THEO ĐIỂM'!$E63</f>
        <v>6</v>
      </c>
      <c r="J50" s="28">
        <f t="shared" ref="J50:J64" si="24">IF(ROUND(I50/$B50*100,2)&lt;&gt;0,ROUND(I50/$B50*100,2),"")</f>
        <v>14.29</v>
      </c>
      <c r="K50" s="28">
        <f>'TK THEO ĐIỂM'!$E82</f>
        <v>4</v>
      </c>
      <c r="L50" s="28">
        <f t="shared" ref="L50:L64" si="25">IF(ROUND(K50/$B50*100,2)&lt;&gt;0,ROUND(K50/$B50*100,2),"")</f>
        <v>9.52</v>
      </c>
      <c r="M50" s="28">
        <f>'TK THEO ĐIỂM'!$E101</f>
        <v>1</v>
      </c>
      <c r="N50" s="28">
        <f t="shared" ref="N50:N64" si="26">IF(ROUND(M50/$B50*100,2)&lt;&gt;0,ROUND(M50/$B50*100,2),"")</f>
        <v>2.38</v>
      </c>
      <c r="O50" s="28">
        <f t="shared" ref="O50:O64" si="27">C50+E50+G50</f>
        <v>31</v>
      </c>
      <c r="P50" s="28">
        <f t="shared" ref="P50:P64" si="28">IF(ROUND(O50/$B50*100,2)&lt;&gt;0,ROUND(O50/$B50*100,2),"")</f>
        <v>73.81</v>
      </c>
    </row>
    <row r="51" spans="1:16" x14ac:dyDescent="0.25">
      <c r="A51" s="28" t="s">
        <v>1259</v>
      </c>
      <c r="B51" s="28">
        <f t="shared" si="20"/>
        <v>44</v>
      </c>
      <c r="C51" s="28">
        <f>'TK THEO ĐIỂM'!E7</f>
        <v>5</v>
      </c>
      <c r="D51" s="28">
        <f t="shared" si="21"/>
        <v>11.36</v>
      </c>
      <c r="E51" s="28">
        <f>'TK THEO ĐIỂM'!E26</f>
        <v>14</v>
      </c>
      <c r="F51" s="28">
        <f t="shared" si="22"/>
        <v>31.82</v>
      </c>
      <c r="G51" s="28">
        <f>'TK THEO ĐIỂM'!$E45</f>
        <v>13</v>
      </c>
      <c r="H51" s="28">
        <f t="shared" si="23"/>
        <v>29.55</v>
      </c>
      <c r="I51" s="28">
        <f>'TK THEO ĐIỂM'!$E64</f>
        <v>9</v>
      </c>
      <c r="J51" s="28">
        <f t="shared" si="24"/>
        <v>20.45</v>
      </c>
      <c r="K51" s="28">
        <f>'TK THEO ĐIỂM'!$E83</f>
        <v>2</v>
      </c>
      <c r="L51" s="28">
        <f t="shared" si="25"/>
        <v>4.55</v>
      </c>
      <c r="M51" s="28">
        <f>'TK THEO ĐIỂM'!$E102</f>
        <v>1</v>
      </c>
      <c r="N51" s="28">
        <f t="shared" si="26"/>
        <v>2.27</v>
      </c>
      <c r="O51" s="28">
        <f t="shared" si="27"/>
        <v>32</v>
      </c>
      <c r="P51" s="28">
        <f t="shared" si="28"/>
        <v>72.73</v>
      </c>
    </row>
    <row r="52" spans="1:16" x14ac:dyDescent="0.25">
      <c r="A52" s="28" t="s">
        <v>1260</v>
      </c>
      <c r="B52" s="28">
        <f t="shared" si="20"/>
        <v>41</v>
      </c>
      <c r="C52" s="28">
        <f>'TK THEO ĐIỂM'!E8</f>
        <v>2</v>
      </c>
      <c r="D52" s="28">
        <f t="shared" si="21"/>
        <v>4.88</v>
      </c>
      <c r="E52" s="28">
        <f>'TK THEO ĐIỂM'!E27</f>
        <v>7</v>
      </c>
      <c r="F52" s="28">
        <f t="shared" si="22"/>
        <v>17.07</v>
      </c>
      <c r="G52" s="28">
        <f>'TK THEO ĐIỂM'!$E46</f>
        <v>9</v>
      </c>
      <c r="H52" s="28">
        <f t="shared" si="23"/>
        <v>21.95</v>
      </c>
      <c r="I52" s="28">
        <f>'TK THEO ĐIỂM'!$E65</f>
        <v>12</v>
      </c>
      <c r="J52" s="28">
        <f t="shared" si="24"/>
        <v>29.27</v>
      </c>
      <c r="K52" s="28">
        <f>'TK THEO ĐIỂM'!$E84</f>
        <v>11</v>
      </c>
      <c r="L52" s="28">
        <f t="shared" si="25"/>
        <v>26.83</v>
      </c>
      <c r="M52" s="28">
        <f>'TK THEO ĐIỂM'!$E103</f>
        <v>0</v>
      </c>
      <c r="N52" s="28" t="str">
        <f t="shared" si="26"/>
        <v/>
      </c>
      <c r="O52" s="28">
        <f t="shared" si="27"/>
        <v>18</v>
      </c>
      <c r="P52" s="28">
        <f t="shared" si="28"/>
        <v>43.9</v>
      </c>
    </row>
    <row r="53" spans="1:16" x14ac:dyDescent="0.25">
      <c r="A53" s="28" t="s">
        <v>1261</v>
      </c>
      <c r="B53" s="28">
        <f t="shared" si="20"/>
        <v>46</v>
      </c>
      <c r="C53" s="28">
        <f>'TK THEO ĐIỂM'!E9</f>
        <v>16</v>
      </c>
      <c r="D53" s="28">
        <f t="shared" si="21"/>
        <v>34.78</v>
      </c>
      <c r="E53" s="28">
        <f>'TK THEO ĐIỂM'!E28</f>
        <v>21</v>
      </c>
      <c r="F53" s="28">
        <f t="shared" si="22"/>
        <v>45.65</v>
      </c>
      <c r="G53" s="28">
        <f>'TK THEO ĐIỂM'!$E47</f>
        <v>5</v>
      </c>
      <c r="H53" s="28">
        <f t="shared" si="23"/>
        <v>10.87</v>
      </c>
      <c r="I53" s="28">
        <f>'TK THEO ĐIỂM'!$E66</f>
        <v>2</v>
      </c>
      <c r="J53" s="28">
        <f t="shared" si="24"/>
        <v>4.3499999999999996</v>
      </c>
      <c r="K53" s="28">
        <f>'TK THEO ĐIỂM'!$E85</f>
        <v>0</v>
      </c>
      <c r="L53" s="28" t="str">
        <f t="shared" si="25"/>
        <v/>
      </c>
      <c r="M53" s="28">
        <f>'TK THEO ĐIỂM'!$E104</f>
        <v>2</v>
      </c>
      <c r="N53" s="28">
        <f t="shared" si="26"/>
        <v>4.3499999999999996</v>
      </c>
      <c r="O53" s="28">
        <f t="shared" si="27"/>
        <v>42</v>
      </c>
      <c r="P53" s="28">
        <f t="shared" si="28"/>
        <v>91.3</v>
      </c>
    </row>
    <row r="54" spans="1:16" x14ac:dyDescent="0.25">
      <c r="A54" s="28" t="s">
        <v>1262</v>
      </c>
      <c r="B54" s="28">
        <f t="shared" si="20"/>
        <v>45</v>
      </c>
      <c r="C54" s="28">
        <f>'TK THEO ĐIỂM'!E10</f>
        <v>4</v>
      </c>
      <c r="D54" s="28">
        <f t="shared" si="21"/>
        <v>8.89</v>
      </c>
      <c r="E54" s="28">
        <f>'TK THEO ĐIỂM'!E29</f>
        <v>15</v>
      </c>
      <c r="F54" s="28">
        <f t="shared" si="22"/>
        <v>33.33</v>
      </c>
      <c r="G54" s="28">
        <f>'TK THEO ĐIỂM'!$E48</f>
        <v>21</v>
      </c>
      <c r="H54" s="28">
        <f t="shared" si="23"/>
        <v>46.67</v>
      </c>
      <c r="I54" s="28">
        <f>'TK THEO ĐIỂM'!$E67</f>
        <v>4</v>
      </c>
      <c r="J54" s="28">
        <f t="shared" si="24"/>
        <v>8.89</v>
      </c>
      <c r="K54" s="28">
        <f>'TK THEO ĐIỂM'!$E86</f>
        <v>0</v>
      </c>
      <c r="L54" s="28" t="str">
        <f t="shared" si="25"/>
        <v/>
      </c>
      <c r="M54" s="28">
        <f>'TK THEO ĐIỂM'!$E105</f>
        <v>1</v>
      </c>
      <c r="N54" s="28">
        <f t="shared" si="26"/>
        <v>2.2200000000000002</v>
      </c>
      <c r="O54" s="28">
        <f t="shared" si="27"/>
        <v>40</v>
      </c>
      <c r="P54" s="28">
        <f t="shared" si="28"/>
        <v>88.89</v>
      </c>
    </row>
    <row r="55" spans="1:16" x14ac:dyDescent="0.25">
      <c r="A55" s="28" t="s">
        <v>1263</v>
      </c>
      <c r="B55" s="28">
        <f t="shared" si="20"/>
        <v>46</v>
      </c>
      <c r="C55" s="28">
        <f>'TK THEO ĐIỂM'!E11</f>
        <v>3</v>
      </c>
      <c r="D55" s="28">
        <f t="shared" si="21"/>
        <v>6.52</v>
      </c>
      <c r="E55" s="28">
        <f>'TK THEO ĐIỂM'!E30</f>
        <v>10</v>
      </c>
      <c r="F55" s="28">
        <f t="shared" si="22"/>
        <v>21.74</v>
      </c>
      <c r="G55" s="28">
        <f>'TK THEO ĐIỂM'!$E49</f>
        <v>19</v>
      </c>
      <c r="H55" s="28">
        <f t="shared" si="23"/>
        <v>41.3</v>
      </c>
      <c r="I55" s="28">
        <f>'TK THEO ĐIỂM'!$E68</f>
        <v>10</v>
      </c>
      <c r="J55" s="28">
        <f t="shared" si="24"/>
        <v>21.74</v>
      </c>
      <c r="K55" s="28">
        <f>'TK THEO ĐIỂM'!$E87</f>
        <v>3</v>
      </c>
      <c r="L55" s="28">
        <f t="shared" si="25"/>
        <v>6.52</v>
      </c>
      <c r="M55" s="28">
        <f>'TK THEO ĐIỂM'!$E106</f>
        <v>1</v>
      </c>
      <c r="N55" s="28">
        <f t="shared" si="26"/>
        <v>2.17</v>
      </c>
      <c r="O55" s="28">
        <f t="shared" si="27"/>
        <v>32</v>
      </c>
      <c r="P55" s="28">
        <f t="shared" si="28"/>
        <v>69.569999999999993</v>
      </c>
    </row>
    <row r="56" spans="1:16" x14ac:dyDescent="0.25">
      <c r="A56" s="28" t="s">
        <v>1264</v>
      </c>
      <c r="B56" s="28">
        <f t="shared" si="20"/>
        <v>46</v>
      </c>
      <c r="C56" s="28">
        <f>'TK THEO ĐIỂM'!E12</f>
        <v>4</v>
      </c>
      <c r="D56" s="28">
        <f t="shared" si="21"/>
        <v>8.6999999999999993</v>
      </c>
      <c r="E56" s="28">
        <f>'TK THEO ĐIỂM'!E31</f>
        <v>14</v>
      </c>
      <c r="F56" s="28">
        <f t="shared" si="22"/>
        <v>30.43</v>
      </c>
      <c r="G56" s="28">
        <f>'TK THEO ĐIỂM'!$E50</f>
        <v>18</v>
      </c>
      <c r="H56" s="28">
        <f t="shared" si="23"/>
        <v>39.130000000000003</v>
      </c>
      <c r="I56" s="28">
        <f>'TK THEO ĐIỂM'!$E69</f>
        <v>4</v>
      </c>
      <c r="J56" s="28">
        <f t="shared" si="24"/>
        <v>8.6999999999999993</v>
      </c>
      <c r="K56" s="28">
        <f>'TK THEO ĐIỂM'!$E88</f>
        <v>2</v>
      </c>
      <c r="L56" s="28">
        <f t="shared" si="25"/>
        <v>4.3499999999999996</v>
      </c>
      <c r="M56" s="28">
        <f>'TK THEO ĐIỂM'!$E107</f>
        <v>4</v>
      </c>
      <c r="N56" s="28">
        <f t="shared" si="26"/>
        <v>8.6999999999999993</v>
      </c>
      <c r="O56" s="28">
        <f t="shared" si="27"/>
        <v>36</v>
      </c>
      <c r="P56" s="28">
        <f t="shared" si="28"/>
        <v>78.260000000000005</v>
      </c>
    </row>
    <row r="57" spans="1:16" x14ac:dyDescent="0.25">
      <c r="A57" s="28" t="s">
        <v>1265</v>
      </c>
      <c r="B57" s="28">
        <f t="shared" si="20"/>
        <v>44</v>
      </c>
      <c r="C57" s="28">
        <f>'TK THEO ĐIỂM'!E13</f>
        <v>2</v>
      </c>
      <c r="D57" s="28">
        <f t="shared" si="21"/>
        <v>4.55</v>
      </c>
      <c r="E57" s="28">
        <f>'TK THEO ĐIỂM'!E32</f>
        <v>11</v>
      </c>
      <c r="F57" s="28">
        <f t="shared" si="22"/>
        <v>25</v>
      </c>
      <c r="G57" s="28">
        <f>'TK THEO ĐIỂM'!$E51</f>
        <v>13</v>
      </c>
      <c r="H57" s="28">
        <f t="shared" si="23"/>
        <v>29.55</v>
      </c>
      <c r="I57" s="28">
        <f>'TK THEO ĐIỂM'!$E70</f>
        <v>12</v>
      </c>
      <c r="J57" s="28">
        <f t="shared" si="24"/>
        <v>27.27</v>
      </c>
      <c r="K57" s="28">
        <f>'TK THEO ĐIỂM'!$E89</f>
        <v>6</v>
      </c>
      <c r="L57" s="28">
        <f t="shared" si="25"/>
        <v>13.64</v>
      </c>
      <c r="M57" s="28">
        <f>'TK THEO ĐIỂM'!$E108</f>
        <v>0</v>
      </c>
      <c r="N57" s="28" t="str">
        <f t="shared" si="26"/>
        <v/>
      </c>
      <c r="O57" s="28">
        <f t="shared" si="27"/>
        <v>26</v>
      </c>
      <c r="P57" s="28">
        <f t="shared" si="28"/>
        <v>59.09</v>
      </c>
    </row>
    <row r="58" spans="1:16" x14ac:dyDescent="0.25">
      <c r="A58" s="28" t="s">
        <v>1266</v>
      </c>
      <c r="B58" s="28">
        <f t="shared" si="20"/>
        <v>41</v>
      </c>
      <c r="C58" s="28">
        <f>'TK THEO ĐIỂM'!E14</f>
        <v>3</v>
      </c>
      <c r="D58" s="28">
        <f t="shared" si="21"/>
        <v>7.32</v>
      </c>
      <c r="E58" s="28">
        <f>'TK THEO ĐIỂM'!E33</f>
        <v>15</v>
      </c>
      <c r="F58" s="28">
        <f t="shared" si="22"/>
        <v>36.590000000000003</v>
      </c>
      <c r="G58" s="28">
        <f>'TK THEO ĐIỂM'!$E52</f>
        <v>16</v>
      </c>
      <c r="H58" s="28">
        <f t="shared" si="23"/>
        <v>39.020000000000003</v>
      </c>
      <c r="I58" s="28">
        <f>'TK THEO ĐIỂM'!$E71</f>
        <v>5</v>
      </c>
      <c r="J58" s="28">
        <f t="shared" si="24"/>
        <v>12.2</v>
      </c>
      <c r="K58" s="28">
        <f>'TK THEO ĐIỂM'!$E90</f>
        <v>2</v>
      </c>
      <c r="L58" s="28">
        <f t="shared" si="25"/>
        <v>4.88</v>
      </c>
      <c r="M58" s="28">
        <f>'TK THEO ĐIỂM'!$E109</f>
        <v>0</v>
      </c>
      <c r="N58" s="28" t="str">
        <f t="shared" si="26"/>
        <v/>
      </c>
      <c r="O58" s="28">
        <f t="shared" si="27"/>
        <v>34</v>
      </c>
      <c r="P58" s="28">
        <f t="shared" si="28"/>
        <v>82.93</v>
      </c>
    </row>
    <row r="59" spans="1:16" x14ac:dyDescent="0.25">
      <c r="A59" s="28" t="s">
        <v>1267</v>
      </c>
      <c r="B59" s="28">
        <f t="shared" si="20"/>
        <v>40</v>
      </c>
      <c r="C59" s="28">
        <f>'TK THEO ĐIỂM'!E15</f>
        <v>6</v>
      </c>
      <c r="D59" s="28">
        <f t="shared" si="21"/>
        <v>15</v>
      </c>
      <c r="E59" s="28">
        <f>'TK THEO ĐIỂM'!E34</f>
        <v>13</v>
      </c>
      <c r="F59" s="28">
        <f t="shared" si="22"/>
        <v>32.5</v>
      </c>
      <c r="G59" s="28">
        <f>'TK THEO ĐIỂM'!$E53</f>
        <v>13</v>
      </c>
      <c r="H59" s="28">
        <f t="shared" si="23"/>
        <v>32.5</v>
      </c>
      <c r="I59" s="28">
        <f>'TK THEO ĐIỂM'!$E72</f>
        <v>6</v>
      </c>
      <c r="J59" s="28">
        <f t="shared" si="24"/>
        <v>15</v>
      </c>
      <c r="K59" s="28">
        <f>'TK THEO ĐIỂM'!$E91</f>
        <v>2</v>
      </c>
      <c r="L59" s="28">
        <f t="shared" si="25"/>
        <v>5</v>
      </c>
      <c r="M59" s="28">
        <f>'TK THEO ĐIỂM'!$E110</f>
        <v>0</v>
      </c>
      <c r="N59" s="28" t="str">
        <f t="shared" si="26"/>
        <v/>
      </c>
      <c r="O59" s="28">
        <f t="shared" si="27"/>
        <v>32</v>
      </c>
      <c r="P59" s="28">
        <f t="shared" si="28"/>
        <v>80</v>
      </c>
    </row>
    <row r="60" spans="1:16" x14ac:dyDescent="0.25">
      <c r="A60" s="28" t="s">
        <v>1268</v>
      </c>
      <c r="B60" s="28">
        <f t="shared" si="20"/>
        <v>42</v>
      </c>
      <c r="C60" s="28">
        <f>'TK THEO ĐIỂM'!E16</f>
        <v>2</v>
      </c>
      <c r="D60" s="28">
        <f t="shared" si="21"/>
        <v>4.76</v>
      </c>
      <c r="E60" s="28">
        <f>'TK THEO ĐIỂM'!E35</f>
        <v>13</v>
      </c>
      <c r="F60" s="28">
        <f t="shared" si="22"/>
        <v>30.95</v>
      </c>
      <c r="G60" s="28">
        <f>'TK THEO ĐIỂM'!$E54</f>
        <v>11</v>
      </c>
      <c r="H60" s="28">
        <f t="shared" si="23"/>
        <v>26.19</v>
      </c>
      <c r="I60" s="28">
        <f>'TK THEO ĐIỂM'!$E73</f>
        <v>13</v>
      </c>
      <c r="J60" s="28">
        <f t="shared" si="24"/>
        <v>30.95</v>
      </c>
      <c r="K60" s="28">
        <f>'TK THEO ĐIỂM'!$E92</f>
        <v>3</v>
      </c>
      <c r="L60" s="28">
        <f t="shared" si="25"/>
        <v>7.14</v>
      </c>
      <c r="M60" s="28">
        <f>'TK THEO ĐIỂM'!$E111</f>
        <v>0</v>
      </c>
      <c r="N60" s="28" t="str">
        <f t="shared" si="26"/>
        <v/>
      </c>
      <c r="O60" s="28">
        <f t="shared" si="27"/>
        <v>26</v>
      </c>
      <c r="P60" s="28">
        <f t="shared" si="28"/>
        <v>61.9</v>
      </c>
    </row>
    <row r="61" spans="1:16" x14ac:dyDescent="0.25">
      <c r="A61" s="28" t="s">
        <v>1269</v>
      </c>
      <c r="B61" s="28">
        <f t="shared" si="20"/>
        <v>41</v>
      </c>
      <c r="C61" s="28">
        <f>'TK THEO ĐIỂM'!E17</f>
        <v>4</v>
      </c>
      <c r="D61" s="28">
        <f t="shared" si="21"/>
        <v>9.76</v>
      </c>
      <c r="E61" s="28">
        <f>'TK THEO ĐIỂM'!E36</f>
        <v>15</v>
      </c>
      <c r="F61" s="28">
        <f t="shared" si="22"/>
        <v>36.590000000000003</v>
      </c>
      <c r="G61" s="28">
        <f>'TK THEO ĐIỂM'!$E55</f>
        <v>14</v>
      </c>
      <c r="H61" s="28">
        <f t="shared" si="23"/>
        <v>34.15</v>
      </c>
      <c r="I61" s="28">
        <f>'TK THEO ĐIỂM'!$E74</f>
        <v>5</v>
      </c>
      <c r="J61" s="28">
        <f t="shared" si="24"/>
        <v>12.2</v>
      </c>
      <c r="K61" s="28">
        <f>'TK THEO ĐIỂM'!$E93</f>
        <v>3</v>
      </c>
      <c r="L61" s="28">
        <f t="shared" si="25"/>
        <v>7.32</v>
      </c>
      <c r="M61" s="28">
        <f>'TK THEO ĐIỂM'!$E112</f>
        <v>0</v>
      </c>
      <c r="N61" s="28" t="str">
        <f t="shared" si="26"/>
        <v/>
      </c>
      <c r="O61" s="28">
        <f t="shared" si="27"/>
        <v>33</v>
      </c>
      <c r="P61" s="28">
        <f t="shared" si="28"/>
        <v>80.489999999999995</v>
      </c>
    </row>
    <row r="62" spans="1:16" x14ac:dyDescent="0.25">
      <c r="A62" s="28" t="s">
        <v>1270</v>
      </c>
      <c r="B62" s="28">
        <f t="shared" si="20"/>
        <v>42</v>
      </c>
      <c r="C62" s="28">
        <f>'TK THEO ĐIỂM'!E18</f>
        <v>3</v>
      </c>
      <c r="D62" s="28">
        <f t="shared" si="21"/>
        <v>7.14</v>
      </c>
      <c r="E62" s="28">
        <f>'TK THEO ĐIỂM'!E37</f>
        <v>10</v>
      </c>
      <c r="F62" s="28">
        <f t="shared" si="22"/>
        <v>23.81</v>
      </c>
      <c r="G62" s="28">
        <f>'TK THEO ĐIỂM'!$E56</f>
        <v>14</v>
      </c>
      <c r="H62" s="28">
        <f t="shared" si="23"/>
        <v>33.33</v>
      </c>
      <c r="I62" s="28">
        <f>'TK THEO ĐIỂM'!$E75</f>
        <v>11</v>
      </c>
      <c r="J62" s="28">
        <f t="shared" si="24"/>
        <v>26.19</v>
      </c>
      <c r="K62" s="28">
        <f>'TK THEO ĐIỂM'!$E94</f>
        <v>3</v>
      </c>
      <c r="L62" s="28">
        <f t="shared" si="25"/>
        <v>7.14</v>
      </c>
      <c r="M62" s="28">
        <f>'TK THEO ĐIỂM'!$E113</f>
        <v>1</v>
      </c>
      <c r="N62" s="28">
        <f t="shared" si="26"/>
        <v>2.38</v>
      </c>
      <c r="O62" s="28">
        <f t="shared" si="27"/>
        <v>27</v>
      </c>
      <c r="P62" s="28">
        <f t="shared" si="28"/>
        <v>64.290000000000006</v>
      </c>
    </row>
    <row r="63" spans="1:16" x14ac:dyDescent="0.25">
      <c r="A63" s="28" t="s">
        <v>1271</v>
      </c>
      <c r="B63" s="28">
        <f t="shared" si="20"/>
        <v>39</v>
      </c>
      <c r="C63" s="28">
        <f>'TK THEO ĐIỂM'!E19</f>
        <v>1</v>
      </c>
      <c r="D63" s="28">
        <f t="shared" si="21"/>
        <v>2.56</v>
      </c>
      <c r="E63" s="28">
        <f>'TK THEO ĐIỂM'!E38</f>
        <v>13</v>
      </c>
      <c r="F63" s="28">
        <f t="shared" si="22"/>
        <v>33.33</v>
      </c>
      <c r="G63" s="28">
        <f>'TK THEO ĐIỂM'!$E57</f>
        <v>15</v>
      </c>
      <c r="H63" s="28">
        <f t="shared" si="23"/>
        <v>38.46</v>
      </c>
      <c r="I63" s="28">
        <f>'TK THEO ĐIỂM'!$E76</f>
        <v>7</v>
      </c>
      <c r="J63" s="28">
        <f t="shared" si="24"/>
        <v>17.95</v>
      </c>
      <c r="K63" s="28">
        <f>'TK THEO ĐIỂM'!$E95</f>
        <v>3</v>
      </c>
      <c r="L63" s="28">
        <f t="shared" si="25"/>
        <v>7.69</v>
      </c>
      <c r="M63" s="28">
        <f>'TK THEO ĐIỂM'!$E114</f>
        <v>0</v>
      </c>
      <c r="N63" s="28" t="str">
        <f t="shared" si="26"/>
        <v/>
      </c>
      <c r="O63" s="28">
        <f t="shared" si="27"/>
        <v>29</v>
      </c>
      <c r="P63" s="28">
        <f t="shared" si="28"/>
        <v>74.36</v>
      </c>
    </row>
    <row r="64" spans="1:16" x14ac:dyDescent="0.25">
      <c r="A64" s="29" t="s">
        <v>1272</v>
      </c>
      <c r="B64" s="28">
        <f t="shared" si="20"/>
        <v>644</v>
      </c>
      <c r="C64" s="28">
        <f>'TK THEO ĐIỂM'!E20</f>
        <v>69</v>
      </c>
      <c r="D64" s="28">
        <f t="shared" si="21"/>
        <v>10.71</v>
      </c>
      <c r="E64" s="28">
        <f>'TK THEO ĐIỂM'!E39</f>
        <v>202</v>
      </c>
      <c r="F64" s="28">
        <f t="shared" si="22"/>
        <v>31.37</v>
      </c>
      <c r="G64" s="28">
        <f>'TK THEO ĐIỂM'!$E58</f>
        <v>209</v>
      </c>
      <c r="H64" s="28">
        <f t="shared" si="23"/>
        <v>32.450000000000003</v>
      </c>
      <c r="I64" s="28">
        <f>'TK THEO ĐIỂM'!$E77</f>
        <v>107</v>
      </c>
      <c r="J64" s="28">
        <f t="shared" si="24"/>
        <v>16.61</v>
      </c>
      <c r="K64" s="28">
        <f>'TK THEO ĐIỂM'!$E96</f>
        <v>45</v>
      </c>
      <c r="L64" s="28">
        <f t="shared" si="25"/>
        <v>6.99</v>
      </c>
      <c r="M64" s="28">
        <f>'TK THEO ĐIỂM'!$E115</f>
        <v>12</v>
      </c>
      <c r="N64" s="28">
        <f t="shared" si="26"/>
        <v>1.86</v>
      </c>
      <c r="O64" s="28">
        <f t="shared" si="27"/>
        <v>480</v>
      </c>
      <c r="P64" s="28">
        <f t="shared" si="28"/>
        <v>74.53</v>
      </c>
    </row>
    <row r="67" spans="1:16" x14ac:dyDescent="0.25">
      <c r="A67" s="66" t="s">
        <v>1338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 spans="1:16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25">
      <c r="A69" s="67" t="s">
        <v>1253</v>
      </c>
      <c r="B69" s="68" t="s">
        <v>1254</v>
      </c>
      <c r="C69" s="67" t="s">
        <v>1255</v>
      </c>
      <c r="D69" s="67"/>
      <c r="E69" s="67" t="s">
        <v>1273</v>
      </c>
      <c r="F69" s="67"/>
      <c r="G69" s="67" t="s">
        <v>1281</v>
      </c>
      <c r="H69" s="67"/>
      <c r="I69" s="67" t="s">
        <v>1282</v>
      </c>
      <c r="J69" s="67"/>
      <c r="K69" s="67" t="s">
        <v>1283</v>
      </c>
      <c r="L69" s="67"/>
      <c r="M69" s="67" t="s">
        <v>1284</v>
      </c>
      <c r="N69" s="67"/>
      <c r="O69" s="67" t="s">
        <v>1285</v>
      </c>
      <c r="P69" s="67"/>
    </row>
    <row r="70" spans="1:16" x14ac:dyDescent="0.25">
      <c r="A70" s="67"/>
      <c r="B70" s="68"/>
      <c r="C70" s="27" t="s">
        <v>1286</v>
      </c>
      <c r="D70" s="27" t="s">
        <v>1287</v>
      </c>
      <c r="E70" s="27" t="s">
        <v>1286</v>
      </c>
      <c r="F70" s="27" t="s">
        <v>1287</v>
      </c>
      <c r="G70" s="27" t="s">
        <v>1286</v>
      </c>
      <c r="H70" s="27" t="s">
        <v>1287</v>
      </c>
      <c r="I70" s="27" t="s">
        <v>1286</v>
      </c>
      <c r="J70" s="27" t="s">
        <v>1287</v>
      </c>
      <c r="K70" s="27" t="s">
        <v>1286</v>
      </c>
      <c r="L70" s="27" t="s">
        <v>1287</v>
      </c>
      <c r="M70" s="27" t="s">
        <v>1286</v>
      </c>
      <c r="N70" s="27" t="s">
        <v>1287</v>
      </c>
      <c r="O70" s="27" t="s">
        <v>1286</v>
      </c>
      <c r="P70" s="27" t="s">
        <v>1287</v>
      </c>
    </row>
    <row r="71" spans="1:16" x14ac:dyDescent="0.25">
      <c r="A71" s="28" t="s">
        <v>1257</v>
      </c>
      <c r="B71" s="28">
        <f>O71+I71+K71+M71</f>
        <v>44</v>
      </c>
      <c r="C71" s="28">
        <f>'TK THEO ĐIỂM'!$F5</f>
        <v>5</v>
      </c>
      <c r="D71" s="28">
        <f>IF(ROUND(C71/$B71*100,2)&lt;&gt;0,ROUND(C71/$B71*100,2),"")</f>
        <v>11.36</v>
      </c>
      <c r="E71" s="28">
        <f>'TK THEO ĐIỂM'!$F24</f>
        <v>8</v>
      </c>
      <c r="F71" s="28">
        <f>IF(ROUND(E71/$B71*100,2)&lt;&gt;0,ROUND(E71/$B71*100,2),"")</f>
        <v>18.18</v>
      </c>
      <c r="G71" s="28">
        <f>'TK THEO ĐIỂM'!$F43</f>
        <v>25</v>
      </c>
      <c r="H71" s="28">
        <f>IF(ROUND(G71/$B71*100,2)&lt;&gt;0,ROUND(G71/$B71*100,2),"")</f>
        <v>56.82</v>
      </c>
      <c r="I71" s="28">
        <f>'TK THEO ĐIỂM'!$F62</f>
        <v>4</v>
      </c>
      <c r="J71" s="28">
        <f>IF(ROUND(I71/$B71*100,2)&lt;&gt;0,ROUND(I71/$B71*100,2),"")</f>
        <v>9.09</v>
      </c>
      <c r="K71" s="28">
        <f>'TK THEO ĐIỂM'!$F81</f>
        <v>2</v>
      </c>
      <c r="L71" s="28">
        <f>IF(ROUND(K71/$B71*100,2)&lt;&gt;0,ROUND(K71/$B71*100,2),"")</f>
        <v>4.55</v>
      </c>
      <c r="M71" s="28">
        <f>'TK THEO ĐIỂM'!$F100</f>
        <v>0</v>
      </c>
      <c r="N71" s="28" t="str">
        <f>IF(ROUND(M71/$B71*100,2)&lt;&gt;0,ROUND(M71/$B71*100,2),"")</f>
        <v/>
      </c>
      <c r="O71" s="28">
        <f>C71+E71+G71</f>
        <v>38</v>
      </c>
      <c r="P71" s="28">
        <f>IF(ROUND(O71/$B71*100,2)&lt;&gt;0,ROUND(O71/$B71*100,2),"")</f>
        <v>86.36</v>
      </c>
    </row>
    <row r="72" spans="1:16" x14ac:dyDescent="0.25">
      <c r="A72" s="28" t="s">
        <v>1258</v>
      </c>
      <c r="B72" s="28">
        <f t="shared" ref="B72:B86" si="29">O72+I72+K72+M72</f>
        <v>35</v>
      </c>
      <c r="C72" s="28">
        <f>'TK THEO ĐIỂM'!$F6</f>
        <v>2</v>
      </c>
      <c r="D72" s="28">
        <f t="shared" ref="D72:D86" si="30">IF(ROUND(C72/$B72*100,2)&lt;&gt;0,ROUND(C72/$B72*100,2),"")</f>
        <v>5.71</v>
      </c>
      <c r="E72" s="28">
        <f>'TK THEO ĐIỂM'!$F25</f>
        <v>6</v>
      </c>
      <c r="F72" s="28">
        <f t="shared" ref="F72:F86" si="31">IF(ROUND(E72/$B72*100,2)&lt;&gt;0,ROUND(E72/$B72*100,2),"")</f>
        <v>17.14</v>
      </c>
      <c r="G72" s="28">
        <f>'TK THEO ĐIỂM'!$F44</f>
        <v>17</v>
      </c>
      <c r="H72" s="28">
        <f t="shared" ref="H72:H86" si="32">IF(ROUND(G72/$B72*100,2)&lt;&gt;0,ROUND(G72/$B72*100,2),"")</f>
        <v>48.57</v>
      </c>
      <c r="I72" s="28">
        <f>'TK THEO ĐIỂM'!$F63</f>
        <v>9</v>
      </c>
      <c r="J72" s="28">
        <f t="shared" ref="J72:J86" si="33">IF(ROUND(I72/$B72*100,2)&lt;&gt;0,ROUND(I72/$B72*100,2),"")</f>
        <v>25.71</v>
      </c>
      <c r="K72" s="28">
        <f>'TK THEO ĐIỂM'!$F82</f>
        <v>0</v>
      </c>
      <c r="L72" s="28" t="str">
        <f t="shared" ref="L72:L86" si="34">IF(ROUND(K72/$B72*100,2)&lt;&gt;0,ROUND(K72/$B72*100,2),"")</f>
        <v/>
      </c>
      <c r="M72" s="28">
        <f>'TK THEO ĐIỂM'!$F101</f>
        <v>1</v>
      </c>
      <c r="N72" s="28">
        <f t="shared" ref="N72:N86" si="35">IF(ROUND(M72/$B72*100,2)&lt;&gt;0,ROUND(M72/$B72*100,2),"")</f>
        <v>2.86</v>
      </c>
      <c r="O72" s="28">
        <f t="shared" ref="O72:O86" si="36">C72+E72+G72</f>
        <v>25</v>
      </c>
      <c r="P72" s="28">
        <f t="shared" ref="P72:P86" si="37">IF(ROUND(O72/$B72*100,2)&lt;&gt;0,ROUND(O72/$B72*100,2),"")</f>
        <v>71.430000000000007</v>
      </c>
    </row>
    <row r="73" spans="1:16" x14ac:dyDescent="0.25">
      <c r="A73" s="28" t="s">
        <v>1259</v>
      </c>
      <c r="B73" s="28">
        <f t="shared" si="29"/>
        <v>34</v>
      </c>
      <c r="C73" s="28">
        <f>'TK THEO ĐIỂM'!$F7</f>
        <v>2</v>
      </c>
      <c r="D73" s="28">
        <f t="shared" si="30"/>
        <v>5.88</v>
      </c>
      <c r="E73" s="28">
        <f>'TK THEO ĐIỂM'!$F26</f>
        <v>8</v>
      </c>
      <c r="F73" s="28">
        <f t="shared" si="31"/>
        <v>23.53</v>
      </c>
      <c r="G73" s="28">
        <f>'TK THEO ĐIỂM'!$F45</f>
        <v>17</v>
      </c>
      <c r="H73" s="28">
        <f t="shared" si="32"/>
        <v>50</v>
      </c>
      <c r="I73" s="28">
        <f>'TK THEO ĐIỂM'!$F64</f>
        <v>5</v>
      </c>
      <c r="J73" s="28">
        <f t="shared" si="33"/>
        <v>14.71</v>
      </c>
      <c r="K73" s="28">
        <f>'TK THEO ĐIỂM'!$F83</f>
        <v>2</v>
      </c>
      <c r="L73" s="28">
        <f t="shared" si="34"/>
        <v>5.88</v>
      </c>
      <c r="M73" s="28">
        <f>'TK THEO ĐIỂM'!$F102</f>
        <v>0</v>
      </c>
      <c r="N73" s="28" t="str">
        <f t="shared" si="35"/>
        <v/>
      </c>
      <c r="O73" s="28">
        <f t="shared" si="36"/>
        <v>27</v>
      </c>
      <c r="P73" s="28">
        <f t="shared" si="37"/>
        <v>79.41</v>
      </c>
    </row>
    <row r="74" spans="1:16" x14ac:dyDescent="0.25">
      <c r="A74" s="28" t="s">
        <v>1260</v>
      </c>
      <c r="B74" s="28">
        <f t="shared" si="29"/>
        <v>28</v>
      </c>
      <c r="C74" s="28">
        <f>'TK THEO ĐIỂM'!$F8</f>
        <v>1</v>
      </c>
      <c r="D74" s="28">
        <f t="shared" si="30"/>
        <v>3.57</v>
      </c>
      <c r="E74" s="28">
        <f>'TK THEO ĐIỂM'!$F27</f>
        <v>7</v>
      </c>
      <c r="F74" s="28">
        <f t="shared" si="31"/>
        <v>25</v>
      </c>
      <c r="G74" s="28">
        <f>'TK THEO ĐIỂM'!$F46</f>
        <v>9</v>
      </c>
      <c r="H74" s="28">
        <f t="shared" si="32"/>
        <v>32.14</v>
      </c>
      <c r="I74" s="28">
        <f>'TK THEO ĐIỂM'!$F65</f>
        <v>8</v>
      </c>
      <c r="J74" s="28">
        <f t="shared" si="33"/>
        <v>28.57</v>
      </c>
      <c r="K74" s="28">
        <f>'TK THEO ĐIỂM'!$F84</f>
        <v>3</v>
      </c>
      <c r="L74" s="28">
        <f t="shared" si="34"/>
        <v>10.71</v>
      </c>
      <c r="M74" s="28">
        <f>'TK THEO ĐIỂM'!$F103</f>
        <v>0</v>
      </c>
      <c r="N74" s="28" t="str">
        <f t="shared" si="35"/>
        <v/>
      </c>
      <c r="O74" s="28">
        <f t="shared" si="36"/>
        <v>17</v>
      </c>
      <c r="P74" s="28">
        <f t="shared" si="37"/>
        <v>60.71</v>
      </c>
    </row>
    <row r="75" spans="1:16" x14ac:dyDescent="0.25">
      <c r="A75" s="28" t="s">
        <v>1261</v>
      </c>
      <c r="B75" s="28">
        <f t="shared" si="29"/>
        <v>6</v>
      </c>
      <c r="C75" s="28">
        <f>'TK THEO ĐIỂM'!$F9</f>
        <v>0</v>
      </c>
      <c r="D75" s="28" t="str">
        <f t="shared" si="30"/>
        <v/>
      </c>
      <c r="E75" s="28">
        <f>'TK THEO ĐIỂM'!$F28</f>
        <v>0</v>
      </c>
      <c r="F75" s="28" t="str">
        <f t="shared" si="31"/>
        <v/>
      </c>
      <c r="G75" s="28">
        <f>'TK THEO ĐIỂM'!$F47</f>
        <v>6</v>
      </c>
      <c r="H75" s="28">
        <f t="shared" si="32"/>
        <v>100</v>
      </c>
      <c r="I75" s="28">
        <f>'TK THEO ĐIỂM'!$F66</f>
        <v>0</v>
      </c>
      <c r="J75" s="28" t="str">
        <f t="shared" si="33"/>
        <v/>
      </c>
      <c r="K75" s="28">
        <f>'TK THEO ĐIỂM'!$F85</f>
        <v>0</v>
      </c>
      <c r="L75" s="28" t="str">
        <f t="shared" si="34"/>
        <v/>
      </c>
      <c r="M75" s="28">
        <f>'TK THEO ĐIỂM'!$F104</f>
        <v>0</v>
      </c>
      <c r="N75" s="28" t="str">
        <f t="shared" si="35"/>
        <v/>
      </c>
      <c r="O75" s="28">
        <f t="shared" si="36"/>
        <v>6</v>
      </c>
      <c r="P75" s="28">
        <f t="shared" si="37"/>
        <v>100</v>
      </c>
    </row>
    <row r="76" spans="1:16" x14ac:dyDescent="0.25">
      <c r="A76" s="28" t="s">
        <v>1262</v>
      </c>
      <c r="B76" s="28">
        <f t="shared" si="29"/>
        <v>2</v>
      </c>
      <c r="C76" s="28">
        <f>'TK THEO ĐIỂM'!$F10</f>
        <v>0</v>
      </c>
      <c r="D76" s="28" t="str">
        <f t="shared" si="30"/>
        <v/>
      </c>
      <c r="E76" s="28">
        <f>'TK THEO ĐIỂM'!$F29</f>
        <v>0</v>
      </c>
      <c r="F76" s="28" t="str">
        <f t="shared" si="31"/>
        <v/>
      </c>
      <c r="G76" s="28">
        <f>'TK THEO ĐIỂM'!$F48</f>
        <v>0</v>
      </c>
      <c r="H76" s="28" t="str">
        <f t="shared" si="32"/>
        <v/>
      </c>
      <c r="I76" s="28">
        <f>'TK THEO ĐIỂM'!$F67</f>
        <v>1</v>
      </c>
      <c r="J76" s="28">
        <f t="shared" si="33"/>
        <v>50</v>
      </c>
      <c r="K76" s="28">
        <f>'TK THEO ĐIỂM'!$F86</f>
        <v>1</v>
      </c>
      <c r="L76" s="28">
        <f t="shared" si="34"/>
        <v>50</v>
      </c>
      <c r="M76" s="28">
        <f>'TK THEO ĐIỂM'!$F105</f>
        <v>0</v>
      </c>
      <c r="N76" s="28" t="str">
        <f t="shared" si="35"/>
        <v/>
      </c>
      <c r="O76" s="28">
        <f t="shared" si="36"/>
        <v>0</v>
      </c>
      <c r="P76" s="28" t="str">
        <f t="shared" si="37"/>
        <v/>
      </c>
    </row>
    <row r="77" spans="1:16" x14ac:dyDescent="0.25">
      <c r="A77" s="28" t="s">
        <v>1263</v>
      </c>
      <c r="B77" s="28">
        <f t="shared" si="29"/>
        <v>4</v>
      </c>
      <c r="C77" s="28">
        <f>'TK THEO ĐIỂM'!$F11</f>
        <v>0</v>
      </c>
      <c r="D77" s="28" t="str">
        <f t="shared" si="30"/>
        <v/>
      </c>
      <c r="E77" s="28">
        <f>'TK THEO ĐIỂM'!$F30</f>
        <v>1</v>
      </c>
      <c r="F77" s="28">
        <f t="shared" si="31"/>
        <v>25</v>
      </c>
      <c r="G77" s="28">
        <f>'TK THEO ĐIỂM'!$F49</f>
        <v>2</v>
      </c>
      <c r="H77" s="28">
        <f t="shared" si="32"/>
        <v>50</v>
      </c>
      <c r="I77" s="28">
        <f>'TK THEO ĐIỂM'!$F68</f>
        <v>1</v>
      </c>
      <c r="J77" s="28">
        <f t="shared" si="33"/>
        <v>25</v>
      </c>
      <c r="K77" s="28">
        <f>'TK THEO ĐIỂM'!$F87</f>
        <v>0</v>
      </c>
      <c r="L77" s="28" t="str">
        <f t="shared" si="34"/>
        <v/>
      </c>
      <c r="M77" s="28">
        <f>'TK THEO ĐIỂM'!$F106</f>
        <v>0</v>
      </c>
      <c r="N77" s="28" t="str">
        <f t="shared" si="35"/>
        <v/>
      </c>
      <c r="O77" s="28">
        <f t="shared" si="36"/>
        <v>3</v>
      </c>
      <c r="P77" s="28">
        <f t="shared" si="37"/>
        <v>75</v>
      </c>
    </row>
    <row r="78" spans="1:16" x14ac:dyDescent="0.25">
      <c r="A78" s="28" t="s">
        <v>1264</v>
      </c>
      <c r="B78" s="28">
        <f t="shared" si="29"/>
        <v>9</v>
      </c>
      <c r="C78" s="28">
        <f>'TK THEO ĐIỂM'!$F12</f>
        <v>0</v>
      </c>
      <c r="D78" s="28" t="str">
        <f t="shared" si="30"/>
        <v/>
      </c>
      <c r="E78" s="28">
        <f>'TK THEO ĐIỂM'!$F31</f>
        <v>0</v>
      </c>
      <c r="F78" s="28" t="str">
        <f t="shared" si="31"/>
        <v/>
      </c>
      <c r="G78" s="28">
        <f>'TK THEO ĐIỂM'!$F50</f>
        <v>3</v>
      </c>
      <c r="H78" s="28">
        <f t="shared" si="32"/>
        <v>33.33</v>
      </c>
      <c r="I78" s="28">
        <f>'TK THEO ĐIỂM'!$F69</f>
        <v>4</v>
      </c>
      <c r="J78" s="28">
        <f t="shared" si="33"/>
        <v>44.44</v>
      </c>
      <c r="K78" s="28">
        <f>'TK THEO ĐIỂM'!$F88</f>
        <v>0</v>
      </c>
      <c r="L78" s="28" t="str">
        <f t="shared" si="34"/>
        <v/>
      </c>
      <c r="M78" s="28">
        <f>'TK THEO ĐIỂM'!$F107</f>
        <v>2</v>
      </c>
      <c r="N78" s="28">
        <f t="shared" si="35"/>
        <v>22.22</v>
      </c>
      <c r="O78" s="28">
        <f t="shared" si="36"/>
        <v>3</v>
      </c>
      <c r="P78" s="28">
        <f t="shared" si="37"/>
        <v>33.33</v>
      </c>
    </row>
    <row r="79" spans="1:16" x14ac:dyDescent="0.25">
      <c r="A79" s="28" t="s">
        <v>1265</v>
      </c>
      <c r="B79" s="28">
        <f t="shared" si="29"/>
        <v>0</v>
      </c>
      <c r="C79" s="28">
        <f>'TK THEO ĐIỂM'!$F13</f>
        <v>0</v>
      </c>
      <c r="D79" s="28" t="str">
        <f>IF($B79&lt;&gt;0,IF(ROUND(C79/$B79*100,2)&lt;&gt;0,ROUND(C79/$B79*100,2),""),"")</f>
        <v/>
      </c>
      <c r="E79" s="28">
        <f>'TK THEO ĐIỂM'!$F32</f>
        <v>0</v>
      </c>
      <c r="F79" s="28" t="str">
        <f>IF(B79&lt;&gt;0,IF(ROUND(E79/$B79*100,2)&lt;&gt;0,ROUND(E79/$B79*100,2),""),"")</f>
        <v/>
      </c>
      <c r="G79" s="28">
        <f>'TK THEO ĐIỂM'!$F51</f>
        <v>0</v>
      </c>
      <c r="H79" s="28" t="str">
        <f>IF($B79&lt;&gt;0,IF(ROUND(G79/$B79*100,2)&lt;&gt;0,ROUND(G79/$B79*100,2),""),"")</f>
        <v/>
      </c>
      <c r="I79" s="28">
        <f>'TK THEO ĐIỂM'!$F70</f>
        <v>0</v>
      </c>
      <c r="J79" s="28" t="str">
        <f>IF($B79&lt;&gt;0,IF(ROUND(I79/$B79*100,2)&lt;&gt;0,ROUND(I79/$B79*100,2),""),"")</f>
        <v/>
      </c>
      <c r="K79" s="28">
        <f>'TK THEO ĐIỂM'!$F89</f>
        <v>0</v>
      </c>
      <c r="L79" s="28" t="str">
        <f>IF($B79&lt;&gt;0,IF(ROUND(K79/$B79*100,2)&lt;&gt;0,ROUND(K79/$B79*100,2),""),"")</f>
        <v/>
      </c>
      <c r="M79" s="28">
        <f>'TK THEO ĐIỂM'!$F108</f>
        <v>0</v>
      </c>
      <c r="N79" s="28" t="str">
        <f>IF($B79&lt;&gt;0,IF(ROUND(M79/$B79*100,2)&lt;&gt;0,ROUND(M79/$B79*100,2),""),"")</f>
        <v/>
      </c>
      <c r="O79" s="28">
        <f t="shared" si="36"/>
        <v>0</v>
      </c>
      <c r="P79" s="28" t="str">
        <f>IF($B79&lt;&gt;0,IF(ROUND(O79/$B79*100,2)&lt;&gt;0,ROUND(O79/$B79*100,2),""),"")</f>
        <v/>
      </c>
    </row>
    <row r="80" spans="1:16" x14ac:dyDescent="0.25">
      <c r="A80" s="28" t="s">
        <v>1266</v>
      </c>
      <c r="B80" s="28">
        <f t="shared" si="29"/>
        <v>5</v>
      </c>
      <c r="C80" s="28">
        <f>'TK THEO ĐIỂM'!$F14</f>
        <v>0</v>
      </c>
      <c r="D80" s="28" t="str">
        <f t="shared" si="30"/>
        <v/>
      </c>
      <c r="E80" s="28">
        <f>'TK THEO ĐIỂM'!$F33</f>
        <v>1</v>
      </c>
      <c r="F80" s="28">
        <f t="shared" si="31"/>
        <v>20</v>
      </c>
      <c r="G80" s="28">
        <f>'TK THEO ĐIỂM'!$F52</f>
        <v>4</v>
      </c>
      <c r="H80" s="28">
        <f t="shared" si="32"/>
        <v>80</v>
      </c>
      <c r="I80" s="28">
        <f>'TK THEO ĐIỂM'!$F71</f>
        <v>0</v>
      </c>
      <c r="J80" s="28" t="str">
        <f t="shared" si="33"/>
        <v/>
      </c>
      <c r="K80" s="28">
        <f>'TK THEO ĐIỂM'!$F90</f>
        <v>0</v>
      </c>
      <c r="L80" s="28" t="str">
        <f t="shared" si="34"/>
        <v/>
      </c>
      <c r="M80" s="28">
        <f>'TK THEO ĐIỂM'!$F109</f>
        <v>0</v>
      </c>
      <c r="N80" s="28" t="str">
        <f t="shared" si="35"/>
        <v/>
      </c>
      <c r="O80" s="28">
        <f t="shared" si="36"/>
        <v>5</v>
      </c>
      <c r="P80" s="28">
        <f t="shared" si="37"/>
        <v>100</v>
      </c>
    </row>
    <row r="81" spans="1:16" x14ac:dyDescent="0.25">
      <c r="A81" s="28" t="s">
        <v>1267</v>
      </c>
      <c r="B81" s="28">
        <f t="shared" si="29"/>
        <v>4</v>
      </c>
      <c r="C81" s="28">
        <f>'TK THEO ĐIỂM'!$F15</f>
        <v>0</v>
      </c>
      <c r="D81" s="28" t="str">
        <f t="shared" si="30"/>
        <v/>
      </c>
      <c r="E81" s="28">
        <f>'TK THEO ĐIỂM'!$F34</f>
        <v>0</v>
      </c>
      <c r="F81" s="28" t="str">
        <f t="shared" si="31"/>
        <v/>
      </c>
      <c r="G81" s="28">
        <f>'TK THEO ĐIỂM'!$F53</f>
        <v>2</v>
      </c>
      <c r="H81" s="28">
        <f t="shared" si="32"/>
        <v>50</v>
      </c>
      <c r="I81" s="28">
        <f>'TK THEO ĐIỂM'!$F72</f>
        <v>2</v>
      </c>
      <c r="J81" s="28">
        <f t="shared" si="33"/>
        <v>50</v>
      </c>
      <c r="K81" s="28">
        <f>'TK THEO ĐIỂM'!$F91</f>
        <v>0</v>
      </c>
      <c r="L81" s="28" t="str">
        <f t="shared" si="34"/>
        <v/>
      </c>
      <c r="M81" s="28">
        <f>'TK THEO ĐIỂM'!$F110</f>
        <v>0</v>
      </c>
      <c r="N81" s="28" t="str">
        <f t="shared" si="35"/>
        <v/>
      </c>
      <c r="O81" s="28">
        <f t="shared" si="36"/>
        <v>2</v>
      </c>
      <c r="P81" s="28">
        <f t="shared" si="37"/>
        <v>50</v>
      </c>
    </row>
    <row r="82" spans="1:16" x14ac:dyDescent="0.25">
      <c r="A82" s="28" t="s">
        <v>1268</v>
      </c>
      <c r="B82" s="28">
        <f t="shared" si="29"/>
        <v>3</v>
      </c>
      <c r="C82" s="28">
        <f>'TK THEO ĐIỂM'!$F16</f>
        <v>0</v>
      </c>
      <c r="D82" s="28" t="str">
        <f t="shared" si="30"/>
        <v/>
      </c>
      <c r="E82" s="28">
        <f>'TK THEO ĐIỂM'!$F35</f>
        <v>0</v>
      </c>
      <c r="F82" s="28" t="str">
        <f t="shared" si="31"/>
        <v/>
      </c>
      <c r="G82" s="28">
        <f>'TK THEO ĐIỂM'!$F54</f>
        <v>2</v>
      </c>
      <c r="H82" s="28">
        <f t="shared" si="32"/>
        <v>66.67</v>
      </c>
      <c r="I82" s="28">
        <f>'TK THEO ĐIỂM'!$F73</f>
        <v>1</v>
      </c>
      <c r="J82" s="28">
        <f t="shared" si="33"/>
        <v>33.33</v>
      </c>
      <c r="K82" s="28">
        <f>'TK THEO ĐIỂM'!$F92</f>
        <v>0</v>
      </c>
      <c r="L82" s="28" t="str">
        <f t="shared" si="34"/>
        <v/>
      </c>
      <c r="M82" s="28">
        <f>'TK THEO ĐIỂM'!$F111</f>
        <v>0</v>
      </c>
      <c r="N82" s="28" t="str">
        <f t="shared" si="35"/>
        <v/>
      </c>
      <c r="O82" s="28">
        <f t="shared" si="36"/>
        <v>2</v>
      </c>
      <c r="P82" s="28">
        <f t="shared" si="37"/>
        <v>66.67</v>
      </c>
    </row>
    <row r="83" spans="1:16" x14ac:dyDescent="0.25">
      <c r="A83" s="28" t="s">
        <v>1269</v>
      </c>
      <c r="B83" s="28">
        <f t="shared" si="29"/>
        <v>5</v>
      </c>
      <c r="C83" s="28">
        <f>'TK THEO ĐIỂM'!$F17</f>
        <v>2</v>
      </c>
      <c r="D83" s="28">
        <f t="shared" si="30"/>
        <v>40</v>
      </c>
      <c r="E83" s="28">
        <f>'TK THEO ĐIỂM'!$F36</f>
        <v>1</v>
      </c>
      <c r="F83" s="28">
        <f t="shared" si="31"/>
        <v>20</v>
      </c>
      <c r="G83" s="28">
        <f>'TK THEO ĐIỂM'!$F55</f>
        <v>2</v>
      </c>
      <c r="H83" s="28">
        <f t="shared" si="32"/>
        <v>40</v>
      </c>
      <c r="I83" s="28">
        <f>'TK THEO ĐIỂM'!$F74</f>
        <v>0</v>
      </c>
      <c r="J83" s="28" t="str">
        <f t="shared" si="33"/>
        <v/>
      </c>
      <c r="K83" s="28">
        <f>'TK THEO ĐIỂM'!$F93</f>
        <v>0</v>
      </c>
      <c r="L83" s="28" t="str">
        <f t="shared" si="34"/>
        <v/>
      </c>
      <c r="M83" s="28">
        <f>'TK THEO ĐIỂM'!$F112</f>
        <v>0</v>
      </c>
      <c r="N83" s="28" t="str">
        <f t="shared" si="35"/>
        <v/>
      </c>
      <c r="O83" s="28">
        <f t="shared" si="36"/>
        <v>5</v>
      </c>
      <c r="P83" s="28">
        <f t="shared" si="37"/>
        <v>100</v>
      </c>
    </row>
    <row r="84" spans="1:16" x14ac:dyDescent="0.25">
      <c r="A84" s="28" t="s">
        <v>1270</v>
      </c>
      <c r="B84" s="28">
        <f t="shared" si="29"/>
        <v>5</v>
      </c>
      <c r="C84" s="28">
        <f>'TK THEO ĐIỂM'!$F18</f>
        <v>0</v>
      </c>
      <c r="D84" s="28" t="str">
        <f t="shared" si="30"/>
        <v/>
      </c>
      <c r="E84" s="28">
        <f>'TK THEO ĐIỂM'!$F37</f>
        <v>0</v>
      </c>
      <c r="F84" s="28" t="str">
        <f t="shared" si="31"/>
        <v/>
      </c>
      <c r="G84" s="28">
        <f>'TK THEO ĐIỂM'!$F56</f>
        <v>4</v>
      </c>
      <c r="H84" s="28">
        <f t="shared" si="32"/>
        <v>80</v>
      </c>
      <c r="I84" s="28">
        <f>'TK THEO ĐIỂM'!$F75</f>
        <v>1</v>
      </c>
      <c r="J84" s="28">
        <f t="shared" si="33"/>
        <v>20</v>
      </c>
      <c r="K84" s="28">
        <f>'TK THEO ĐIỂM'!$F94</f>
        <v>0</v>
      </c>
      <c r="L84" s="28" t="str">
        <f t="shared" si="34"/>
        <v/>
      </c>
      <c r="M84" s="28">
        <f>'TK THEO ĐIỂM'!$F113</f>
        <v>0</v>
      </c>
      <c r="N84" s="28" t="str">
        <f t="shared" si="35"/>
        <v/>
      </c>
      <c r="O84" s="28">
        <f t="shared" si="36"/>
        <v>4</v>
      </c>
      <c r="P84" s="28">
        <f t="shared" si="37"/>
        <v>80</v>
      </c>
    </row>
    <row r="85" spans="1:16" x14ac:dyDescent="0.25">
      <c r="A85" s="28" t="s">
        <v>1271</v>
      </c>
      <c r="B85" s="28">
        <f t="shared" si="29"/>
        <v>5</v>
      </c>
      <c r="C85" s="28">
        <f>'TK THEO ĐIỂM'!$F19</f>
        <v>0</v>
      </c>
      <c r="D85" s="28" t="str">
        <f t="shared" si="30"/>
        <v/>
      </c>
      <c r="E85" s="28">
        <f>'TK THEO ĐIỂM'!$F38</f>
        <v>0</v>
      </c>
      <c r="F85" s="28" t="str">
        <f t="shared" si="31"/>
        <v/>
      </c>
      <c r="G85" s="28">
        <f>'TK THEO ĐIỂM'!$F57</f>
        <v>4</v>
      </c>
      <c r="H85" s="28">
        <f t="shared" si="32"/>
        <v>80</v>
      </c>
      <c r="I85" s="28">
        <f>'TK THEO ĐIỂM'!$F76</f>
        <v>1</v>
      </c>
      <c r="J85" s="28">
        <f t="shared" si="33"/>
        <v>20</v>
      </c>
      <c r="K85" s="28">
        <f>'TK THEO ĐIỂM'!$F95</f>
        <v>0</v>
      </c>
      <c r="L85" s="28" t="str">
        <f t="shared" si="34"/>
        <v/>
      </c>
      <c r="M85" s="28">
        <f>'TK THEO ĐIỂM'!$F114</f>
        <v>0</v>
      </c>
      <c r="N85" s="28" t="str">
        <f t="shared" si="35"/>
        <v/>
      </c>
      <c r="O85" s="28">
        <f t="shared" si="36"/>
        <v>4</v>
      </c>
      <c r="P85" s="28">
        <f t="shared" si="37"/>
        <v>80</v>
      </c>
    </row>
    <row r="86" spans="1:16" x14ac:dyDescent="0.25">
      <c r="A86" s="29" t="s">
        <v>1272</v>
      </c>
      <c r="B86" s="28">
        <f t="shared" si="29"/>
        <v>189</v>
      </c>
      <c r="C86" s="28">
        <f>'TK THEO ĐIỂM'!$F20</f>
        <v>12</v>
      </c>
      <c r="D86" s="28">
        <f t="shared" si="30"/>
        <v>6.35</v>
      </c>
      <c r="E86" s="28">
        <f>'TK THEO ĐIỂM'!$F39</f>
        <v>32</v>
      </c>
      <c r="F86" s="28">
        <f t="shared" si="31"/>
        <v>16.93</v>
      </c>
      <c r="G86" s="28">
        <f>'TK THEO ĐIỂM'!$F58</f>
        <v>97</v>
      </c>
      <c r="H86" s="28">
        <f t="shared" si="32"/>
        <v>51.32</v>
      </c>
      <c r="I86" s="28">
        <f>'TK THEO ĐIỂM'!$F77</f>
        <v>37</v>
      </c>
      <c r="J86" s="28">
        <f t="shared" si="33"/>
        <v>19.579999999999998</v>
      </c>
      <c r="K86" s="28">
        <f>'TK THEO ĐIỂM'!$F96</f>
        <v>8</v>
      </c>
      <c r="L86" s="28">
        <f t="shared" si="34"/>
        <v>4.2300000000000004</v>
      </c>
      <c r="M86" s="28">
        <f>'TK THEO ĐIỂM'!$F115</f>
        <v>3</v>
      </c>
      <c r="N86" s="28">
        <f t="shared" si="35"/>
        <v>1.59</v>
      </c>
      <c r="O86" s="28">
        <f t="shared" si="36"/>
        <v>141</v>
      </c>
      <c r="P86" s="28">
        <f t="shared" si="37"/>
        <v>74.599999999999994</v>
      </c>
    </row>
    <row r="87" spans="1:16" x14ac:dyDescent="0.25">
      <c r="A87" s="3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25">
      <c r="A88" s="3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25">
      <c r="A89" s="66" t="s">
        <v>1337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 spans="1:16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25">
      <c r="A91" s="67" t="s">
        <v>1253</v>
      </c>
      <c r="B91" s="68" t="s">
        <v>1254</v>
      </c>
      <c r="C91" s="67" t="s">
        <v>1255</v>
      </c>
      <c r="D91" s="67"/>
      <c r="E91" s="67" t="s">
        <v>1273</v>
      </c>
      <c r="F91" s="67"/>
      <c r="G91" s="67" t="s">
        <v>1281</v>
      </c>
      <c r="H91" s="67"/>
      <c r="I91" s="67" t="s">
        <v>1282</v>
      </c>
      <c r="J91" s="67"/>
      <c r="K91" s="67" t="s">
        <v>1283</v>
      </c>
      <c r="L91" s="67"/>
      <c r="M91" s="67" t="s">
        <v>1284</v>
      </c>
      <c r="N91" s="67"/>
      <c r="O91" s="67" t="s">
        <v>1285</v>
      </c>
      <c r="P91" s="67"/>
    </row>
    <row r="92" spans="1:16" x14ac:dyDescent="0.25">
      <c r="A92" s="67"/>
      <c r="B92" s="68"/>
      <c r="C92" s="27" t="s">
        <v>1286</v>
      </c>
      <c r="D92" s="27" t="s">
        <v>1287</v>
      </c>
      <c r="E92" s="27" t="s">
        <v>1286</v>
      </c>
      <c r="F92" s="27" t="s">
        <v>1287</v>
      </c>
      <c r="G92" s="27" t="s">
        <v>1286</v>
      </c>
      <c r="H92" s="27" t="s">
        <v>1287</v>
      </c>
      <c r="I92" s="27" t="s">
        <v>1286</v>
      </c>
      <c r="J92" s="27" t="s">
        <v>1287</v>
      </c>
      <c r="K92" s="27" t="s">
        <v>1286</v>
      </c>
      <c r="L92" s="27" t="s">
        <v>1287</v>
      </c>
      <c r="M92" s="27" t="s">
        <v>1286</v>
      </c>
      <c r="N92" s="27" t="s">
        <v>1287</v>
      </c>
      <c r="O92" s="27" t="s">
        <v>1286</v>
      </c>
      <c r="P92" s="27" t="s">
        <v>1287</v>
      </c>
    </row>
    <row r="93" spans="1:16" x14ac:dyDescent="0.25">
      <c r="A93" s="28" t="s">
        <v>1257</v>
      </c>
      <c r="B93" s="28">
        <f>O93+I93+K93+M93</f>
        <v>44</v>
      </c>
      <c r="C93" s="28">
        <f>'TK THEO ĐIỂM'!$G5</f>
        <v>1</v>
      </c>
      <c r="D93" s="28">
        <f>IF(ROUND(C93/$B93*100,2)&lt;&gt;0,ROUND(C93/$B93*100,2),"")</f>
        <v>2.27</v>
      </c>
      <c r="E93" s="28">
        <f>'TK THEO ĐIỂM'!$G24</f>
        <v>15</v>
      </c>
      <c r="F93" s="28">
        <f>IF(ROUND(E93/$B93*100,2)&lt;&gt;0,ROUND(E93/$B93*100,2),"")</f>
        <v>34.090000000000003</v>
      </c>
      <c r="G93" s="28">
        <f>'TK THEO ĐIỂM'!$G43</f>
        <v>10</v>
      </c>
      <c r="H93" s="28">
        <f>IF(ROUND(G93/$B93*100,2)&lt;&gt;0,ROUND(G93/$B93*100,2),"")</f>
        <v>22.73</v>
      </c>
      <c r="I93" s="28">
        <f>'TK THEO ĐIỂM'!$G62</f>
        <v>14</v>
      </c>
      <c r="J93" s="28">
        <f>IF(ROUND(I93/$B93*100,2)&lt;&gt;0,ROUND(I93/$B93*100,2),"")</f>
        <v>31.82</v>
      </c>
      <c r="K93" s="28">
        <f>'TK THEO ĐIỂM'!$G81</f>
        <v>4</v>
      </c>
      <c r="L93" s="28">
        <f>IF(ROUND(K93/$B93*100,2)&lt;&gt;0,ROUND(K93/$B93*100,2),"")</f>
        <v>9.09</v>
      </c>
      <c r="M93" s="28">
        <f>'TK THEO ĐIỂM'!$G100</f>
        <v>0</v>
      </c>
      <c r="N93" s="28" t="str">
        <f>IF(ROUND(M93/$B93*100,2)&lt;&gt;0,ROUND(M93/$B93*100,2),"")</f>
        <v/>
      </c>
      <c r="O93" s="28">
        <f>C93+E93+G93</f>
        <v>26</v>
      </c>
      <c r="P93" s="28">
        <f>IF(ROUND(O93/$B93*100,2)&lt;&gt;0,ROUND(O93/$B93*100,2),"")</f>
        <v>59.09</v>
      </c>
    </row>
    <row r="94" spans="1:16" x14ac:dyDescent="0.25">
      <c r="A94" s="28" t="s">
        <v>1258</v>
      </c>
      <c r="B94" s="28">
        <f t="shared" ref="B94:B108" si="38">O94+I94+K94+M94</f>
        <v>35</v>
      </c>
      <c r="C94" s="28">
        <f>'TK THEO ĐIỂM'!$G6</f>
        <v>1</v>
      </c>
      <c r="D94" s="28">
        <f t="shared" ref="D94:D108" si="39">IF(ROUND(C94/$B94*100,2)&lt;&gt;0,ROUND(C94/$B94*100,2),"")</f>
        <v>2.86</v>
      </c>
      <c r="E94" s="28">
        <f>'TK THEO ĐIỂM'!$G25</f>
        <v>10</v>
      </c>
      <c r="F94" s="28">
        <f t="shared" ref="F94:F108" si="40">IF(ROUND(E94/$B94*100,2)&lt;&gt;0,ROUND(E94/$B94*100,2),"")</f>
        <v>28.57</v>
      </c>
      <c r="G94" s="28">
        <f>'TK THEO ĐIỂM'!$G44</f>
        <v>11</v>
      </c>
      <c r="H94" s="28">
        <f t="shared" ref="H94:H108" si="41">IF(ROUND(G94/$B94*100,2)&lt;&gt;0,ROUND(G94/$B94*100,2),"")</f>
        <v>31.43</v>
      </c>
      <c r="I94" s="28">
        <f>'TK THEO ĐIỂM'!$G63</f>
        <v>9</v>
      </c>
      <c r="J94" s="28">
        <f t="shared" ref="J94:J108" si="42">IF(ROUND(I94/$B94*100,2)&lt;&gt;0,ROUND(I94/$B94*100,2),"")</f>
        <v>25.71</v>
      </c>
      <c r="K94" s="28">
        <f>'TK THEO ĐIỂM'!$G82</f>
        <v>3</v>
      </c>
      <c r="L94" s="28">
        <f t="shared" ref="L94:L108" si="43">IF(ROUND(K94/$B94*100,2)&lt;&gt;0,ROUND(K94/$B94*100,2),"")</f>
        <v>8.57</v>
      </c>
      <c r="M94" s="28">
        <f>'TK THEO ĐIỂM'!$G101</f>
        <v>1</v>
      </c>
      <c r="N94" s="28">
        <f t="shared" ref="N94:N108" si="44">IF(ROUND(M94/$B94*100,2)&lt;&gt;0,ROUND(M94/$B94*100,2),"")</f>
        <v>2.86</v>
      </c>
      <c r="O94" s="28">
        <f t="shared" ref="O94:O108" si="45">C94+E94+G94</f>
        <v>22</v>
      </c>
      <c r="P94" s="28">
        <f t="shared" ref="P94:P108" si="46">IF(ROUND(O94/$B94*100,2)&lt;&gt;0,ROUND(O94/$B94*100,2),"")</f>
        <v>62.86</v>
      </c>
    </row>
    <row r="95" spans="1:16" x14ac:dyDescent="0.25">
      <c r="A95" s="28" t="s">
        <v>1259</v>
      </c>
      <c r="B95" s="28">
        <f t="shared" si="38"/>
        <v>34</v>
      </c>
      <c r="C95" s="28">
        <f>'TK THEO ĐIỂM'!$G7</f>
        <v>1</v>
      </c>
      <c r="D95" s="28">
        <f t="shared" si="39"/>
        <v>2.94</v>
      </c>
      <c r="E95" s="28">
        <f>'TK THEO ĐIỂM'!$G26</f>
        <v>3</v>
      </c>
      <c r="F95" s="28">
        <f t="shared" si="40"/>
        <v>8.82</v>
      </c>
      <c r="G95" s="28">
        <f>'TK THEO ĐIỂM'!$G45</f>
        <v>14</v>
      </c>
      <c r="H95" s="28">
        <f t="shared" si="41"/>
        <v>41.18</v>
      </c>
      <c r="I95" s="28">
        <f>'TK THEO ĐIỂM'!$G64</f>
        <v>13</v>
      </c>
      <c r="J95" s="28">
        <f t="shared" si="42"/>
        <v>38.24</v>
      </c>
      <c r="K95" s="28">
        <f>'TK THEO ĐIỂM'!$G83</f>
        <v>3</v>
      </c>
      <c r="L95" s="28">
        <f t="shared" si="43"/>
        <v>8.82</v>
      </c>
      <c r="M95" s="28">
        <f>'TK THEO ĐIỂM'!$G102</f>
        <v>0</v>
      </c>
      <c r="N95" s="28" t="str">
        <f t="shared" si="44"/>
        <v/>
      </c>
      <c r="O95" s="28">
        <f t="shared" si="45"/>
        <v>18</v>
      </c>
      <c r="P95" s="28">
        <f t="shared" si="46"/>
        <v>52.94</v>
      </c>
    </row>
    <row r="96" spans="1:16" x14ac:dyDescent="0.25">
      <c r="A96" s="28" t="s">
        <v>1260</v>
      </c>
      <c r="B96" s="28">
        <f t="shared" si="38"/>
        <v>28</v>
      </c>
      <c r="C96" s="28">
        <f>'TK THEO ĐIỂM'!$G8</f>
        <v>2</v>
      </c>
      <c r="D96" s="28">
        <f t="shared" si="39"/>
        <v>7.14</v>
      </c>
      <c r="E96" s="28">
        <f>'TK THEO ĐIỂM'!$G27</f>
        <v>6</v>
      </c>
      <c r="F96" s="28">
        <f t="shared" si="40"/>
        <v>21.43</v>
      </c>
      <c r="G96" s="28">
        <f>'TK THEO ĐIỂM'!$G46</f>
        <v>6</v>
      </c>
      <c r="H96" s="28">
        <f t="shared" si="41"/>
        <v>21.43</v>
      </c>
      <c r="I96" s="28">
        <f>'TK THEO ĐIỂM'!$G65</f>
        <v>10</v>
      </c>
      <c r="J96" s="28">
        <f t="shared" si="42"/>
        <v>35.71</v>
      </c>
      <c r="K96" s="28">
        <f>'TK THEO ĐIỂM'!$G84</f>
        <v>4</v>
      </c>
      <c r="L96" s="28">
        <f t="shared" si="43"/>
        <v>14.29</v>
      </c>
      <c r="M96" s="28">
        <f>'TK THEO ĐIỂM'!$G103</f>
        <v>0</v>
      </c>
      <c r="N96" s="28" t="str">
        <f t="shared" si="44"/>
        <v/>
      </c>
      <c r="O96" s="28">
        <f t="shared" si="45"/>
        <v>14</v>
      </c>
      <c r="P96" s="28">
        <f t="shared" si="46"/>
        <v>50</v>
      </c>
    </row>
    <row r="97" spans="1:16" x14ac:dyDescent="0.25">
      <c r="A97" s="28" t="s">
        <v>1261</v>
      </c>
      <c r="B97" s="28">
        <f t="shared" si="38"/>
        <v>6</v>
      </c>
      <c r="C97" s="28">
        <f>'TK THEO ĐIỂM'!$G9</f>
        <v>0</v>
      </c>
      <c r="D97" s="28" t="str">
        <f t="shared" si="39"/>
        <v/>
      </c>
      <c r="E97" s="28">
        <f>'TK THEO ĐIỂM'!$G28</f>
        <v>1</v>
      </c>
      <c r="F97" s="28">
        <f t="shared" si="40"/>
        <v>16.670000000000002</v>
      </c>
      <c r="G97" s="28">
        <f>'TK THEO ĐIỂM'!$G47</f>
        <v>4</v>
      </c>
      <c r="H97" s="28">
        <f t="shared" si="41"/>
        <v>66.67</v>
      </c>
      <c r="I97" s="28">
        <f>'TK THEO ĐIỂM'!$G66</f>
        <v>1</v>
      </c>
      <c r="J97" s="28">
        <f t="shared" si="42"/>
        <v>16.670000000000002</v>
      </c>
      <c r="K97" s="28">
        <f>'TK THEO ĐIỂM'!$G85</f>
        <v>0</v>
      </c>
      <c r="L97" s="28" t="str">
        <f t="shared" si="43"/>
        <v/>
      </c>
      <c r="M97" s="28">
        <f>'TK THEO ĐIỂM'!$G104</f>
        <v>0</v>
      </c>
      <c r="N97" s="28" t="str">
        <f t="shared" si="44"/>
        <v/>
      </c>
      <c r="O97" s="28">
        <f t="shared" si="45"/>
        <v>5</v>
      </c>
      <c r="P97" s="28">
        <f t="shared" si="46"/>
        <v>83.33</v>
      </c>
    </row>
    <row r="98" spans="1:16" x14ac:dyDescent="0.25">
      <c r="A98" s="28" t="s">
        <v>1262</v>
      </c>
      <c r="B98" s="28">
        <f t="shared" si="38"/>
        <v>2</v>
      </c>
      <c r="C98" s="28">
        <f>'TK THEO ĐIỂM'!$G10</f>
        <v>0</v>
      </c>
      <c r="D98" s="28" t="str">
        <f t="shared" si="39"/>
        <v/>
      </c>
      <c r="E98" s="28">
        <f>'TK THEO ĐIỂM'!$G29</f>
        <v>1</v>
      </c>
      <c r="F98" s="28">
        <f t="shared" si="40"/>
        <v>50</v>
      </c>
      <c r="G98" s="28">
        <f>'TK THEO ĐIỂM'!$G48</f>
        <v>0</v>
      </c>
      <c r="H98" s="28" t="str">
        <f t="shared" si="41"/>
        <v/>
      </c>
      <c r="I98" s="28">
        <f>'TK THEO ĐIỂM'!$G67</f>
        <v>1</v>
      </c>
      <c r="J98" s="28">
        <f t="shared" si="42"/>
        <v>50</v>
      </c>
      <c r="K98" s="28">
        <f>'TK THEO ĐIỂM'!$G86</f>
        <v>0</v>
      </c>
      <c r="L98" s="28" t="str">
        <f t="shared" si="43"/>
        <v/>
      </c>
      <c r="M98" s="28">
        <f>'TK THEO ĐIỂM'!$G105</f>
        <v>0</v>
      </c>
      <c r="N98" s="28" t="str">
        <f t="shared" si="44"/>
        <v/>
      </c>
      <c r="O98" s="28">
        <f t="shared" si="45"/>
        <v>1</v>
      </c>
      <c r="P98" s="28">
        <f t="shared" si="46"/>
        <v>50</v>
      </c>
    </row>
    <row r="99" spans="1:16" x14ac:dyDescent="0.25">
      <c r="A99" s="28" t="s">
        <v>1263</v>
      </c>
      <c r="B99" s="28">
        <f t="shared" si="38"/>
        <v>4</v>
      </c>
      <c r="C99" s="28">
        <f>'TK THEO ĐIỂM'!$G11</f>
        <v>0</v>
      </c>
      <c r="D99" s="28" t="str">
        <f t="shared" si="39"/>
        <v/>
      </c>
      <c r="E99" s="28">
        <f>'TK THEO ĐIỂM'!$G30</f>
        <v>0</v>
      </c>
      <c r="F99" s="28" t="str">
        <f t="shared" si="40"/>
        <v/>
      </c>
      <c r="G99" s="28">
        <f>'TK THEO ĐIỂM'!$G49</f>
        <v>2</v>
      </c>
      <c r="H99" s="28">
        <f t="shared" si="41"/>
        <v>50</v>
      </c>
      <c r="I99" s="28">
        <f>'TK THEO ĐIỂM'!$G68</f>
        <v>2</v>
      </c>
      <c r="J99" s="28">
        <f t="shared" si="42"/>
        <v>50</v>
      </c>
      <c r="K99" s="28">
        <f>'TK THEO ĐIỂM'!$G87</f>
        <v>0</v>
      </c>
      <c r="L99" s="28" t="str">
        <f t="shared" si="43"/>
        <v/>
      </c>
      <c r="M99" s="28">
        <f>'TK THEO ĐIỂM'!$G106</f>
        <v>0</v>
      </c>
      <c r="N99" s="28" t="str">
        <f t="shared" si="44"/>
        <v/>
      </c>
      <c r="O99" s="28">
        <f t="shared" si="45"/>
        <v>2</v>
      </c>
      <c r="P99" s="28">
        <f t="shared" si="46"/>
        <v>50</v>
      </c>
    </row>
    <row r="100" spans="1:16" x14ac:dyDescent="0.25">
      <c r="A100" s="28" t="s">
        <v>1264</v>
      </c>
      <c r="B100" s="28">
        <f t="shared" si="38"/>
        <v>9</v>
      </c>
      <c r="C100" s="28">
        <f>'TK THEO ĐIỂM'!$G12</f>
        <v>0</v>
      </c>
      <c r="D100" s="28" t="str">
        <f t="shared" si="39"/>
        <v/>
      </c>
      <c r="E100" s="28">
        <f>'TK THEO ĐIỂM'!$G31</f>
        <v>1</v>
      </c>
      <c r="F100" s="28">
        <f t="shared" si="40"/>
        <v>11.11</v>
      </c>
      <c r="G100" s="28">
        <f>'TK THEO ĐIỂM'!$G50</f>
        <v>1</v>
      </c>
      <c r="H100" s="28">
        <f t="shared" si="41"/>
        <v>11.11</v>
      </c>
      <c r="I100" s="28">
        <f>'TK THEO ĐIỂM'!$G69</f>
        <v>3</v>
      </c>
      <c r="J100" s="28">
        <f t="shared" si="42"/>
        <v>33.33</v>
      </c>
      <c r="K100" s="28">
        <f>'TK THEO ĐIỂM'!$G88</f>
        <v>2</v>
      </c>
      <c r="L100" s="28">
        <f t="shared" si="43"/>
        <v>22.22</v>
      </c>
      <c r="M100" s="28">
        <f>'TK THEO ĐIỂM'!$G107</f>
        <v>2</v>
      </c>
      <c r="N100" s="28">
        <f t="shared" si="44"/>
        <v>22.22</v>
      </c>
      <c r="O100" s="28">
        <f t="shared" si="45"/>
        <v>2</v>
      </c>
      <c r="P100" s="28">
        <f t="shared" si="46"/>
        <v>22.22</v>
      </c>
    </row>
    <row r="101" spans="1:16" x14ac:dyDescent="0.25">
      <c r="A101" s="28" t="s">
        <v>1265</v>
      </c>
      <c r="B101" s="28">
        <f t="shared" si="38"/>
        <v>0</v>
      </c>
      <c r="C101" s="28">
        <f>'TK THEO ĐIỂM'!$G13</f>
        <v>0</v>
      </c>
      <c r="D101" s="28" t="str">
        <f>IF($B101&lt;&gt;0,IF(ROUND(C101/$B101*100,2)&lt;&gt;0,ROUND(C101/$B101*100,2),""),"")</f>
        <v/>
      </c>
      <c r="E101" s="28">
        <f>'TK THEO ĐIỂM'!$G32</f>
        <v>0</v>
      </c>
      <c r="F101" s="28" t="str">
        <f>IF($B101&lt;&gt;0,IF(ROUND(E101/$B101*100,2)&lt;&gt;0,ROUND(E101/$B101*100,2),""),"")</f>
        <v/>
      </c>
      <c r="G101" s="28">
        <f>'TK THEO ĐIỂM'!$G51</f>
        <v>0</v>
      </c>
      <c r="H101" s="28" t="str">
        <f>IF($B101&lt;&gt;0,IF(ROUND(G101/$B101*100,2)&lt;&gt;0,ROUND(G101/$B101*100,2),""),"")</f>
        <v/>
      </c>
      <c r="I101" s="28">
        <f>'TK THEO ĐIỂM'!$G70</f>
        <v>0</v>
      </c>
      <c r="J101" s="28" t="str">
        <f>IF($B101&lt;&gt;0,IF(ROUND(I101/$B101*100,2)&lt;&gt;0,ROUND(I101/$B101*100,2),""),"")</f>
        <v/>
      </c>
      <c r="K101" s="28">
        <f>'TK THEO ĐIỂM'!$G89</f>
        <v>0</v>
      </c>
      <c r="L101" s="28" t="str">
        <f>IF($B101&lt;&gt;0,IF(ROUND(K101/$B101*100,2)&lt;&gt;0,ROUND(K101/$B101*100,2),""),"")</f>
        <v/>
      </c>
      <c r="M101" s="28">
        <f>'TK THEO ĐIỂM'!$G108</f>
        <v>0</v>
      </c>
      <c r="N101" s="28" t="str">
        <f>IF($B101&lt;&gt;0,IF(ROUND(M101/$B101*100,2)&lt;&gt;0,ROUND(M101/$B101*100,2),""),"")</f>
        <v/>
      </c>
      <c r="O101" s="28">
        <f t="shared" si="45"/>
        <v>0</v>
      </c>
      <c r="P101" s="28" t="str">
        <f>IF($B101&lt;&gt;0,IF(ROUND(O101/$B101*100,2)&lt;&gt;0,ROUND(O101/$B101*100,2),""),"")</f>
        <v/>
      </c>
    </row>
    <row r="102" spans="1:16" x14ac:dyDescent="0.25">
      <c r="A102" s="28" t="s">
        <v>1266</v>
      </c>
      <c r="B102" s="28">
        <f t="shared" si="38"/>
        <v>5</v>
      </c>
      <c r="C102" s="28">
        <f>'TK THEO ĐIỂM'!$G14</f>
        <v>0</v>
      </c>
      <c r="D102" s="28" t="str">
        <f t="shared" si="39"/>
        <v/>
      </c>
      <c r="E102" s="28">
        <f>'TK THEO ĐIỂM'!$G33</f>
        <v>0</v>
      </c>
      <c r="F102" s="28" t="str">
        <f t="shared" si="40"/>
        <v/>
      </c>
      <c r="G102" s="28">
        <f>'TK THEO ĐIỂM'!$G52</f>
        <v>3</v>
      </c>
      <c r="H102" s="28">
        <f t="shared" si="41"/>
        <v>60</v>
      </c>
      <c r="I102" s="28">
        <f>'TK THEO ĐIỂM'!$G71</f>
        <v>2</v>
      </c>
      <c r="J102" s="28">
        <f t="shared" si="42"/>
        <v>40</v>
      </c>
      <c r="K102" s="28">
        <f>'TK THEO ĐIỂM'!$G90</f>
        <v>0</v>
      </c>
      <c r="L102" s="28" t="str">
        <f t="shared" si="43"/>
        <v/>
      </c>
      <c r="M102" s="28">
        <f>'TK THEO ĐIỂM'!$G109</f>
        <v>0</v>
      </c>
      <c r="N102" s="28" t="str">
        <f t="shared" si="44"/>
        <v/>
      </c>
      <c r="O102" s="28">
        <f t="shared" si="45"/>
        <v>3</v>
      </c>
      <c r="P102" s="28">
        <f t="shared" si="46"/>
        <v>60</v>
      </c>
    </row>
    <row r="103" spans="1:16" x14ac:dyDescent="0.25">
      <c r="A103" s="28" t="s">
        <v>1267</v>
      </c>
      <c r="B103" s="28">
        <f t="shared" si="38"/>
        <v>4</v>
      </c>
      <c r="C103" s="28">
        <f>'TK THEO ĐIỂM'!$G15</f>
        <v>0</v>
      </c>
      <c r="D103" s="28" t="str">
        <f t="shared" si="39"/>
        <v/>
      </c>
      <c r="E103" s="28">
        <f>'TK THEO ĐIỂM'!$G34</f>
        <v>2</v>
      </c>
      <c r="F103" s="28">
        <f t="shared" si="40"/>
        <v>50</v>
      </c>
      <c r="G103" s="28">
        <f>'TK THEO ĐIỂM'!$G53</f>
        <v>0</v>
      </c>
      <c r="H103" s="28" t="str">
        <f t="shared" si="41"/>
        <v/>
      </c>
      <c r="I103" s="28">
        <f>'TK THEO ĐIỂM'!$G72</f>
        <v>1</v>
      </c>
      <c r="J103" s="28">
        <f t="shared" si="42"/>
        <v>25</v>
      </c>
      <c r="K103" s="28">
        <f>'TK THEO ĐIỂM'!$G91</f>
        <v>1</v>
      </c>
      <c r="L103" s="28">
        <f t="shared" si="43"/>
        <v>25</v>
      </c>
      <c r="M103" s="28">
        <f>'TK THEO ĐIỂM'!$G110</f>
        <v>0</v>
      </c>
      <c r="N103" s="28" t="str">
        <f t="shared" si="44"/>
        <v/>
      </c>
      <c r="O103" s="28">
        <f t="shared" si="45"/>
        <v>2</v>
      </c>
      <c r="P103" s="28">
        <f t="shared" si="46"/>
        <v>50</v>
      </c>
    </row>
    <row r="104" spans="1:16" x14ac:dyDescent="0.25">
      <c r="A104" s="28" t="s">
        <v>1268</v>
      </c>
      <c r="B104" s="28">
        <f t="shared" si="38"/>
        <v>3</v>
      </c>
      <c r="C104" s="28">
        <f>'TK THEO ĐIỂM'!$G16</f>
        <v>0</v>
      </c>
      <c r="D104" s="28" t="str">
        <f t="shared" si="39"/>
        <v/>
      </c>
      <c r="E104" s="28">
        <f>'TK THEO ĐIỂM'!$G35</f>
        <v>1</v>
      </c>
      <c r="F104" s="28">
        <f t="shared" si="40"/>
        <v>33.33</v>
      </c>
      <c r="G104" s="28">
        <f>'TK THEO ĐIỂM'!$G54</f>
        <v>0</v>
      </c>
      <c r="H104" s="28" t="str">
        <f t="shared" si="41"/>
        <v/>
      </c>
      <c r="I104" s="28">
        <f>'TK THEO ĐIỂM'!$G73</f>
        <v>0</v>
      </c>
      <c r="J104" s="28" t="str">
        <f t="shared" si="42"/>
        <v/>
      </c>
      <c r="K104" s="28">
        <f>'TK THEO ĐIỂM'!$G92</f>
        <v>2</v>
      </c>
      <c r="L104" s="28">
        <f t="shared" si="43"/>
        <v>66.67</v>
      </c>
      <c r="M104" s="28">
        <f>'TK THEO ĐIỂM'!$G111</f>
        <v>0</v>
      </c>
      <c r="N104" s="28" t="str">
        <f t="shared" si="44"/>
        <v/>
      </c>
      <c r="O104" s="28">
        <f t="shared" si="45"/>
        <v>1</v>
      </c>
      <c r="P104" s="28">
        <f t="shared" si="46"/>
        <v>33.33</v>
      </c>
    </row>
    <row r="105" spans="1:16" x14ac:dyDescent="0.25">
      <c r="A105" s="28" t="s">
        <v>1269</v>
      </c>
      <c r="B105" s="28">
        <f t="shared" si="38"/>
        <v>5</v>
      </c>
      <c r="C105" s="28">
        <f>'TK THEO ĐIỂM'!$G17</f>
        <v>0</v>
      </c>
      <c r="D105" s="28" t="str">
        <f t="shared" si="39"/>
        <v/>
      </c>
      <c r="E105" s="28">
        <f>'TK THEO ĐIỂM'!$G36</f>
        <v>0</v>
      </c>
      <c r="F105" s="28" t="str">
        <f t="shared" si="40"/>
        <v/>
      </c>
      <c r="G105" s="28">
        <f>'TK THEO ĐIỂM'!$G55</f>
        <v>1</v>
      </c>
      <c r="H105" s="28">
        <f t="shared" si="41"/>
        <v>20</v>
      </c>
      <c r="I105" s="28">
        <f>'TK THEO ĐIỂM'!$G74</f>
        <v>3</v>
      </c>
      <c r="J105" s="28">
        <f t="shared" si="42"/>
        <v>60</v>
      </c>
      <c r="K105" s="28">
        <f>'TK THEO ĐIỂM'!$G93</f>
        <v>1</v>
      </c>
      <c r="L105" s="28">
        <f t="shared" si="43"/>
        <v>20</v>
      </c>
      <c r="M105" s="28">
        <f>'TK THEO ĐIỂM'!$G112</f>
        <v>0</v>
      </c>
      <c r="N105" s="28" t="str">
        <f t="shared" si="44"/>
        <v/>
      </c>
      <c r="O105" s="28">
        <f t="shared" si="45"/>
        <v>1</v>
      </c>
      <c r="P105" s="28">
        <f t="shared" si="46"/>
        <v>20</v>
      </c>
    </row>
    <row r="106" spans="1:16" x14ac:dyDescent="0.25">
      <c r="A106" s="28" t="s">
        <v>1270</v>
      </c>
      <c r="B106" s="28">
        <f t="shared" si="38"/>
        <v>5</v>
      </c>
      <c r="C106" s="28">
        <f>'TK THEO ĐIỂM'!$G18</f>
        <v>0</v>
      </c>
      <c r="D106" s="28" t="str">
        <f t="shared" si="39"/>
        <v/>
      </c>
      <c r="E106" s="28">
        <f>'TK THEO ĐIỂM'!$G37</f>
        <v>0</v>
      </c>
      <c r="F106" s="28" t="str">
        <f t="shared" si="40"/>
        <v/>
      </c>
      <c r="G106" s="28">
        <f>'TK THEO ĐIỂM'!$G56</f>
        <v>0</v>
      </c>
      <c r="H106" s="28" t="str">
        <f t="shared" si="41"/>
        <v/>
      </c>
      <c r="I106" s="28">
        <f>'TK THEO ĐIỂM'!$G75</f>
        <v>3</v>
      </c>
      <c r="J106" s="28">
        <f t="shared" si="42"/>
        <v>60</v>
      </c>
      <c r="K106" s="28">
        <f>'TK THEO ĐIỂM'!$G94</f>
        <v>2</v>
      </c>
      <c r="L106" s="28">
        <f t="shared" si="43"/>
        <v>40</v>
      </c>
      <c r="M106" s="28">
        <f>'TK THEO ĐIỂM'!$G113</f>
        <v>0</v>
      </c>
      <c r="N106" s="28" t="str">
        <f t="shared" si="44"/>
        <v/>
      </c>
      <c r="O106" s="28">
        <f t="shared" si="45"/>
        <v>0</v>
      </c>
      <c r="P106" s="28" t="str">
        <f t="shared" si="46"/>
        <v/>
      </c>
    </row>
    <row r="107" spans="1:16" x14ac:dyDescent="0.25">
      <c r="A107" s="28" t="s">
        <v>1271</v>
      </c>
      <c r="B107" s="28">
        <f t="shared" si="38"/>
        <v>5</v>
      </c>
      <c r="C107" s="28">
        <f>'TK THEO ĐIỂM'!$G19</f>
        <v>1</v>
      </c>
      <c r="D107" s="28">
        <f t="shared" si="39"/>
        <v>20</v>
      </c>
      <c r="E107" s="28">
        <f>'TK THEO ĐIỂM'!$G38</f>
        <v>0</v>
      </c>
      <c r="F107" s="28" t="str">
        <f t="shared" si="40"/>
        <v/>
      </c>
      <c r="G107" s="28">
        <f>'TK THEO ĐIỂM'!$G57</f>
        <v>2</v>
      </c>
      <c r="H107" s="28">
        <f t="shared" si="41"/>
        <v>40</v>
      </c>
      <c r="I107" s="28">
        <f>'TK THEO ĐIỂM'!$G76</f>
        <v>2</v>
      </c>
      <c r="J107" s="28">
        <f t="shared" si="42"/>
        <v>40</v>
      </c>
      <c r="K107" s="28">
        <f>'TK THEO ĐIỂM'!$G95</f>
        <v>0</v>
      </c>
      <c r="L107" s="28" t="str">
        <f t="shared" si="43"/>
        <v/>
      </c>
      <c r="M107" s="28">
        <f>'TK THEO ĐIỂM'!$G114</f>
        <v>0</v>
      </c>
      <c r="N107" s="28" t="str">
        <f t="shared" si="44"/>
        <v/>
      </c>
      <c r="O107" s="28">
        <f t="shared" si="45"/>
        <v>3</v>
      </c>
      <c r="P107" s="28">
        <f t="shared" si="46"/>
        <v>60</v>
      </c>
    </row>
    <row r="108" spans="1:16" x14ac:dyDescent="0.25">
      <c r="A108" s="29" t="s">
        <v>1272</v>
      </c>
      <c r="B108" s="28">
        <f t="shared" si="38"/>
        <v>189</v>
      </c>
      <c r="C108" s="28">
        <f>'TK THEO ĐIỂM'!$G20</f>
        <v>6</v>
      </c>
      <c r="D108" s="28">
        <f t="shared" si="39"/>
        <v>3.17</v>
      </c>
      <c r="E108" s="28">
        <f>'TK THEO ĐIỂM'!$G39</f>
        <v>40</v>
      </c>
      <c r="F108" s="28">
        <f t="shared" si="40"/>
        <v>21.16</v>
      </c>
      <c r="G108" s="28">
        <f>'TK THEO ĐIỂM'!$G58</f>
        <v>54</v>
      </c>
      <c r="H108" s="28">
        <f t="shared" si="41"/>
        <v>28.57</v>
      </c>
      <c r="I108" s="28">
        <f>'TK THEO ĐIỂM'!$G77</f>
        <v>64</v>
      </c>
      <c r="J108" s="28">
        <f t="shared" si="42"/>
        <v>33.86</v>
      </c>
      <c r="K108" s="28">
        <f>'TK THEO ĐIỂM'!$G96</f>
        <v>22</v>
      </c>
      <c r="L108" s="28">
        <f t="shared" si="43"/>
        <v>11.64</v>
      </c>
      <c r="M108" s="28">
        <f>'TK THEO ĐIỂM'!$G115</f>
        <v>3</v>
      </c>
      <c r="N108" s="28">
        <f t="shared" si="44"/>
        <v>1.59</v>
      </c>
      <c r="O108" s="28">
        <f t="shared" si="45"/>
        <v>100</v>
      </c>
      <c r="P108" s="28">
        <f t="shared" si="46"/>
        <v>52.91</v>
      </c>
    </row>
    <row r="110" spans="1:16" x14ac:dyDescent="0.25">
      <c r="A110" s="66" t="s">
        <v>1336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  <row r="111" spans="1:16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16" x14ac:dyDescent="0.25">
      <c r="A112" s="67" t="s">
        <v>1253</v>
      </c>
      <c r="B112" s="68" t="s">
        <v>1254</v>
      </c>
      <c r="C112" s="67" t="s">
        <v>1255</v>
      </c>
      <c r="D112" s="67"/>
      <c r="E112" s="67" t="s">
        <v>1273</v>
      </c>
      <c r="F112" s="67"/>
      <c r="G112" s="67" t="s">
        <v>1281</v>
      </c>
      <c r="H112" s="67"/>
      <c r="I112" s="67" t="s">
        <v>1282</v>
      </c>
      <c r="J112" s="67"/>
      <c r="K112" s="67" t="s">
        <v>1283</v>
      </c>
      <c r="L112" s="67"/>
      <c r="M112" s="67" t="s">
        <v>1284</v>
      </c>
      <c r="N112" s="67"/>
      <c r="O112" s="67" t="s">
        <v>1285</v>
      </c>
      <c r="P112" s="67"/>
    </row>
    <row r="113" spans="1:16" x14ac:dyDescent="0.25">
      <c r="A113" s="67"/>
      <c r="B113" s="68"/>
      <c r="C113" s="27" t="s">
        <v>1286</v>
      </c>
      <c r="D113" s="27" t="s">
        <v>1287</v>
      </c>
      <c r="E113" s="27" t="s">
        <v>1286</v>
      </c>
      <c r="F113" s="27" t="s">
        <v>1287</v>
      </c>
      <c r="G113" s="27" t="s">
        <v>1286</v>
      </c>
      <c r="H113" s="27" t="s">
        <v>1287</v>
      </c>
      <c r="I113" s="27" t="s">
        <v>1286</v>
      </c>
      <c r="J113" s="27" t="s">
        <v>1287</v>
      </c>
      <c r="K113" s="27" t="s">
        <v>1286</v>
      </c>
      <c r="L113" s="27" t="s">
        <v>1287</v>
      </c>
      <c r="M113" s="27" t="s">
        <v>1286</v>
      </c>
      <c r="N113" s="27" t="s">
        <v>1287</v>
      </c>
      <c r="O113" s="27" t="s">
        <v>1286</v>
      </c>
      <c r="P113" s="27" t="s">
        <v>1287</v>
      </c>
    </row>
    <row r="114" spans="1:16" x14ac:dyDescent="0.25">
      <c r="A114" s="28" t="s">
        <v>1257</v>
      </c>
      <c r="B114" s="28">
        <f>O114+I114+K114+M114</f>
        <v>44</v>
      </c>
      <c r="C114" s="28">
        <f>'TK THEO ĐIỂM'!$H5</f>
        <v>0</v>
      </c>
      <c r="D114" s="28" t="str">
        <f>IF(ROUND(C114/$B114*100,2)&lt;&gt;0,ROUND(C114/$B114*100,2),"")</f>
        <v/>
      </c>
      <c r="E114" s="28">
        <f>'TK THEO ĐIỂM'!$H24</f>
        <v>3</v>
      </c>
      <c r="F114" s="28">
        <f>IF(ROUND(E114/$B114*100,2)&lt;&gt;0,ROUND(E114/$B114*100,2),"")</f>
        <v>6.82</v>
      </c>
      <c r="G114" s="28">
        <f>'TK THEO ĐIỂM'!$H43</f>
        <v>9</v>
      </c>
      <c r="H114" s="28">
        <f>IF(ROUND(G114/$B114*100,2)&lt;&gt;0,ROUND(G114/$B114*100,2),"")</f>
        <v>20.45</v>
      </c>
      <c r="I114" s="28">
        <f>'TK THEO ĐIỂM'!$H62</f>
        <v>15</v>
      </c>
      <c r="J114" s="28">
        <f>IF(ROUND(I114/$B114*100,2)&lt;&gt;0,ROUND(I114/$B114*100,2),"")</f>
        <v>34.090000000000003</v>
      </c>
      <c r="K114" s="28">
        <f>'TK THEO ĐIỂM'!$H81</f>
        <v>17</v>
      </c>
      <c r="L114" s="28">
        <f>IF(ROUND(K114/$B114*100,2)&lt;&gt;0,ROUND(K114/$B114*100,2),"")</f>
        <v>38.64</v>
      </c>
      <c r="M114" s="28">
        <f>'TK THEO ĐIỂM'!$H100</f>
        <v>0</v>
      </c>
      <c r="N114" s="28" t="str">
        <f>IF(ROUND(M114/$B114*100,2)&lt;&gt;0,ROUND(M114/$B114*100,2),"")</f>
        <v/>
      </c>
      <c r="O114" s="28">
        <f>C114+E114+G114</f>
        <v>12</v>
      </c>
      <c r="P114" s="28">
        <f>IF(ROUND(O114/$B114*100,2)&lt;&gt;0,ROUND(O114/$B114*100,2),"")</f>
        <v>27.27</v>
      </c>
    </row>
    <row r="115" spans="1:16" x14ac:dyDescent="0.25">
      <c r="A115" s="28" t="s">
        <v>1258</v>
      </c>
      <c r="B115" s="28">
        <f t="shared" ref="B115:B129" si="47">O115+I115+K115+M115</f>
        <v>35</v>
      </c>
      <c r="C115" s="28">
        <f>'TK THEO ĐIỂM'!$H6</f>
        <v>0</v>
      </c>
      <c r="D115" s="28" t="str">
        <f t="shared" ref="D115:D129" si="48">IF(ROUND(C115/$B115*100,2)&lt;&gt;0,ROUND(C115/$B115*100,2),"")</f>
        <v/>
      </c>
      <c r="E115" s="28">
        <f>'TK THEO ĐIỂM'!$H25</f>
        <v>1</v>
      </c>
      <c r="F115" s="28">
        <f t="shared" ref="F115:F129" si="49">IF(ROUND(E115/$B115*100,2)&lt;&gt;0,ROUND(E115/$B115*100,2),"")</f>
        <v>2.86</v>
      </c>
      <c r="G115" s="28">
        <f>'TK THEO ĐIỂM'!$H44</f>
        <v>4</v>
      </c>
      <c r="H115" s="28">
        <f t="shared" ref="H115:H129" si="50">IF(ROUND(G115/$B115*100,2)&lt;&gt;0,ROUND(G115/$B115*100,2),"")</f>
        <v>11.43</v>
      </c>
      <c r="I115" s="28">
        <f>'TK THEO ĐIỂM'!$H63</f>
        <v>16</v>
      </c>
      <c r="J115" s="28">
        <f t="shared" ref="J115:J129" si="51">IF(ROUND(I115/$B115*100,2)&lt;&gt;0,ROUND(I115/$B115*100,2),"")</f>
        <v>45.71</v>
      </c>
      <c r="K115" s="28">
        <f>'TK THEO ĐIỂM'!$H82</f>
        <v>13</v>
      </c>
      <c r="L115" s="28">
        <f t="shared" ref="L115:L129" si="52">IF(ROUND(K115/$B115*100,2)&lt;&gt;0,ROUND(K115/$B115*100,2),"")</f>
        <v>37.14</v>
      </c>
      <c r="M115" s="28">
        <f>'TK THEO ĐIỂM'!$H101</f>
        <v>1</v>
      </c>
      <c r="N115" s="28">
        <f t="shared" ref="N115:N129" si="53">IF(ROUND(M115/$B115*100,2)&lt;&gt;0,ROUND(M115/$B115*100,2),"")</f>
        <v>2.86</v>
      </c>
      <c r="O115" s="28">
        <f t="shared" ref="O115:O129" si="54">C115+E115+G115</f>
        <v>5</v>
      </c>
      <c r="P115" s="28">
        <f t="shared" ref="P115:P129" si="55">IF(ROUND(O115/$B115*100,2)&lt;&gt;0,ROUND(O115/$B115*100,2),"")</f>
        <v>14.29</v>
      </c>
    </row>
    <row r="116" spans="1:16" x14ac:dyDescent="0.25">
      <c r="A116" s="28" t="s">
        <v>1259</v>
      </c>
      <c r="B116" s="28">
        <f t="shared" si="47"/>
        <v>34</v>
      </c>
      <c r="C116" s="28">
        <f>'TK THEO ĐIỂM'!$H7</f>
        <v>0</v>
      </c>
      <c r="D116" s="28" t="str">
        <f t="shared" si="48"/>
        <v/>
      </c>
      <c r="E116" s="28">
        <f>'TK THEO ĐIỂM'!$H26</f>
        <v>0</v>
      </c>
      <c r="F116" s="28" t="str">
        <f t="shared" si="49"/>
        <v/>
      </c>
      <c r="G116" s="28">
        <f>'TK THEO ĐIỂM'!$H45</f>
        <v>1</v>
      </c>
      <c r="H116" s="28">
        <f t="shared" si="50"/>
        <v>2.94</v>
      </c>
      <c r="I116" s="28">
        <f>'TK THEO ĐIỂM'!$H64</f>
        <v>14</v>
      </c>
      <c r="J116" s="28">
        <f t="shared" si="51"/>
        <v>41.18</v>
      </c>
      <c r="K116" s="28">
        <f>'TK THEO ĐIỂM'!$H83</f>
        <v>19</v>
      </c>
      <c r="L116" s="28">
        <f t="shared" si="52"/>
        <v>55.88</v>
      </c>
      <c r="M116" s="28">
        <f>'TK THEO ĐIỂM'!$H102</f>
        <v>0</v>
      </c>
      <c r="N116" s="28" t="str">
        <f t="shared" si="53"/>
        <v/>
      </c>
      <c r="O116" s="28">
        <f t="shared" si="54"/>
        <v>1</v>
      </c>
      <c r="P116" s="28">
        <f t="shared" si="55"/>
        <v>2.94</v>
      </c>
    </row>
    <row r="117" spans="1:16" x14ac:dyDescent="0.25">
      <c r="A117" s="28" t="s">
        <v>1260</v>
      </c>
      <c r="B117" s="28">
        <f t="shared" si="47"/>
        <v>28</v>
      </c>
      <c r="C117" s="28">
        <f>'TK THEO ĐIỂM'!$H8</f>
        <v>0</v>
      </c>
      <c r="D117" s="28" t="str">
        <f t="shared" si="48"/>
        <v/>
      </c>
      <c r="E117" s="28">
        <f>'TK THEO ĐIỂM'!$H27</f>
        <v>1</v>
      </c>
      <c r="F117" s="28">
        <f t="shared" si="49"/>
        <v>3.57</v>
      </c>
      <c r="G117" s="28">
        <f>'TK THEO ĐIỂM'!$H46</f>
        <v>1</v>
      </c>
      <c r="H117" s="28">
        <f t="shared" si="50"/>
        <v>3.57</v>
      </c>
      <c r="I117" s="28">
        <f>'TK THEO ĐIỂM'!$H65</f>
        <v>11</v>
      </c>
      <c r="J117" s="28">
        <f t="shared" si="51"/>
        <v>39.29</v>
      </c>
      <c r="K117" s="28">
        <f>'TK THEO ĐIỂM'!$H84</f>
        <v>15</v>
      </c>
      <c r="L117" s="28">
        <f t="shared" si="52"/>
        <v>53.57</v>
      </c>
      <c r="M117" s="28">
        <f>'TK THEO ĐIỂM'!$H103</f>
        <v>0</v>
      </c>
      <c r="N117" s="28" t="str">
        <f t="shared" si="53"/>
        <v/>
      </c>
      <c r="O117" s="28">
        <f t="shared" si="54"/>
        <v>2</v>
      </c>
      <c r="P117" s="28">
        <f t="shared" si="55"/>
        <v>7.14</v>
      </c>
    </row>
    <row r="118" spans="1:16" x14ac:dyDescent="0.25">
      <c r="A118" s="28" t="s">
        <v>1261</v>
      </c>
      <c r="B118" s="28">
        <f t="shared" si="47"/>
        <v>6</v>
      </c>
      <c r="C118" s="28">
        <f>'TK THEO ĐIỂM'!$H9</f>
        <v>0</v>
      </c>
      <c r="D118" s="28" t="str">
        <f t="shared" si="48"/>
        <v/>
      </c>
      <c r="E118" s="28">
        <f>'TK THEO ĐIỂM'!$H28</f>
        <v>0</v>
      </c>
      <c r="F118" s="28" t="str">
        <f t="shared" si="49"/>
        <v/>
      </c>
      <c r="G118" s="28">
        <f>'TK THEO ĐIỂM'!$H47</f>
        <v>2</v>
      </c>
      <c r="H118" s="28">
        <f t="shared" si="50"/>
        <v>33.33</v>
      </c>
      <c r="I118" s="28">
        <f>'TK THEO ĐIỂM'!$H66</f>
        <v>1</v>
      </c>
      <c r="J118" s="28">
        <f t="shared" si="51"/>
        <v>16.670000000000002</v>
      </c>
      <c r="K118" s="28">
        <f>'TK THEO ĐIỂM'!$H85</f>
        <v>3</v>
      </c>
      <c r="L118" s="28">
        <f t="shared" si="52"/>
        <v>50</v>
      </c>
      <c r="M118" s="28">
        <f>'TK THEO ĐIỂM'!$H104</f>
        <v>0</v>
      </c>
      <c r="N118" s="28" t="str">
        <f t="shared" si="53"/>
        <v/>
      </c>
      <c r="O118" s="28">
        <f t="shared" si="54"/>
        <v>2</v>
      </c>
      <c r="P118" s="28">
        <f t="shared" si="55"/>
        <v>33.33</v>
      </c>
    </row>
    <row r="119" spans="1:16" x14ac:dyDescent="0.25">
      <c r="A119" s="28" t="s">
        <v>1262</v>
      </c>
      <c r="B119" s="28">
        <f t="shared" si="47"/>
        <v>2</v>
      </c>
      <c r="C119" s="28">
        <f>'TK THEO ĐIỂM'!$H10</f>
        <v>0</v>
      </c>
      <c r="D119" s="28" t="str">
        <f t="shared" si="48"/>
        <v/>
      </c>
      <c r="E119" s="28">
        <f>'TK THEO ĐIỂM'!$H29</f>
        <v>0</v>
      </c>
      <c r="F119" s="28" t="str">
        <f t="shared" si="49"/>
        <v/>
      </c>
      <c r="G119" s="28">
        <f>'TK THEO ĐIỂM'!$H48</f>
        <v>0</v>
      </c>
      <c r="H119" s="28" t="str">
        <f t="shared" si="50"/>
        <v/>
      </c>
      <c r="I119" s="28">
        <f>'TK THEO ĐIỂM'!$H67</f>
        <v>0</v>
      </c>
      <c r="J119" s="28" t="str">
        <f t="shared" si="51"/>
        <v/>
      </c>
      <c r="K119" s="28">
        <f>'TK THEO ĐIỂM'!$H86</f>
        <v>2</v>
      </c>
      <c r="L119" s="28">
        <f t="shared" si="52"/>
        <v>100</v>
      </c>
      <c r="M119" s="28">
        <f>'TK THEO ĐIỂM'!$H105</f>
        <v>0</v>
      </c>
      <c r="N119" s="28" t="str">
        <f t="shared" si="53"/>
        <v/>
      </c>
      <c r="O119" s="28">
        <f t="shared" si="54"/>
        <v>0</v>
      </c>
      <c r="P119" s="28" t="str">
        <f t="shared" si="55"/>
        <v/>
      </c>
    </row>
    <row r="120" spans="1:16" x14ac:dyDescent="0.25">
      <c r="A120" s="28" t="s">
        <v>1263</v>
      </c>
      <c r="B120" s="28">
        <f t="shared" si="47"/>
        <v>4</v>
      </c>
      <c r="C120" s="28">
        <f>'TK THEO ĐIỂM'!$H11</f>
        <v>0</v>
      </c>
      <c r="D120" s="28" t="str">
        <f t="shared" si="48"/>
        <v/>
      </c>
      <c r="E120" s="28">
        <f>'TK THEO ĐIỂM'!$H30</f>
        <v>0</v>
      </c>
      <c r="F120" s="28" t="str">
        <f t="shared" si="49"/>
        <v/>
      </c>
      <c r="G120" s="28">
        <f>'TK THEO ĐIỂM'!$H49</f>
        <v>0</v>
      </c>
      <c r="H120" s="28" t="str">
        <f t="shared" si="50"/>
        <v/>
      </c>
      <c r="I120" s="28">
        <f>'TK THEO ĐIỂM'!$H68</f>
        <v>3</v>
      </c>
      <c r="J120" s="28">
        <f t="shared" si="51"/>
        <v>75</v>
      </c>
      <c r="K120" s="28">
        <f>'TK THEO ĐIỂM'!$H87</f>
        <v>1</v>
      </c>
      <c r="L120" s="28">
        <f t="shared" si="52"/>
        <v>25</v>
      </c>
      <c r="M120" s="28">
        <f>'TK THEO ĐIỂM'!$H106</f>
        <v>0</v>
      </c>
      <c r="N120" s="28" t="str">
        <f t="shared" si="53"/>
        <v/>
      </c>
      <c r="O120" s="28">
        <f t="shared" si="54"/>
        <v>0</v>
      </c>
      <c r="P120" s="28" t="str">
        <f t="shared" si="55"/>
        <v/>
      </c>
    </row>
    <row r="121" spans="1:16" x14ac:dyDescent="0.25">
      <c r="A121" s="28" t="s">
        <v>1264</v>
      </c>
      <c r="B121" s="28">
        <f t="shared" si="47"/>
        <v>9</v>
      </c>
      <c r="C121" s="28">
        <f>'TK THEO ĐIỂM'!$H12</f>
        <v>0</v>
      </c>
      <c r="D121" s="28" t="str">
        <f t="shared" si="48"/>
        <v/>
      </c>
      <c r="E121" s="28">
        <f>'TK THEO ĐIỂM'!$H31</f>
        <v>0</v>
      </c>
      <c r="F121" s="28" t="str">
        <f t="shared" si="49"/>
        <v/>
      </c>
      <c r="G121" s="28">
        <f>'TK THEO ĐIỂM'!$H50</f>
        <v>0</v>
      </c>
      <c r="H121" s="28" t="str">
        <f t="shared" si="50"/>
        <v/>
      </c>
      <c r="I121" s="28">
        <f>'TK THEO ĐIỂM'!$H69</f>
        <v>4</v>
      </c>
      <c r="J121" s="28">
        <f t="shared" si="51"/>
        <v>44.44</v>
      </c>
      <c r="K121" s="28">
        <f>'TK THEO ĐIỂM'!$H88</f>
        <v>3</v>
      </c>
      <c r="L121" s="28">
        <f t="shared" si="52"/>
        <v>33.33</v>
      </c>
      <c r="M121" s="28">
        <f>'TK THEO ĐIỂM'!$H107</f>
        <v>2</v>
      </c>
      <c r="N121" s="28">
        <f t="shared" si="53"/>
        <v>22.22</v>
      </c>
      <c r="O121" s="28">
        <f t="shared" si="54"/>
        <v>0</v>
      </c>
      <c r="P121" s="28" t="str">
        <f t="shared" si="55"/>
        <v/>
      </c>
    </row>
    <row r="122" spans="1:16" x14ac:dyDescent="0.25">
      <c r="A122" s="28" t="s">
        <v>1265</v>
      </c>
      <c r="B122" s="28">
        <f t="shared" si="47"/>
        <v>0</v>
      </c>
      <c r="C122" s="28">
        <f>'TK THEO ĐIỂM'!$H13</f>
        <v>0</v>
      </c>
      <c r="D122" s="28" t="str">
        <f>IF($B122&lt;&gt;0,IF(ROUND(C122/$B122*100,2)&lt;&gt;0,ROUND(C122/$B122*100,2),""),"")</f>
        <v/>
      </c>
      <c r="E122" s="28">
        <f>'TK THEO ĐIỂM'!$H32</f>
        <v>0</v>
      </c>
      <c r="F122" s="28" t="str">
        <f>IF($B122&lt;&gt;0,IF(ROUND(E122/$B122*100,2)&lt;&gt;0,ROUND(E122/$B122*100,2),""),"")</f>
        <v/>
      </c>
      <c r="G122" s="28">
        <f>'TK THEO ĐIỂM'!$H51</f>
        <v>0</v>
      </c>
      <c r="H122" s="28" t="str">
        <f>IF($B122&lt;&gt;0,IF(ROUND(G122/$B122*100,2)&lt;&gt;0,ROUND(G122/$B122*100,2),""),"")</f>
        <v/>
      </c>
      <c r="I122" s="28">
        <f>'TK THEO ĐIỂM'!$H70</f>
        <v>0</v>
      </c>
      <c r="J122" s="28" t="str">
        <f>IF($B122&lt;&gt;0,IF(ROUND(I122/$B122*100,2)&lt;&gt;0,ROUND(I122/$B122*100,2),""),"")</f>
        <v/>
      </c>
      <c r="K122" s="28">
        <f>'TK THEO ĐIỂM'!$H89</f>
        <v>0</v>
      </c>
      <c r="L122" s="28" t="str">
        <f>IF($B122&lt;&gt;0,IF(ROUND(K122/$B122*100,2)&lt;&gt;0,ROUND(K122/$B122*100,2),""),"")</f>
        <v/>
      </c>
      <c r="M122" s="28">
        <f>'TK THEO ĐIỂM'!$H108</f>
        <v>0</v>
      </c>
      <c r="N122" s="28" t="str">
        <f>IF($B122&lt;&gt;0,IF(ROUND(M122/$B122*100,2)&lt;&gt;0,ROUND(M122/$B122*100,2),""),"")</f>
        <v/>
      </c>
      <c r="O122" s="28">
        <f t="shared" si="54"/>
        <v>0</v>
      </c>
      <c r="P122" s="28" t="str">
        <f>IF($B122&lt;&gt;0,IF(ROUND(O122/$B122*100,2)&lt;&gt;0,ROUND(O122/$B122*100,2),""),"")</f>
        <v/>
      </c>
    </row>
    <row r="123" spans="1:16" x14ac:dyDescent="0.25">
      <c r="A123" s="28" t="s">
        <v>1266</v>
      </c>
      <c r="B123" s="28">
        <f t="shared" si="47"/>
        <v>5</v>
      </c>
      <c r="C123" s="28">
        <f>'TK THEO ĐIỂM'!$H14</f>
        <v>0</v>
      </c>
      <c r="D123" s="28" t="str">
        <f t="shared" si="48"/>
        <v/>
      </c>
      <c r="E123" s="28">
        <f>'TK THEO ĐIỂM'!$H33</f>
        <v>0</v>
      </c>
      <c r="F123" s="28" t="str">
        <f t="shared" si="49"/>
        <v/>
      </c>
      <c r="G123" s="28">
        <f>'TK THEO ĐIỂM'!$H52</f>
        <v>0</v>
      </c>
      <c r="H123" s="28" t="str">
        <f t="shared" si="50"/>
        <v/>
      </c>
      <c r="I123" s="28">
        <f>'TK THEO ĐIỂM'!$H71</f>
        <v>4</v>
      </c>
      <c r="J123" s="28">
        <f t="shared" si="51"/>
        <v>80</v>
      </c>
      <c r="K123" s="28">
        <f>'TK THEO ĐIỂM'!$H90</f>
        <v>1</v>
      </c>
      <c r="L123" s="28">
        <f t="shared" si="52"/>
        <v>20</v>
      </c>
      <c r="M123" s="28">
        <f>'TK THEO ĐIỂM'!$H109</f>
        <v>0</v>
      </c>
      <c r="N123" s="28" t="str">
        <f t="shared" si="53"/>
        <v/>
      </c>
      <c r="O123" s="28">
        <f t="shared" si="54"/>
        <v>0</v>
      </c>
      <c r="P123" s="28" t="str">
        <f t="shared" si="55"/>
        <v/>
      </c>
    </row>
    <row r="124" spans="1:16" x14ac:dyDescent="0.25">
      <c r="A124" s="28" t="s">
        <v>1267</v>
      </c>
      <c r="B124" s="28">
        <f t="shared" si="47"/>
        <v>4</v>
      </c>
      <c r="C124" s="28">
        <f>'TK THEO ĐIỂM'!$H15</f>
        <v>0</v>
      </c>
      <c r="D124" s="28" t="str">
        <f t="shared" si="48"/>
        <v/>
      </c>
      <c r="E124" s="28">
        <f>'TK THEO ĐIỂM'!$H34</f>
        <v>0</v>
      </c>
      <c r="F124" s="28" t="str">
        <f t="shared" si="49"/>
        <v/>
      </c>
      <c r="G124" s="28">
        <f>'TK THEO ĐIỂM'!$H53</f>
        <v>0</v>
      </c>
      <c r="H124" s="28" t="str">
        <f t="shared" si="50"/>
        <v/>
      </c>
      <c r="I124" s="28">
        <f>'TK THEO ĐIỂM'!$H72</f>
        <v>2</v>
      </c>
      <c r="J124" s="28">
        <f t="shared" si="51"/>
        <v>50</v>
      </c>
      <c r="K124" s="28">
        <f>'TK THEO ĐIỂM'!$H91</f>
        <v>2</v>
      </c>
      <c r="L124" s="28">
        <f t="shared" si="52"/>
        <v>50</v>
      </c>
      <c r="M124" s="28">
        <f>'TK THEO ĐIỂM'!$H110</f>
        <v>0</v>
      </c>
      <c r="N124" s="28" t="str">
        <f t="shared" si="53"/>
        <v/>
      </c>
      <c r="O124" s="28">
        <f t="shared" si="54"/>
        <v>0</v>
      </c>
      <c r="P124" s="28" t="str">
        <f t="shared" si="55"/>
        <v/>
      </c>
    </row>
    <row r="125" spans="1:16" x14ac:dyDescent="0.25">
      <c r="A125" s="28" t="s">
        <v>1268</v>
      </c>
      <c r="B125" s="28">
        <f t="shared" si="47"/>
        <v>3</v>
      </c>
      <c r="C125" s="28">
        <f>'TK THEO ĐIỂM'!$H16</f>
        <v>0</v>
      </c>
      <c r="D125" s="28" t="str">
        <f t="shared" si="48"/>
        <v/>
      </c>
      <c r="E125" s="28">
        <f>'TK THEO ĐIỂM'!$H35</f>
        <v>0</v>
      </c>
      <c r="F125" s="28" t="str">
        <f t="shared" si="49"/>
        <v/>
      </c>
      <c r="G125" s="28">
        <f>'TK THEO ĐIỂM'!$H54</f>
        <v>0</v>
      </c>
      <c r="H125" s="28" t="str">
        <f t="shared" si="50"/>
        <v/>
      </c>
      <c r="I125" s="28">
        <f>'TK THEO ĐIỂM'!$H73</f>
        <v>1</v>
      </c>
      <c r="J125" s="28">
        <f t="shared" si="51"/>
        <v>33.33</v>
      </c>
      <c r="K125" s="28">
        <f>'TK THEO ĐIỂM'!$H92</f>
        <v>2</v>
      </c>
      <c r="L125" s="28">
        <f t="shared" si="52"/>
        <v>66.67</v>
      </c>
      <c r="M125" s="28">
        <f>'TK THEO ĐIỂM'!$H111</f>
        <v>0</v>
      </c>
      <c r="N125" s="28" t="str">
        <f t="shared" si="53"/>
        <v/>
      </c>
      <c r="O125" s="28">
        <f t="shared" si="54"/>
        <v>0</v>
      </c>
      <c r="P125" s="28" t="str">
        <f t="shared" si="55"/>
        <v/>
      </c>
    </row>
    <row r="126" spans="1:16" x14ac:dyDescent="0.25">
      <c r="A126" s="28" t="s">
        <v>1269</v>
      </c>
      <c r="B126" s="28">
        <f t="shared" si="47"/>
        <v>5</v>
      </c>
      <c r="C126" s="28">
        <f>'TK THEO ĐIỂM'!$H17</f>
        <v>0</v>
      </c>
      <c r="D126" s="28" t="str">
        <f t="shared" si="48"/>
        <v/>
      </c>
      <c r="E126" s="28">
        <f>'TK THEO ĐIỂM'!$H36</f>
        <v>0</v>
      </c>
      <c r="F126" s="28" t="str">
        <f t="shared" si="49"/>
        <v/>
      </c>
      <c r="G126" s="28">
        <f>'TK THEO ĐIỂM'!$H55</f>
        <v>0</v>
      </c>
      <c r="H126" s="28" t="str">
        <f t="shared" si="50"/>
        <v/>
      </c>
      <c r="I126" s="28">
        <f>'TK THEO ĐIỂM'!$H74</f>
        <v>2</v>
      </c>
      <c r="J126" s="28">
        <f t="shared" si="51"/>
        <v>40</v>
      </c>
      <c r="K126" s="28">
        <f>'TK THEO ĐIỂM'!$H93</f>
        <v>3</v>
      </c>
      <c r="L126" s="28">
        <f t="shared" si="52"/>
        <v>60</v>
      </c>
      <c r="M126" s="28">
        <f>'TK THEO ĐIỂM'!$H112</f>
        <v>0</v>
      </c>
      <c r="N126" s="28" t="str">
        <f t="shared" si="53"/>
        <v/>
      </c>
      <c r="O126" s="28">
        <f t="shared" si="54"/>
        <v>0</v>
      </c>
      <c r="P126" s="28" t="str">
        <f t="shared" si="55"/>
        <v/>
      </c>
    </row>
    <row r="127" spans="1:16" x14ac:dyDescent="0.25">
      <c r="A127" s="28" t="s">
        <v>1270</v>
      </c>
      <c r="B127" s="28">
        <f t="shared" si="47"/>
        <v>5</v>
      </c>
      <c r="C127" s="28">
        <f>'TK THEO ĐIỂM'!$H18</f>
        <v>0</v>
      </c>
      <c r="D127" s="28" t="str">
        <f t="shared" si="48"/>
        <v/>
      </c>
      <c r="E127" s="28">
        <f>'TK THEO ĐIỂM'!$H37</f>
        <v>0</v>
      </c>
      <c r="F127" s="28" t="str">
        <f t="shared" si="49"/>
        <v/>
      </c>
      <c r="G127" s="28">
        <f>'TK THEO ĐIỂM'!$H56</f>
        <v>0</v>
      </c>
      <c r="H127" s="28" t="str">
        <f t="shared" si="50"/>
        <v/>
      </c>
      <c r="I127" s="28">
        <f>'TK THEO ĐIỂM'!$H75</f>
        <v>1</v>
      </c>
      <c r="J127" s="28">
        <f t="shared" si="51"/>
        <v>20</v>
      </c>
      <c r="K127" s="28">
        <f>'TK THEO ĐIỂM'!$H94</f>
        <v>4</v>
      </c>
      <c r="L127" s="28">
        <f t="shared" si="52"/>
        <v>80</v>
      </c>
      <c r="M127" s="28">
        <f>'TK THEO ĐIỂM'!$H113</f>
        <v>0</v>
      </c>
      <c r="N127" s="28" t="str">
        <f t="shared" si="53"/>
        <v/>
      </c>
      <c r="O127" s="28">
        <f t="shared" si="54"/>
        <v>0</v>
      </c>
      <c r="P127" s="28" t="str">
        <f t="shared" si="55"/>
        <v/>
      </c>
    </row>
    <row r="128" spans="1:16" x14ac:dyDescent="0.25">
      <c r="A128" s="28" t="s">
        <v>1271</v>
      </c>
      <c r="B128" s="28">
        <f t="shared" si="47"/>
        <v>5</v>
      </c>
      <c r="C128" s="28">
        <f>'TK THEO ĐIỂM'!$H19</f>
        <v>0</v>
      </c>
      <c r="D128" s="28" t="str">
        <f t="shared" si="48"/>
        <v/>
      </c>
      <c r="E128" s="28">
        <f>'TK THEO ĐIỂM'!$H38</f>
        <v>0</v>
      </c>
      <c r="F128" s="28" t="str">
        <f t="shared" si="49"/>
        <v/>
      </c>
      <c r="G128" s="28">
        <f>'TK THEO ĐIỂM'!$H57</f>
        <v>1</v>
      </c>
      <c r="H128" s="28">
        <f t="shared" si="50"/>
        <v>20</v>
      </c>
      <c r="I128" s="28">
        <f>'TK THEO ĐIỂM'!$H76</f>
        <v>3</v>
      </c>
      <c r="J128" s="28">
        <f t="shared" si="51"/>
        <v>60</v>
      </c>
      <c r="K128" s="28">
        <f>'TK THEO ĐIỂM'!$H95</f>
        <v>1</v>
      </c>
      <c r="L128" s="28">
        <f t="shared" si="52"/>
        <v>20</v>
      </c>
      <c r="M128" s="28">
        <f>'TK THEO ĐIỂM'!$H114</f>
        <v>0</v>
      </c>
      <c r="N128" s="28" t="str">
        <f t="shared" si="53"/>
        <v/>
      </c>
      <c r="O128" s="28">
        <f t="shared" si="54"/>
        <v>1</v>
      </c>
      <c r="P128" s="28">
        <f t="shared" si="55"/>
        <v>20</v>
      </c>
    </row>
    <row r="129" spans="1:16" x14ac:dyDescent="0.25">
      <c r="A129" s="29" t="s">
        <v>1272</v>
      </c>
      <c r="B129" s="28">
        <f t="shared" si="47"/>
        <v>189</v>
      </c>
      <c r="C129" s="28">
        <f>'TK THEO ĐIỂM'!$H20</f>
        <v>0</v>
      </c>
      <c r="D129" s="28" t="str">
        <f t="shared" si="48"/>
        <v/>
      </c>
      <c r="E129" s="28">
        <f>'TK THEO ĐIỂM'!$H39</f>
        <v>5</v>
      </c>
      <c r="F129" s="28">
        <f t="shared" si="49"/>
        <v>2.65</v>
      </c>
      <c r="G129" s="28">
        <f>'TK THEO ĐIỂM'!$H58</f>
        <v>18</v>
      </c>
      <c r="H129" s="28">
        <f t="shared" si="50"/>
        <v>9.52</v>
      </c>
      <c r="I129" s="28">
        <f>'TK THEO ĐIỂM'!$H77</f>
        <v>77</v>
      </c>
      <c r="J129" s="28">
        <f t="shared" si="51"/>
        <v>40.74</v>
      </c>
      <c r="K129" s="28">
        <f>'TK THEO ĐIỂM'!$H96</f>
        <v>86</v>
      </c>
      <c r="L129" s="28">
        <f t="shared" si="52"/>
        <v>45.5</v>
      </c>
      <c r="M129" s="28">
        <f>'TK THEO ĐIỂM'!$H115</f>
        <v>3</v>
      </c>
      <c r="N129" s="28">
        <f t="shared" si="53"/>
        <v>1.59</v>
      </c>
      <c r="O129" s="28">
        <f t="shared" si="54"/>
        <v>23</v>
      </c>
      <c r="P129" s="28">
        <f t="shared" si="55"/>
        <v>12.17</v>
      </c>
    </row>
    <row r="133" spans="1:16" x14ac:dyDescent="0.25">
      <c r="A133" s="66" t="s">
        <v>1335</v>
      </c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5">
      <c r="A135" s="67" t="s">
        <v>1253</v>
      </c>
      <c r="B135" s="68" t="s">
        <v>1254</v>
      </c>
      <c r="C135" s="67" t="s">
        <v>1255</v>
      </c>
      <c r="D135" s="67"/>
      <c r="E135" s="67" t="s">
        <v>1273</v>
      </c>
      <c r="F135" s="67"/>
      <c r="G135" s="67" t="s">
        <v>1281</v>
      </c>
      <c r="H135" s="67"/>
      <c r="I135" s="67" t="s">
        <v>1282</v>
      </c>
      <c r="J135" s="67"/>
      <c r="K135" s="67" t="s">
        <v>1283</v>
      </c>
      <c r="L135" s="67"/>
      <c r="M135" s="67" t="s">
        <v>1284</v>
      </c>
      <c r="N135" s="67"/>
      <c r="O135" s="67" t="s">
        <v>1285</v>
      </c>
      <c r="P135" s="67"/>
    </row>
    <row r="136" spans="1:16" x14ac:dyDescent="0.25">
      <c r="A136" s="67"/>
      <c r="B136" s="68"/>
      <c r="C136" s="27" t="s">
        <v>1286</v>
      </c>
      <c r="D136" s="27" t="s">
        <v>1287</v>
      </c>
      <c r="E136" s="27" t="s">
        <v>1286</v>
      </c>
      <c r="F136" s="27" t="s">
        <v>1287</v>
      </c>
      <c r="G136" s="27" t="s">
        <v>1286</v>
      </c>
      <c r="H136" s="27" t="s">
        <v>1287</v>
      </c>
      <c r="I136" s="27" t="s">
        <v>1286</v>
      </c>
      <c r="J136" s="27" t="s">
        <v>1287</v>
      </c>
      <c r="K136" s="27" t="s">
        <v>1286</v>
      </c>
      <c r="L136" s="27" t="s">
        <v>1287</v>
      </c>
      <c r="M136" s="27" t="s">
        <v>1286</v>
      </c>
      <c r="N136" s="27" t="s">
        <v>1287</v>
      </c>
      <c r="O136" s="27" t="s">
        <v>1286</v>
      </c>
      <c r="P136" s="27" t="s">
        <v>1287</v>
      </c>
    </row>
    <row r="137" spans="1:16" x14ac:dyDescent="0.25">
      <c r="A137" s="28" t="s">
        <v>1257</v>
      </c>
      <c r="B137" s="28">
        <f>O137+I137+K137+M137</f>
        <v>1</v>
      </c>
      <c r="C137" s="28">
        <f>'TK THEO ĐIỂM'!$I5</f>
        <v>0</v>
      </c>
      <c r="D137" s="28" t="str">
        <f>IF($B137&lt;&gt;0,IF(ROUND(C137/$B137*100,2)&lt;&gt;0,ROUND(C137/$B137*100,2),""),"")</f>
        <v/>
      </c>
      <c r="E137" s="28">
        <f>'TK THEO ĐIỂM'!$I24</f>
        <v>0</v>
      </c>
      <c r="F137" s="28" t="str">
        <f>IF($B137&lt;&gt;0,IF(ROUND(E137/$B137*100,2)&lt;&gt;0,ROUND(E137/$B137*100,2),""),"")</f>
        <v/>
      </c>
      <c r="G137" s="28">
        <f>'TK THEO ĐIỂM'!$I43</f>
        <v>1</v>
      </c>
      <c r="H137" s="28">
        <f>IF($B137&lt;&gt;0,IF(ROUND(G137/$B137*100,2)&lt;&gt;0,ROUND(G137/$B137*100,2),""),"")</f>
        <v>100</v>
      </c>
      <c r="I137" s="28">
        <f>'TK THEO ĐIỂM'!$I62</f>
        <v>0</v>
      </c>
      <c r="J137" s="28" t="str">
        <f>IF($B137&lt;&gt;0,IF(ROUND(I137/$B137*100,2)&lt;&gt;0,ROUND(I137/$B137*100,2),""),"")</f>
        <v/>
      </c>
      <c r="K137" s="28">
        <f>'TK THEO ĐIỂM'!$I81</f>
        <v>0</v>
      </c>
      <c r="L137" s="28" t="str">
        <f>IF($B137&lt;&gt;0,IF(ROUND(K137/$B137*100,2)&lt;&gt;0,ROUND(K137/$B137*100,2),""),"")</f>
        <v/>
      </c>
      <c r="M137" s="28">
        <f>'TK THEO ĐIỂM'!$I100</f>
        <v>0</v>
      </c>
      <c r="N137" s="28" t="str">
        <f>IF($B137&lt;&gt;0,IF(ROUND(M137/$B137*100,2)&lt;&gt;0,ROUND(M137/$B137*100,2),""),"")</f>
        <v/>
      </c>
      <c r="O137" s="28">
        <f>C137+E137+G137</f>
        <v>1</v>
      </c>
      <c r="P137" s="28">
        <f>IF($B137&lt;&gt;0,IF(ROUND(O137/$B137*100,2)&lt;&gt;0,ROUND(O137/$B137*100,2),""),"")</f>
        <v>100</v>
      </c>
    </row>
    <row r="138" spans="1:16" x14ac:dyDescent="0.25">
      <c r="A138" s="28" t="s">
        <v>1258</v>
      </c>
      <c r="B138" s="28">
        <f t="shared" ref="B138:B152" si="56">O138+I138+K138+M138</f>
        <v>7</v>
      </c>
      <c r="C138" s="28">
        <f>'TK THEO ĐIỂM'!$I6</f>
        <v>0</v>
      </c>
      <c r="D138" s="28" t="str">
        <f t="shared" ref="D138:D152" si="57">IF(ROUND(C138/$B138*100,2)&lt;&gt;0,ROUND(C138/$B138*100,2),"")</f>
        <v/>
      </c>
      <c r="E138" s="28">
        <f>'TK THEO ĐIỂM'!$I25</f>
        <v>0</v>
      </c>
      <c r="F138" s="28" t="str">
        <f t="shared" ref="F138:F152" si="58">IF(ROUND(E138/$B138*100,2)&lt;&gt;0,ROUND(E138/$B138*100,2),"")</f>
        <v/>
      </c>
      <c r="G138" s="28">
        <f>'TK THEO ĐIỂM'!$I44</f>
        <v>4</v>
      </c>
      <c r="H138" s="28">
        <f t="shared" ref="H138:H152" si="59">IF(ROUND(G138/$B138*100,2)&lt;&gt;0,ROUND(G138/$B138*100,2),"")</f>
        <v>57.14</v>
      </c>
      <c r="I138" s="28">
        <f>'TK THEO ĐIỂM'!$I63</f>
        <v>2</v>
      </c>
      <c r="J138" s="28">
        <f t="shared" ref="J138:J152" si="60">IF(ROUND(I138/$B138*100,2)&lt;&gt;0,ROUND(I138/$B138*100,2),"")</f>
        <v>28.57</v>
      </c>
      <c r="K138" s="28">
        <f>'TK THEO ĐIỂM'!$I82</f>
        <v>1</v>
      </c>
      <c r="L138" s="28">
        <f t="shared" ref="L138:L152" si="61">IF(ROUND(K138/$B138*100,2)&lt;&gt;0,ROUND(K138/$B138*100,2),"")</f>
        <v>14.29</v>
      </c>
      <c r="M138" s="28">
        <f>'TK THEO ĐIỂM'!$I101</f>
        <v>0</v>
      </c>
      <c r="N138" s="28" t="str">
        <f t="shared" ref="N138:N152" si="62">IF(ROUND(M138/$B138*100,2)&lt;&gt;0,ROUND(M138/$B138*100,2),"")</f>
        <v/>
      </c>
      <c r="O138" s="28">
        <f t="shared" ref="O138:O152" si="63">C138+E138+G138</f>
        <v>4</v>
      </c>
      <c r="P138" s="28">
        <f t="shared" ref="P138:P152" si="64">IF(ROUND(O138/$B138*100,2)&lt;&gt;0,ROUND(O138/$B138*100,2),"")</f>
        <v>57.14</v>
      </c>
    </row>
    <row r="139" spans="1:16" x14ac:dyDescent="0.25">
      <c r="A139" s="28" t="s">
        <v>1259</v>
      </c>
      <c r="B139" s="28">
        <f t="shared" si="56"/>
        <v>10</v>
      </c>
      <c r="C139" s="28">
        <f>'TK THEO ĐIỂM'!$I7</f>
        <v>0</v>
      </c>
      <c r="D139" s="28" t="str">
        <f t="shared" si="57"/>
        <v/>
      </c>
      <c r="E139" s="28">
        <f>'TK THEO ĐIỂM'!$I26</f>
        <v>1</v>
      </c>
      <c r="F139" s="28">
        <f t="shared" si="58"/>
        <v>10</v>
      </c>
      <c r="G139" s="28">
        <f>'TK THEO ĐIỂM'!$I45</f>
        <v>1</v>
      </c>
      <c r="H139" s="28">
        <f t="shared" si="59"/>
        <v>10</v>
      </c>
      <c r="I139" s="28">
        <f>'TK THEO ĐIỂM'!$I64</f>
        <v>6</v>
      </c>
      <c r="J139" s="28">
        <f t="shared" si="60"/>
        <v>60</v>
      </c>
      <c r="K139" s="28">
        <f>'TK THEO ĐIỂM'!$I83</f>
        <v>2</v>
      </c>
      <c r="L139" s="28">
        <f t="shared" si="61"/>
        <v>20</v>
      </c>
      <c r="M139" s="28">
        <f>'TK THEO ĐIỂM'!$I102</f>
        <v>0</v>
      </c>
      <c r="N139" s="28" t="str">
        <f t="shared" si="62"/>
        <v/>
      </c>
      <c r="O139" s="28">
        <f t="shared" si="63"/>
        <v>2</v>
      </c>
      <c r="P139" s="28">
        <f t="shared" si="64"/>
        <v>20</v>
      </c>
    </row>
    <row r="140" spans="1:16" x14ac:dyDescent="0.25">
      <c r="A140" s="28" t="s">
        <v>1260</v>
      </c>
      <c r="B140" s="28">
        <f t="shared" si="56"/>
        <v>13</v>
      </c>
      <c r="C140" s="28">
        <f>'TK THEO ĐIỂM'!$I8</f>
        <v>1</v>
      </c>
      <c r="D140" s="28">
        <f t="shared" si="57"/>
        <v>7.69</v>
      </c>
      <c r="E140" s="28">
        <f>'TK THEO ĐIỂM'!$I27</f>
        <v>0</v>
      </c>
      <c r="F140" s="28" t="str">
        <f t="shared" si="58"/>
        <v/>
      </c>
      <c r="G140" s="28">
        <f>'TK THEO ĐIỂM'!$I46</f>
        <v>1</v>
      </c>
      <c r="H140" s="28">
        <f t="shared" si="59"/>
        <v>7.69</v>
      </c>
      <c r="I140" s="28">
        <f>'TK THEO ĐIỂM'!$I65</f>
        <v>9</v>
      </c>
      <c r="J140" s="28">
        <f t="shared" si="60"/>
        <v>69.23</v>
      </c>
      <c r="K140" s="28">
        <f>'TK THEO ĐIỂM'!$I84</f>
        <v>2</v>
      </c>
      <c r="L140" s="28">
        <f t="shared" si="61"/>
        <v>15.38</v>
      </c>
      <c r="M140" s="28">
        <f>'TK THEO ĐIỂM'!$I103</f>
        <v>0</v>
      </c>
      <c r="N140" s="28" t="str">
        <f t="shared" si="62"/>
        <v/>
      </c>
      <c r="O140" s="28">
        <f t="shared" si="63"/>
        <v>2</v>
      </c>
      <c r="P140" s="28">
        <f t="shared" si="64"/>
        <v>15.38</v>
      </c>
    </row>
    <row r="141" spans="1:16" x14ac:dyDescent="0.25">
      <c r="A141" s="28" t="s">
        <v>1261</v>
      </c>
      <c r="B141" s="28">
        <f t="shared" si="56"/>
        <v>40</v>
      </c>
      <c r="C141" s="28">
        <f>'TK THEO ĐIỂM'!$I9</f>
        <v>2</v>
      </c>
      <c r="D141" s="28">
        <f t="shared" si="57"/>
        <v>5</v>
      </c>
      <c r="E141" s="28">
        <f>'TK THEO ĐIỂM'!$I28</f>
        <v>5</v>
      </c>
      <c r="F141" s="28">
        <f t="shared" si="58"/>
        <v>12.5</v>
      </c>
      <c r="G141" s="28">
        <f>'TK THEO ĐIỂM'!$I47</f>
        <v>22</v>
      </c>
      <c r="H141" s="28">
        <f t="shared" si="59"/>
        <v>55</v>
      </c>
      <c r="I141" s="28">
        <f>'TK THEO ĐIỂM'!$I66</f>
        <v>8</v>
      </c>
      <c r="J141" s="28">
        <f t="shared" si="60"/>
        <v>20</v>
      </c>
      <c r="K141" s="28">
        <f>'TK THEO ĐIỂM'!$I85</f>
        <v>1</v>
      </c>
      <c r="L141" s="28">
        <f t="shared" si="61"/>
        <v>2.5</v>
      </c>
      <c r="M141" s="28">
        <f>'TK THEO ĐIỂM'!$I104</f>
        <v>2</v>
      </c>
      <c r="N141" s="28">
        <f t="shared" si="62"/>
        <v>5</v>
      </c>
      <c r="O141" s="28">
        <f t="shared" si="63"/>
        <v>29</v>
      </c>
      <c r="P141" s="28">
        <f t="shared" si="64"/>
        <v>72.5</v>
      </c>
    </row>
    <row r="142" spans="1:16" x14ac:dyDescent="0.25">
      <c r="A142" s="28" t="s">
        <v>1262</v>
      </c>
      <c r="B142" s="28">
        <f t="shared" si="56"/>
        <v>43</v>
      </c>
      <c r="C142" s="28">
        <f>'TK THEO ĐIỂM'!$I10</f>
        <v>0</v>
      </c>
      <c r="D142" s="28" t="str">
        <f t="shared" si="57"/>
        <v/>
      </c>
      <c r="E142" s="28">
        <f>'TK THEO ĐIỂM'!$I29</f>
        <v>1</v>
      </c>
      <c r="F142" s="28">
        <f t="shared" si="58"/>
        <v>2.33</v>
      </c>
      <c r="G142" s="28">
        <f>'TK THEO ĐIỂM'!$I48</f>
        <v>20</v>
      </c>
      <c r="H142" s="28">
        <f t="shared" si="59"/>
        <v>46.51</v>
      </c>
      <c r="I142" s="28">
        <f>'TK THEO ĐIỂM'!$I67</f>
        <v>15</v>
      </c>
      <c r="J142" s="28">
        <f t="shared" si="60"/>
        <v>34.880000000000003</v>
      </c>
      <c r="K142" s="28">
        <f>'TK THEO ĐIỂM'!$I86</f>
        <v>7</v>
      </c>
      <c r="L142" s="28">
        <f t="shared" si="61"/>
        <v>16.28</v>
      </c>
      <c r="M142" s="28">
        <f>'TK THEO ĐIỂM'!$I105</f>
        <v>0</v>
      </c>
      <c r="N142" s="28" t="str">
        <f t="shared" si="62"/>
        <v/>
      </c>
      <c r="O142" s="28">
        <f t="shared" si="63"/>
        <v>21</v>
      </c>
      <c r="P142" s="28">
        <f t="shared" si="64"/>
        <v>48.84</v>
      </c>
    </row>
    <row r="143" spans="1:16" x14ac:dyDescent="0.25">
      <c r="A143" s="28" t="s">
        <v>1263</v>
      </c>
      <c r="B143" s="28">
        <f t="shared" si="56"/>
        <v>42</v>
      </c>
      <c r="C143" s="28">
        <f>'TK THEO ĐIỂM'!$I11</f>
        <v>1</v>
      </c>
      <c r="D143" s="28">
        <f t="shared" si="57"/>
        <v>2.38</v>
      </c>
      <c r="E143" s="28">
        <f>'TK THEO ĐIỂM'!$I30</f>
        <v>2</v>
      </c>
      <c r="F143" s="28">
        <f t="shared" si="58"/>
        <v>4.76</v>
      </c>
      <c r="G143" s="28">
        <f>'TK THEO ĐIỂM'!$I49</f>
        <v>11</v>
      </c>
      <c r="H143" s="28">
        <f t="shared" si="59"/>
        <v>26.19</v>
      </c>
      <c r="I143" s="28">
        <f>'TK THEO ĐIỂM'!$I68</f>
        <v>17</v>
      </c>
      <c r="J143" s="28">
        <f t="shared" si="60"/>
        <v>40.479999999999997</v>
      </c>
      <c r="K143" s="28">
        <f>'TK THEO ĐIỂM'!$I87</f>
        <v>10</v>
      </c>
      <c r="L143" s="28">
        <f t="shared" si="61"/>
        <v>23.81</v>
      </c>
      <c r="M143" s="28">
        <f>'TK THEO ĐIỂM'!$I106</f>
        <v>1</v>
      </c>
      <c r="N143" s="28">
        <f t="shared" si="62"/>
        <v>2.38</v>
      </c>
      <c r="O143" s="28">
        <f t="shared" si="63"/>
        <v>14</v>
      </c>
      <c r="P143" s="28">
        <f t="shared" si="64"/>
        <v>33.33</v>
      </c>
    </row>
    <row r="144" spans="1:16" x14ac:dyDescent="0.25">
      <c r="A144" s="28" t="s">
        <v>1264</v>
      </c>
      <c r="B144" s="28">
        <f t="shared" si="56"/>
        <v>37</v>
      </c>
      <c r="C144" s="28">
        <f>'TK THEO ĐIỂM'!$I12</f>
        <v>1</v>
      </c>
      <c r="D144" s="28">
        <f t="shared" si="57"/>
        <v>2.7</v>
      </c>
      <c r="E144" s="28">
        <f>'TK THEO ĐIỂM'!$I31</f>
        <v>3</v>
      </c>
      <c r="F144" s="28">
        <f t="shared" si="58"/>
        <v>8.11</v>
      </c>
      <c r="G144" s="28">
        <f>'TK THEO ĐIỂM'!$I50</f>
        <v>6</v>
      </c>
      <c r="H144" s="28">
        <f t="shared" si="59"/>
        <v>16.22</v>
      </c>
      <c r="I144" s="28">
        <f>'TK THEO ĐIỂM'!$I69</f>
        <v>16</v>
      </c>
      <c r="J144" s="28">
        <f t="shared" si="60"/>
        <v>43.24</v>
      </c>
      <c r="K144" s="28">
        <f>'TK THEO ĐIỂM'!$I88</f>
        <v>8</v>
      </c>
      <c r="L144" s="28">
        <f t="shared" si="61"/>
        <v>21.62</v>
      </c>
      <c r="M144" s="28">
        <f>'TK THEO ĐIỂM'!$I107</f>
        <v>3</v>
      </c>
      <c r="N144" s="28">
        <f t="shared" si="62"/>
        <v>8.11</v>
      </c>
      <c r="O144" s="28">
        <f t="shared" si="63"/>
        <v>10</v>
      </c>
      <c r="P144" s="28">
        <f t="shared" si="64"/>
        <v>27.03</v>
      </c>
    </row>
    <row r="145" spans="1:16" x14ac:dyDescent="0.25">
      <c r="A145" s="28" t="s">
        <v>1265</v>
      </c>
      <c r="B145" s="28">
        <f t="shared" si="56"/>
        <v>44</v>
      </c>
      <c r="C145" s="28">
        <f>'TK THEO ĐIỂM'!$I13</f>
        <v>1</v>
      </c>
      <c r="D145" s="28">
        <f t="shared" si="57"/>
        <v>2.27</v>
      </c>
      <c r="E145" s="28">
        <f>'TK THEO ĐIỂM'!$I32</f>
        <v>3</v>
      </c>
      <c r="F145" s="28">
        <f t="shared" si="58"/>
        <v>6.82</v>
      </c>
      <c r="G145" s="28">
        <f>'TK THEO ĐIỂM'!$I51</f>
        <v>17</v>
      </c>
      <c r="H145" s="28">
        <f t="shared" si="59"/>
        <v>38.64</v>
      </c>
      <c r="I145" s="28">
        <f>'TK THEO ĐIỂM'!$I70</f>
        <v>19</v>
      </c>
      <c r="J145" s="28">
        <f t="shared" si="60"/>
        <v>43.18</v>
      </c>
      <c r="K145" s="28">
        <f>'TK THEO ĐIỂM'!$I89</f>
        <v>4</v>
      </c>
      <c r="L145" s="28">
        <f t="shared" si="61"/>
        <v>9.09</v>
      </c>
      <c r="M145" s="28">
        <f>'TK THEO ĐIỂM'!$I108</f>
        <v>0</v>
      </c>
      <c r="N145" s="28" t="str">
        <f t="shared" si="62"/>
        <v/>
      </c>
      <c r="O145" s="28">
        <f t="shared" si="63"/>
        <v>21</v>
      </c>
      <c r="P145" s="28">
        <f t="shared" si="64"/>
        <v>47.73</v>
      </c>
    </row>
    <row r="146" spans="1:16" x14ac:dyDescent="0.25">
      <c r="A146" s="28" t="s">
        <v>1266</v>
      </c>
      <c r="B146" s="28">
        <f t="shared" si="56"/>
        <v>36</v>
      </c>
      <c r="C146" s="28">
        <f>'TK THEO ĐIỂM'!$I14</f>
        <v>0</v>
      </c>
      <c r="D146" s="28" t="str">
        <f t="shared" si="57"/>
        <v/>
      </c>
      <c r="E146" s="28">
        <f>'TK THEO ĐIỂM'!$I33</f>
        <v>5</v>
      </c>
      <c r="F146" s="28">
        <f t="shared" si="58"/>
        <v>13.89</v>
      </c>
      <c r="G146" s="28">
        <f>'TK THEO ĐIỂM'!$I52</f>
        <v>10</v>
      </c>
      <c r="H146" s="28">
        <f t="shared" si="59"/>
        <v>27.78</v>
      </c>
      <c r="I146" s="28">
        <f>'TK THEO ĐIỂM'!$I71</f>
        <v>17</v>
      </c>
      <c r="J146" s="28">
        <f t="shared" si="60"/>
        <v>47.22</v>
      </c>
      <c r="K146" s="28">
        <f>'TK THEO ĐIỂM'!$I90</f>
        <v>4</v>
      </c>
      <c r="L146" s="28">
        <f t="shared" si="61"/>
        <v>11.11</v>
      </c>
      <c r="M146" s="28">
        <f>'TK THEO ĐIỂM'!$I109</f>
        <v>0</v>
      </c>
      <c r="N146" s="28" t="str">
        <f t="shared" si="62"/>
        <v/>
      </c>
      <c r="O146" s="28">
        <f t="shared" si="63"/>
        <v>15</v>
      </c>
      <c r="P146" s="28">
        <f t="shared" si="64"/>
        <v>41.67</v>
      </c>
    </row>
    <row r="147" spans="1:16" x14ac:dyDescent="0.25">
      <c r="A147" s="28" t="s">
        <v>1267</v>
      </c>
      <c r="B147" s="28">
        <f t="shared" si="56"/>
        <v>36</v>
      </c>
      <c r="C147" s="28">
        <f>'TK THEO ĐIỂM'!$I15</f>
        <v>3</v>
      </c>
      <c r="D147" s="28">
        <f t="shared" si="57"/>
        <v>8.33</v>
      </c>
      <c r="E147" s="28">
        <f>'TK THEO ĐIỂM'!$I34</f>
        <v>5</v>
      </c>
      <c r="F147" s="28">
        <f t="shared" si="58"/>
        <v>13.89</v>
      </c>
      <c r="G147" s="28">
        <f>'TK THEO ĐIỂM'!$I53</f>
        <v>8</v>
      </c>
      <c r="H147" s="28">
        <f t="shared" si="59"/>
        <v>22.22</v>
      </c>
      <c r="I147" s="28">
        <f>'TK THEO ĐIỂM'!$I72</f>
        <v>15</v>
      </c>
      <c r="J147" s="28">
        <f t="shared" si="60"/>
        <v>41.67</v>
      </c>
      <c r="K147" s="28">
        <f>'TK THEO ĐIỂM'!$I91</f>
        <v>5</v>
      </c>
      <c r="L147" s="28">
        <f t="shared" si="61"/>
        <v>13.89</v>
      </c>
      <c r="M147" s="28">
        <f>'TK THEO ĐIỂM'!$I110</f>
        <v>0</v>
      </c>
      <c r="N147" s="28" t="str">
        <f t="shared" si="62"/>
        <v/>
      </c>
      <c r="O147" s="28">
        <f t="shared" si="63"/>
        <v>16</v>
      </c>
      <c r="P147" s="28">
        <f t="shared" si="64"/>
        <v>44.44</v>
      </c>
    </row>
    <row r="148" spans="1:16" x14ac:dyDescent="0.25">
      <c r="A148" s="28" t="s">
        <v>1268</v>
      </c>
      <c r="B148" s="28">
        <f t="shared" si="56"/>
        <v>39</v>
      </c>
      <c r="C148" s="28">
        <f>'TK THEO ĐIỂM'!$I16</f>
        <v>1</v>
      </c>
      <c r="D148" s="28">
        <f t="shared" si="57"/>
        <v>2.56</v>
      </c>
      <c r="E148" s="28">
        <f>'TK THEO ĐIỂM'!$I35</f>
        <v>3</v>
      </c>
      <c r="F148" s="28">
        <f t="shared" si="58"/>
        <v>7.69</v>
      </c>
      <c r="G148" s="28">
        <f>'TK THEO ĐIỂM'!$I54</f>
        <v>6</v>
      </c>
      <c r="H148" s="28">
        <f t="shared" si="59"/>
        <v>15.38</v>
      </c>
      <c r="I148" s="28">
        <f>'TK THEO ĐIỂM'!$I73</f>
        <v>22</v>
      </c>
      <c r="J148" s="28">
        <f t="shared" si="60"/>
        <v>56.41</v>
      </c>
      <c r="K148" s="28">
        <f>'TK THEO ĐIỂM'!$I92</f>
        <v>7</v>
      </c>
      <c r="L148" s="28">
        <f t="shared" si="61"/>
        <v>17.95</v>
      </c>
      <c r="M148" s="28">
        <f>'TK THEO ĐIỂM'!$I111</f>
        <v>0</v>
      </c>
      <c r="N148" s="28" t="str">
        <f t="shared" si="62"/>
        <v/>
      </c>
      <c r="O148" s="28">
        <f t="shared" si="63"/>
        <v>10</v>
      </c>
      <c r="P148" s="28">
        <f t="shared" si="64"/>
        <v>25.64</v>
      </c>
    </row>
    <row r="149" spans="1:16" x14ac:dyDescent="0.25">
      <c r="A149" s="28" t="s">
        <v>1269</v>
      </c>
      <c r="B149" s="28">
        <f t="shared" si="56"/>
        <v>36</v>
      </c>
      <c r="C149" s="28">
        <f>'TK THEO ĐIỂM'!$I17</f>
        <v>2</v>
      </c>
      <c r="D149" s="28">
        <f t="shared" si="57"/>
        <v>5.56</v>
      </c>
      <c r="E149" s="28">
        <f>'TK THEO ĐIỂM'!$I36</f>
        <v>1</v>
      </c>
      <c r="F149" s="28">
        <f t="shared" si="58"/>
        <v>2.78</v>
      </c>
      <c r="G149" s="28">
        <f>'TK THEO ĐIỂM'!$I55</f>
        <v>13</v>
      </c>
      <c r="H149" s="28">
        <f t="shared" si="59"/>
        <v>36.11</v>
      </c>
      <c r="I149" s="28">
        <f>'TK THEO ĐIỂM'!$I74</f>
        <v>15</v>
      </c>
      <c r="J149" s="28">
        <f t="shared" si="60"/>
        <v>41.67</v>
      </c>
      <c r="K149" s="28">
        <f>'TK THEO ĐIỂM'!$I93</f>
        <v>5</v>
      </c>
      <c r="L149" s="28">
        <f t="shared" si="61"/>
        <v>13.89</v>
      </c>
      <c r="M149" s="28">
        <f>'TK THEO ĐIỂM'!$I112</f>
        <v>0</v>
      </c>
      <c r="N149" s="28" t="str">
        <f t="shared" si="62"/>
        <v/>
      </c>
      <c r="O149" s="28">
        <f t="shared" si="63"/>
        <v>16</v>
      </c>
      <c r="P149" s="28">
        <f t="shared" si="64"/>
        <v>44.44</v>
      </c>
    </row>
    <row r="150" spans="1:16" x14ac:dyDescent="0.25">
      <c r="A150" s="28" t="s">
        <v>1270</v>
      </c>
      <c r="B150" s="28">
        <f t="shared" si="56"/>
        <v>37</v>
      </c>
      <c r="C150" s="28">
        <f>'TK THEO ĐIỂM'!$I18</f>
        <v>0</v>
      </c>
      <c r="D150" s="28" t="str">
        <f t="shared" si="57"/>
        <v/>
      </c>
      <c r="E150" s="28">
        <f>'TK THEO ĐIỂM'!$I37</f>
        <v>4</v>
      </c>
      <c r="F150" s="28">
        <f t="shared" si="58"/>
        <v>10.81</v>
      </c>
      <c r="G150" s="28">
        <f>'TK THEO ĐIỂM'!$I56</f>
        <v>10</v>
      </c>
      <c r="H150" s="28">
        <f t="shared" si="59"/>
        <v>27.03</v>
      </c>
      <c r="I150" s="28">
        <f>'TK THEO ĐIỂM'!$I75</f>
        <v>13</v>
      </c>
      <c r="J150" s="28">
        <f t="shared" si="60"/>
        <v>35.14</v>
      </c>
      <c r="K150" s="28">
        <f>'TK THEO ĐIỂM'!$I94</f>
        <v>9</v>
      </c>
      <c r="L150" s="28">
        <f t="shared" si="61"/>
        <v>24.32</v>
      </c>
      <c r="M150" s="28">
        <f>'TK THEO ĐIỂM'!$I113</f>
        <v>1</v>
      </c>
      <c r="N150" s="28">
        <f t="shared" si="62"/>
        <v>2.7</v>
      </c>
      <c r="O150" s="28">
        <f t="shared" si="63"/>
        <v>14</v>
      </c>
      <c r="P150" s="28">
        <f t="shared" si="64"/>
        <v>37.840000000000003</v>
      </c>
    </row>
    <row r="151" spans="1:16" x14ac:dyDescent="0.25">
      <c r="A151" s="28" t="s">
        <v>1271</v>
      </c>
      <c r="B151" s="28">
        <f t="shared" si="56"/>
        <v>34</v>
      </c>
      <c r="C151" s="28">
        <f>'TK THEO ĐIỂM'!$I19</f>
        <v>0</v>
      </c>
      <c r="D151" s="28" t="str">
        <f t="shared" si="57"/>
        <v/>
      </c>
      <c r="E151" s="28">
        <f>'TK THEO ĐIỂM'!$I38</f>
        <v>3</v>
      </c>
      <c r="F151" s="28">
        <f t="shared" si="58"/>
        <v>8.82</v>
      </c>
      <c r="G151" s="28">
        <f>'TK THEO ĐIỂM'!$I57</f>
        <v>10</v>
      </c>
      <c r="H151" s="28">
        <f t="shared" si="59"/>
        <v>29.41</v>
      </c>
      <c r="I151" s="28">
        <f>'TK THEO ĐIỂM'!$I76</f>
        <v>17</v>
      </c>
      <c r="J151" s="28">
        <f t="shared" si="60"/>
        <v>50</v>
      </c>
      <c r="K151" s="28">
        <f>'TK THEO ĐIỂM'!$I95</f>
        <v>4</v>
      </c>
      <c r="L151" s="28">
        <f t="shared" si="61"/>
        <v>11.76</v>
      </c>
      <c r="M151" s="28">
        <f>'TK THEO ĐIỂM'!$I114</f>
        <v>0</v>
      </c>
      <c r="N151" s="28" t="str">
        <f t="shared" si="62"/>
        <v/>
      </c>
      <c r="O151" s="28">
        <f t="shared" si="63"/>
        <v>13</v>
      </c>
      <c r="P151" s="28">
        <f t="shared" si="64"/>
        <v>38.24</v>
      </c>
    </row>
    <row r="152" spans="1:16" x14ac:dyDescent="0.25">
      <c r="A152" s="29" t="s">
        <v>1272</v>
      </c>
      <c r="B152" s="28">
        <f t="shared" si="56"/>
        <v>455</v>
      </c>
      <c r="C152" s="28">
        <f>'TK THEO ĐIỂM'!$I20</f>
        <v>12</v>
      </c>
      <c r="D152" s="28">
        <f t="shared" si="57"/>
        <v>2.64</v>
      </c>
      <c r="E152" s="28">
        <f>'TK THEO ĐIỂM'!$I39</f>
        <v>36</v>
      </c>
      <c r="F152" s="28">
        <f t="shared" si="58"/>
        <v>7.91</v>
      </c>
      <c r="G152" s="28">
        <f>'TK THEO ĐIỂM'!$I58</f>
        <v>140</v>
      </c>
      <c r="H152" s="28">
        <f t="shared" si="59"/>
        <v>30.77</v>
      </c>
      <c r="I152" s="28">
        <f>'TK THEO ĐIỂM'!$I77</f>
        <v>191</v>
      </c>
      <c r="J152" s="28">
        <f t="shared" si="60"/>
        <v>41.98</v>
      </c>
      <c r="K152" s="28">
        <f>'TK THEO ĐIỂM'!$I96</f>
        <v>69</v>
      </c>
      <c r="L152" s="28">
        <f t="shared" si="61"/>
        <v>15.16</v>
      </c>
      <c r="M152" s="28">
        <f>'TK THEO ĐIỂM'!$I115</f>
        <v>7</v>
      </c>
      <c r="N152" s="28">
        <f t="shared" si="62"/>
        <v>1.54</v>
      </c>
      <c r="O152" s="28">
        <f t="shared" si="63"/>
        <v>188</v>
      </c>
      <c r="P152" s="28">
        <f t="shared" si="64"/>
        <v>41.32</v>
      </c>
    </row>
    <row r="155" spans="1:16" x14ac:dyDescent="0.25">
      <c r="A155" s="66" t="s">
        <v>1334</v>
      </c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</row>
    <row r="156" spans="1:16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5">
      <c r="A157" s="67" t="s">
        <v>1253</v>
      </c>
      <c r="B157" s="68" t="s">
        <v>1254</v>
      </c>
      <c r="C157" s="67" t="s">
        <v>1255</v>
      </c>
      <c r="D157" s="67"/>
      <c r="E157" s="67" t="s">
        <v>1273</v>
      </c>
      <c r="F157" s="67"/>
      <c r="G157" s="67" t="s">
        <v>1281</v>
      </c>
      <c r="H157" s="67"/>
      <c r="I157" s="67" t="s">
        <v>1282</v>
      </c>
      <c r="J157" s="67"/>
      <c r="K157" s="67" t="s">
        <v>1283</v>
      </c>
      <c r="L157" s="67"/>
      <c r="M157" s="67" t="s">
        <v>1284</v>
      </c>
      <c r="N157" s="67"/>
      <c r="O157" s="67" t="s">
        <v>1285</v>
      </c>
      <c r="P157" s="67"/>
    </row>
    <row r="158" spans="1:16" x14ac:dyDescent="0.25">
      <c r="A158" s="67"/>
      <c r="B158" s="68"/>
      <c r="C158" s="27" t="s">
        <v>1286</v>
      </c>
      <c r="D158" s="27" t="s">
        <v>1287</v>
      </c>
      <c r="E158" s="27" t="s">
        <v>1286</v>
      </c>
      <c r="F158" s="27" t="s">
        <v>1287</v>
      </c>
      <c r="G158" s="27" t="s">
        <v>1286</v>
      </c>
      <c r="H158" s="27" t="s">
        <v>1287</v>
      </c>
      <c r="I158" s="27" t="s">
        <v>1286</v>
      </c>
      <c r="J158" s="27" t="s">
        <v>1287</v>
      </c>
      <c r="K158" s="27" t="s">
        <v>1286</v>
      </c>
      <c r="L158" s="27" t="s">
        <v>1287</v>
      </c>
      <c r="M158" s="27" t="s">
        <v>1286</v>
      </c>
      <c r="N158" s="27" t="s">
        <v>1287</v>
      </c>
      <c r="O158" s="27" t="s">
        <v>1286</v>
      </c>
      <c r="P158" s="27" t="s">
        <v>1287</v>
      </c>
    </row>
    <row r="159" spans="1:16" x14ac:dyDescent="0.25">
      <c r="A159" s="28" t="s">
        <v>1257</v>
      </c>
      <c r="B159" s="28">
        <f>O159+I159+K159+M159</f>
        <v>1</v>
      </c>
      <c r="C159" s="28">
        <f>'TK THEO ĐIỂM'!$J5</f>
        <v>1</v>
      </c>
      <c r="D159" s="28">
        <f>IF($B159&lt;&gt;0,IF(ROUND(C159/$B159*100,2)&lt;&gt;0,ROUND(C159/$B159*100,2),""),"")</f>
        <v>100</v>
      </c>
      <c r="E159" s="28">
        <f>'TK THEO ĐIỂM'!$J24</f>
        <v>0</v>
      </c>
      <c r="F159" s="28" t="str">
        <f>IF($B159&lt;&gt;0,IF(ROUND(E159/$B159*100,2)&lt;&gt;0,ROUND(E159/$B159*100,2),""),"")</f>
        <v/>
      </c>
      <c r="G159" s="28">
        <f>'TK THEO ĐIỂM'!$J43</f>
        <v>0</v>
      </c>
      <c r="H159" s="28" t="str">
        <f>IF($B159&lt;&gt;0,IF(ROUND(G159/$B159*100,2)&lt;&gt;0,ROUND(G159/$B159*100,2),""),"")</f>
        <v/>
      </c>
      <c r="I159" s="28">
        <f>'TK THEO ĐIỂM'!$J62</f>
        <v>0</v>
      </c>
      <c r="J159" s="28" t="str">
        <f>IF($B159&lt;&gt;0,IF(ROUND(I159/$B159*100,2)&lt;&gt;0,ROUND(I159/$B159*100,2),""),"")</f>
        <v/>
      </c>
      <c r="K159" s="28">
        <f>'TK THEO ĐIỂM'!$J81</f>
        <v>0</v>
      </c>
      <c r="L159" s="28" t="str">
        <f>IF($B159&lt;&gt;0,IF(ROUND(K159/$B159*100,2)&lt;&gt;0,ROUND(K159/$B159*100,2),""),"")</f>
        <v/>
      </c>
      <c r="M159" s="28">
        <f>'TK THEO ĐIỂM'!$J100</f>
        <v>0</v>
      </c>
      <c r="N159" s="28" t="str">
        <f>IF($B159&lt;&gt;0,IF(ROUND(M159/$B159*100,2)&lt;&gt;0,ROUND(M159/$B159*100,2),""),"")</f>
        <v/>
      </c>
      <c r="O159" s="28">
        <f>C159+E159+G159</f>
        <v>1</v>
      </c>
      <c r="P159" s="28">
        <f>IF($B159&lt;&gt;0,IF(ROUND(O159/$B159*100,2)&lt;&gt;0,ROUND(O159/$B159*100,2),""),"")</f>
        <v>100</v>
      </c>
    </row>
    <row r="160" spans="1:16" x14ac:dyDescent="0.25">
      <c r="A160" s="28" t="s">
        <v>1258</v>
      </c>
      <c r="B160" s="28">
        <f t="shared" ref="B160:B174" si="65">O160+I160+K160+M160</f>
        <v>7</v>
      </c>
      <c r="C160" s="28">
        <f>'TK THEO ĐIỂM'!$J6</f>
        <v>1</v>
      </c>
      <c r="D160" s="28">
        <f t="shared" ref="D160:D174" si="66">IF(ROUND(C160/$B160*100,2)&lt;&gt;0,ROUND(C160/$B160*100,2),"")</f>
        <v>14.29</v>
      </c>
      <c r="E160" s="28">
        <f>'TK THEO ĐIỂM'!$J25</f>
        <v>4</v>
      </c>
      <c r="F160" s="28">
        <f t="shared" ref="F160:F174" si="67">IF(ROUND(E160/$B160*100,2)&lt;&gt;0,ROUND(E160/$B160*100,2),"")</f>
        <v>57.14</v>
      </c>
      <c r="G160" s="28">
        <f>'TK THEO ĐIỂM'!$J44</f>
        <v>2</v>
      </c>
      <c r="H160" s="28">
        <f t="shared" ref="H160:H174" si="68">IF(ROUND(G160/$B160*100,2)&lt;&gt;0,ROUND(G160/$B160*100,2),"")</f>
        <v>28.57</v>
      </c>
      <c r="I160" s="28">
        <f>'TK THEO ĐIỂM'!$J63</f>
        <v>0</v>
      </c>
      <c r="J160" s="28" t="str">
        <f t="shared" ref="J160:J174" si="69">IF(ROUND(I160/$B160*100,2)&lt;&gt;0,ROUND(I160/$B160*100,2),"")</f>
        <v/>
      </c>
      <c r="K160" s="28">
        <f>'TK THEO ĐIỂM'!$J82</f>
        <v>0</v>
      </c>
      <c r="L160" s="28" t="str">
        <f t="shared" ref="L160:L174" si="70">IF(ROUND(K160/$B160*100,2)&lt;&gt;0,ROUND(K160/$B160*100,2),"")</f>
        <v/>
      </c>
      <c r="M160" s="28">
        <f>'TK THEO ĐIỂM'!$J101</f>
        <v>0</v>
      </c>
      <c r="N160" s="28" t="str">
        <f t="shared" ref="N160:N174" si="71">IF(ROUND(M160/$B160*100,2)&lt;&gt;0,ROUND(M160/$B160*100,2),"")</f>
        <v/>
      </c>
      <c r="O160" s="28">
        <f t="shared" ref="O160:O174" si="72">C160+E160+G160</f>
        <v>7</v>
      </c>
      <c r="P160" s="28">
        <f t="shared" ref="P160:P174" si="73">IF(ROUND(O160/$B160*100,2)&lt;&gt;0,ROUND(O160/$B160*100,2),"")</f>
        <v>100</v>
      </c>
    </row>
    <row r="161" spans="1:16" x14ac:dyDescent="0.25">
      <c r="A161" s="28" t="s">
        <v>1259</v>
      </c>
      <c r="B161" s="28">
        <f t="shared" si="65"/>
        <v>10</v>
      </c>
      <c r="C161" s="28">
        <f>'TK THEO ĐIỂM'!$J7</f>
        <v>0</v>
      </c>
      <c r="D161" s="28" t="str">
        <f t="shared" si="66"/>
        <v/>
      </c>
      <c r="E161" s="28">
        <f>'TK THEO ĐIỂM'!$J26</f>
        <v>4</v>
      </c>
      <c r="F161" s="28">
        <f t="shared" si="67"/>
        <v>40</v>
      </c>
      <c r="G161" s="28">
        <f>'TK THEO ĐIỂM'!$J45</f>
        <v>5</v>
      </c>
      <c r="H161" s="28">
        <f t="shared" si="68"/>
        <v>50</v>
      </c>
      <c r="I161" s="28">
        <f>'TK THEO ĐIỂM'!$J64</f>
        <v>0</v>
      </c>
      <c r="J161" s="28" t="str">
        <f t="shared" si="69"/>
        <v/>
      </c>
      <c r="K161" s="28">
        <f>'TK THEO ĐIỂM'!$J83</f>
        <v>1</v>
      </c>
      <c r="L161" s="28">
        <f t="shared" si="70"/>
        <v>10</v>
      </c>
      <c r="M161" s="28">
        <f>'TK THEO ĐIỂM'!$J102</f>
        <v>0</v>
      </c>
      <c r="N161" s="28" t="str">
        <f t="shared" si="71"/>
        <v/>
      </c>
      <c r="O161" s="28">
        <f t="shared" si="72"/>
        <v>9</v>
      </c>
      <c r="P161" s="28">
        <f t="shared" si="73"/>
        <v>90</v>
      </c>
    </row>
    <row r="162" spans="1:16" x14ac:dyDescent="0.25">
      <c r="A162" s="28" t="s">
        <v>1260</v>
      </c>
      <c r="B162" s="28">
        <f t="shared" si="65"/>
        <v>13</v>
      </c>
      <c r="C162" s="28">
        <f>'TK THEO ĐIỂM'!$J8</f>
        <v>2</v>
      </c>
      <c r="D162" s="28">
        <f t="shared" si="66"/>
        <v>15.38</v>
      </c>
      <c r="E162" s="28">
        <f>'TK THEO ĐIỂM'!$J27</f>
        <v>7</v>
      </c>
      <c r="F162" s="28">
        <f t="shared" si="67"/>
        <v>53.85</v>
      </c>
      <c r="G162" s="28">
        <f>'TK THEO ĐIỂM'!$J46</f>
        <v>4</v>
      </c>
      <c r="H162" s="28">
        <f t="shared" si="68"/>
        <v>30.77</v>
      </c>
      <c r="I162" s="28">
        <f>'TK THEO ĐIỂM'!$J65</f>
        <v>0</v>
      </c>
      <c r="J162" s="28" t="str">
        <f t="shared" si="69"/>
        <v/>
      </c>
      <c r="K162" s="28">
        <f>'TK THEO ĐIỂM'!$J84</f>
        <v>0</v>
      </c>
      <c r="L162" s="28" t="str">
        <f t="shared" si="70"/>
        <v/>
      </c>
      <c r="M162" s="28">
        <f>'TK THEO ĐIỂM'!$J103</f>
        <v>0</v>
      </c>
      <c r="N162" s="28" t="str">
        <f t="shared" si="71"/>
        <v/>
      </c>
      <c r="O162" s="28">
        <f t="shared" si="72"/>
        <v>13</v>
      </c>
      <c r="P162" s="28">
        <f t="shared" si="73"/>
        <v>100</v>
      </c>
    </row>
    <row r="163" spans="1:16" x14ac:dyDescent="0.25">
      <c r="A163" s="28" t="s">
        <v>1261</v>
      </c>
      <c r="B163" s="28">
        <f t="shared" si="65"/>
        <v>40</v>
      </c>
      <c r="C163" s="28">
        <f>'TK THEO ĐIỂM'!$J9</f>
        <v>12</v>
      </c>
      <c r="D163" s="28">
        <f t="shared" si="66"/>
        <v>30</v>
      </c>
      <c r="E163" s="28">
        <f>'TK THEO ĐIỂM'!$J28</f>
        <v>22</v>
      </c>
      <c r="F163" s="28">
        <f t="shared" si="67"/>
        <v>55</v>
      </c>
      <c r="G163" s="28">
        <f>'TK THEO ĐIỂM'!$J47</f>
        <v>4</v>
      </c>
      <c r="H163" s="28">
        <f t="shared" si="68"/>
        <v>10</v>
      </c>
      <c r="I163" s="28">
        <f>'TK THEO ĐIỂM'!$J66</f>
        <v>0</v>
      </c>
      <c r="J163" s="28" t="str">
        <f t="shared" si="69"/>
        <v/>
      </c>
      <c r="K163" s="28">
        <f>'TK THEO ĐIỂM'!$J85</f>
        <v>0</v>
      </c>
      <c r="L163" s="28" t="str">
        <f t="shared" si="70"/>
        <v/>
      </c>
      <c r="M163" s="28">
        <f>'TK THEO ĐIỂM'!$J104</f>
        <v>2</v>
      </c>
      <c r="N163" s="28">
        <f t="shared" si="71"/>
        <v>5</v>
      </c>
      <c r="O163" s="28">
        <f t="shared" si="72"/>
        <v>38</v>
      </c>
      <c r="P163" s="28">
        <f t="shared" si="73"/>
        <v>95</v>
      </c>
    </row>
    <row r="164" spans="1:16" x14ac:dyDescent="0.25">
      <c r="A164" s="28" t="s">
        <v>1262</v>
      </c>
      <c r="B164" s="28">
        <f t="shared" si="65"/>
        <v>43</v>
      </c>
      <c r="C164" s="28">
        <f>'TK THEO ĐIỂM'!$J10</f>
        <v>2</v>
      </c>
      <c r="D164" s="28">
        <f t="shared" si="66"/>
        <v>4.6500000000000004</v>
      </c>
      <c r="E164" s="28">
        <f>'TK THEO ĐIỂM'!$J29</f>
        <v>28</v>
      </c>
      <c r="F164" s="28">
        <f t="shared" si="67"/>
        <v>65.12</v>
      </c>
      <c r="G164" s="28">
        <f>'TK THEO ĐIỂM'!$J48</f>
        <v>12</v>
      </c>
      <c r="H164" s="28">
        <f t="shared" si="68"/>
        <v>27.91</v>
      </c>
      <c r="I164" s="28">
        <f>'TK THEO ĐIỂM'!$J67</f>
        <v>1</v>
      </c>
      <c r="J164" s="28">
        <f t="shared" si="69"/>
        <v>2.33</v>
      </c>
      <c r="K164" s="28">
        <f>'TK THEO ĐIỂM'!$J86</f>
        <v>0</v>
      </c>
      <c r="L164" s="28" t="str">
        <f t="shared" si="70"/>
        <v/>
      </c>
      <c r="M164" s="28">
        <f>'TK THEO ĐIỂM'!$J105</f>
        <v>0</v>
      </c>
      <c r="N164" s="28" t="str">
        <f t="shared" si="71"/>
        <v/>
      </c>
      <c r="O164" s="28">
        <f t="shared" si="72"/>
        <v>42</v>
      </c>
      <c r="P164" s="28">
        <f t="shared" si="73"/>
        <v>97.67</v>
      </c>
    </row>
    <row r="165" spans="1:16" x14ac:dyDescent="0.25">
      <c r="A165" s="28" t="s">
        <v>1263</v>
      </c>
      <c r="B165" s="28">
        <f t="shared" si="65"/>
        <v>42</v>
      </c>
      <c r="C165" s="28">
        <f>'TK THEO ĐIỂM'!$J11</f>
        <v>4</v>
      </c>
      <c r="D165" s="28">
        <f t="shared" si="66"/>
        <v>9.52</v>
      </c>
      <c r="E165" s="28">
        <f>'TK THEO ĐIỂM'!$J30</f>
        <v>21</v>
      </c>
      <c r="F165" s="28">
        <f t="shared" si="67"/>
        <v>50</v>
      </c>
      <c r="G165" s="28">
        <f>'TK THEO ĐIỂM'!$J49</f>
        <v>15</v>
      </c>
      <c r="H165" s="28">
        <f t="shared" si="68"/>
        <v>35.71</v>
      </c>
      <c r="I165" s="28">
        <f>'TK THEO ĐIỂM'!$J68</f>
        <v>1</v>
      </c>
      <c r="J165" s="28">
        <f t="shared" si="69"/>
        <v>2.38</v>
      </c>
      <c r="K165" s="28">
        <f>'TK THEO ĐIỂM'!$J87</f>
        <v>0</v>
      </c>
      <c r="L165" s="28" t="str">
        <f t="shared" si="70"/>
        <v/>
      </c>
      <c r="M165" s="28">
        <f>'TK THEO ĐIỂM'!$J106</f>
        <v>1</v>
      </c>
      <c r="N165" s="28">
        <f t="shared" si="71"/>
        <v>2.38</v>
      </c>
      <c r="O165" s="28">
        <f t="shared" si="72"/>
        <v>40</v>
      </c>
      <c r="P165" s="28">
        <f t="shared" si="73"/>
        <v>95.24</v>
      </c>
    </row>
    <row r="166" spans="1:16" x14ac:dyDescent="0.25">
      <c r="A166" s="28" t="s">
        <v>1264</v>
      </c>
      <c r="B166" s="28">
        <f t="shared" si="65"/>
        <v>37</v>
      </c>
      <c r="C166" s="28">
        <f>'TK THEO ĐIỂM'!$J12</f>
        <v>6</v>
      </c>
      <c r="D166" s="28">
        <f t="shared" si="66"/>
        <v>16.22</v>
      </c>
      <c r="E166" s="28">
        <f>'TK THEO ĐIỂM'!$J31</f>
        <v>18</v>
      </c>
      <c r="F166" s="28">
        <f t="shared" si="67"/>
        <v>48.65</v>
      </c>
      <c r="G166" s="28">
        <f>'TK THEO ĐIỂM'!$J50</f>
        <v>8</v>
      </c>
      <c r="H166" s="28">
        <f t="shared" si="68"/>
        <v>21.62</v>
      </c>
      <c r="I166" s="28">
        <f>'TK THEO ĐIỂM'!$J69</f>
        <v>2</v>
      </c>
      <c r="J166" s="28">
        <f t="shared" si="69"/>
        <v>5.41</v>
      </c>
      <c r="K166" s="28">
        <f>'TK THEO ĐIỂM'!$J88</f>
        <v>0</v>
      </c>
      <c r="L166" s="28" t="str">
        <f t="shared" si="70"/>
        <v/>
      </c>
      <c r="M166" s="28">
        <f>'TK THEO ĐIỂM'!$J107</f>
        <v>3</v>
      </c>
      <c r="N166" s="28">
        <f t="shared" si="71"/>
        <v>8.11</v>
      </c>
      <c r="O166" s="28">
        <f t="shared" si="72"/>
        <v>32</v>
      </c>
      <c r="P166" s="28">
        <f t="shared" si="73"/>
        <v>86.49</v>
      </c>
    </row>
    <row r="167" spans="1:16" x14ac:dyDescent="0.25">
      <c r="A167" s="28" t="s">
        <v>1265</v>
      </c>
      <c r="B167" s="28">
        <f t="shared" si="65"/>
        <v>44</v>
      </c>
      <c r="C167" s="28">
        <f>'TK THEO ĐIỂM'!$J13</f>
        <v>6</v>
      </c>
      <c r="D167" s="28">
        <f t="shared" si="66"/>
        <v>13.64</v>
      </c>
      <c r="E167" s="28">
        <f>'TK THEO ĐIỂM'!$J32</f>
        <v>26</v>
      </c>
      <c r="F167" s="28">
        <f t="shared" si="67"/>
        <v>59.09</v>
      </c>
      <c r="G167" s="28">
        <f>'TK THEO ĐIỂM'!$J51</f>
        <v>11</v>
      </c>
      <c r="H167" s="28">
        <f t="shared" si="68"/>
        <v>25</v>
      </c>
      <c r="I167" s="28">
        <f>'TK THEO ĐIỂM'!$J70</f>
        <v>1</v>
      </c>
      <c r="J167" s="28">
        <f t="shared" si="69"/>
        <v>2.27</v>
      </c>
      <c r="K167" s="28">
        <f>'TK THEO ĐIỂM'!$J89</f>
        <v>0</v>
      </c>
      <c r="L167" s="28" t="str">
        <f t="shared" si="70"/>
        <v/>
      </c>
      <c r="M167" s="28">
        <f>'TK THEO ĐIỂM'!$J108</f>
        <v>0</v>
      </c>
      <c r="N167" s="28" t="str">
        <f t="shared" si="71"/>
        <v/>
      </c>
      <c r="O167" s="28">
        <f t="shared" si="72"/>
        <v>43</v>
      </c>
      <c r="P167" s="28">
        <f t="shared" si="73"/>
        <v>97.73</v>
      </c>
    </row>
    <row r="168" spans="1:16" x14ac:dyDescent="0.25">
      <c r="A168" s="28" t="s">
        <v>1266</v>
      </c>
      <c r="B168" s="28">
        <f t="shared" si="65"/>
        <v>36</v>
      </c>
      <c r="C168" s="28">
        <f>'TK THEO ĐIỂM'!$J14</f>
        <v>5</v>
      </c>
      <c r="D168" s="28">
        <f t="shared" si="66"/>
        <v>13.89</v>
      </c>
      <c r="E168" s="28">
        <f>'TK THEO ĐIỂM'!$J33</f>
        <v>19</v>
      </c>
      <c r="F168" s="28">
        <f t="shared" si="67"/>
        <v>52.78</v>
      </c>
      <c r="G168" s="28">
        <f>'TK THEO ĐIỂM'!$J52</f>
        <v>12</v>
      </c>
      <c r="H168" s="28">
        <f t="shared" si="68"/>
        <v>33.33</v>
      </c>
      <c r="I168" s="28">
        <f>'TK THEO ĐIỂM'!$J71</f>
        <v>0</v>
      </c>
      <c r="J168" s="28" t="str">
        <f t="shared" si="69"/>
        <v/>
      </c>
      <c r="K168" s="28">
        <f>'TK THEO ĐIỂM'!$J90</f>
        <v>0</v>
      </c>
      <c r="L168" s="28" t="str">
        <f t="shared" si="70"/>
        <v/>
      </c>
      <c r="M168" s="28">
        <f>'TK THEO ĐIỂM'!$J109</f>
        <v>0</v>
      </c>
      <c r="N168" s="28" t="str">
        <f t="shared" si="71"/>
        <v/>
      </c>
      <c r="O168" s="28">
        <f t="shared" si="72"/>
        <v>36</v>
      </c>
      <c r="P168" s="28">
        <f t="shared" si="73"/>
        <v>100</v>
      </c>
    </row>
    <row r="169" spans="1:16" x14ac:dyDescent="0.25">
      <c r="A169" s="28" t="s">
        <v>1267</v>
      </c>
      <c r="B169" s="28">
        <f t="shared" si="65"/>
        <v>36</v>
      </c>
      <c r="C169" s="28">
        <f>'TK THEO ĐIỂM'!$J15</f>
        <v>6</v>
      </c>
      <c r="D169" s="28">
        <f t="shared" si="66"/>
        <v>16.670000000000002</v>
      </c>
      <c r="E169" s="28">
        <f>'TK THEO ĐIỂM'!$J34</f>
        <v>17</v>
      </c>
      <c r="F169" s="28">
        <f t="shared" si="67"/>
        <v>47.22</v>
      </c>
      <c r="G169" s="28">
        <f>'TK THEO ĐIỂM'!$J53</f>
        <v>13</v>
      </c>
      <c r="H169" s="28">
        <f t="shared" si="68"/>
        <v>36.11</v>
      </c>
      <c r="I169" s="28">
        <f>'TK THEO ĐIỂM'!$J72</f>
        <v>0</v>
      </c>
      <c r="J169" s="28" t="str">
        <f t="shared" si="69"/>
        <v/>
      </c>
      <c r="K169" s="28">
        <f>'TK THEO ĐIỂM'!$J91</f>
        <v>0</v>
      </c>
      <c r="L169" s="28" t="str">
        <f t="shared" si="70"/>
        <v/>
      </c>
      <c r="M169" s="28">
        <f>'TK THEO ĐIỂM'!$J110</f>
        <v>0</v>
      </c>
      <c r="N169" s="28" t="str">
        <f t="shared" si="71"/>
        <v/>
      </c>
      <c r="O169" s="28">
        <f t="shared" si="72"/>
        <v>36</v>
      </c>
      <c r="P169" s="28">
        <f t="shared" si="73"/>
        <v>100</v>
      </c>
    </row>
    <row r="170" spans="1:16" x14ac:dyDescent="0.25">
      <c r="A170" s="28" t="s">
        <v>1268</v>
      </c>
      <c r="B170" s="28">
        <f t="shared" si="65"/>
        <v>39</v>
      </c>
      <c r="C170" s="28">
        <f>'TK THEO ĐIỂM'!$J16</f>
        <v>4</v>
      </c>
      <c r="D170" s="28">
        <f t="shared" si="66"/>
        <v>10.26</v>
      </c>
      <c r="E170" s="28">
        <f>'TK THEO ĐIỂM'!$J35</f>
        <v>22</v>
      </c>
      <c r="F170" s="28">
        <f t="shared" si="67"/>
        <v>56.41</v>
      </c>
      <c r="G170" s="28">
        <f>'TK THEO ĐIỂM'!$J54</f>
        <v>13</v>
      </c>
      <c r="H170" s="28">
        <f t="shared" si="68"/>
        <v>33.33</v>
      </c>
      <c r="I170" s="28">
        <f>'TK THEO ĐIỂM'!$J73</f>
        <v>0</v>
      </c>
      <c r="J170" s="28" t="str">
        <f t="shared" si="69"/>
        <v/>
      </c>
      <c r="K170" s="28">
        <f>'TK THEO ĐIỂM'!$J92</f>
        <v>0</v>
      </c>
      <c r="L170" s="28" t="str">
        <f t="shared" si="70"/>
        <v/>
      </c>
      <c r="M170" s="28">
        <f>'TK THEO ĐIỂM'!$J111</f>
        <v>0</v>
      </c>
      <c r="N170" s="28" t="str">
        <f t="shared" si="71"/>
        <v/>
      </c>
      <c r="O170" s="28">
        <f t="shared" si="72"/>
        <v>39</v>
      </c>
      <c r="P170" s="28">
        <f t="shared" si="73"/>
        <v>100</v>
      </c>
    </row>
    <row r="171" spans="1:16" x14ac:dyDescent="0.25">
      <c r="A171" s="28" t="s">
        <v>1269</v>
      </c>
      <c r="B171" s="28">
        <f t="shared" si="65"/>
        <v>36</v>
      </c>
      <c r="C171" s="28">
        <f>'TK THEO ĐIỂM'!$J17</f>
        <v>6</v>
      </c>
      <c r="D171" s="28">
        <f t="shared" si="66"/>
        <v>16.670000000000002</v>
      </c>
      <c r="E171" s="28">
        <f>'TK THEO ĐIỂM'!$J36</f>
        <v>18</v>
      </c>
      <c r="F171" s="28">
        <f t="shared" si="67"/>
        <v>50</v>
      </c>
      <c r="G171" s="28">
        <f>'TK THEO ĐIỂM'!$J55</f>
        <v>11</v>
      </c>
      <c r="H171" s="28">
        <f t="shared" si="68"/>
        <v>30.56</v>
      </c>
      <c r="I171" s="28">
        <f>'TK THEO ĐIỂM'!$J74</f>
        <v>1</v>
      </c>
      <c r="J171" s="28">
        <f t="shared" si="69"/>
        <v>2.78</v>
      </c>
      <c r="K171" s="28">
        <f>'TK THEO ĐIỂM'!$J93</f>
        <v>0</v>
      </c>
      <c r="L171" s="28" t="str">
        <f t="shared" si="70"/>
        <v/>
      </c>
      <c r="M171" s="28">
        <f>'TK THEO ĐIỂM'!$J112</f>
        <v>0</v>
      </c>
      <c r="N171" s="28" t="str">
        <f t="shared" si="71"/>
        <v/>
      </c>
      <c r="O171" s="28">
        <f t="shared" si="72"/>
        <v>35</v>
      </c>
      <c r="P171" s="28">
        <f t="shared" si="73"/>
        <v>97.22</v>
      </c>
    </row>
    <row r="172" spans="1:16" x14ac:dyDescent="0.25">
      <c r="A172" s="28" t="s">
        <v>1270</v>
      </c>
      <c r="B172" s="28">
        <f t="shared" si="65"/>
        <v>37</v>
      </c>
      <c r="C172" s="28">
        <f>'TK THEO ĐIỂM'!$J18</f>
        <v>7</v>
      </c>
      <c r="D172" s="28">
        <f t="shared" si="66"/>
        <v>18.920000000000002</v>
      </c>
      <c r="E172" s="28">
        <f>'TK THEO ĐIỂM'!$J37</f>
        <v>23</v>
      </c>
      <c r="F172" s="28">
        <f t="shared" si="67"/>
        <v>62.16</v>
      </c>
      <c r="G172" s="28">
        <f>'TK THEO ĐIỂM'!$J56</f>
        <v>6</v>
      </c>
      <c r="H172" s="28">
        <f t="shared" si="68"/>
        <v>16.22</v>
      </c>
      <c r="I172" s="28">
        <f>'TK THEO ĐIỂM'!$J75</f>
        <v>0</v>
      </c>
      <c r="J172" s="28" t="str">
        <f t="shared" si="69"/>
        <v/>
      </c>
      <c r="K172" s="28">
        <f>'TK THEO ĐIỂM'!$J94</f>
        <v>0</v>
      </c>
      <c r="L172" s="28" t="str">
        <f t="shared" si="70"/>
        <v/>
      </c>
      <c r="M172" s="28">
        <f>'TK THEO ĐIỂM'!$J113</f>
        <v>1</v>
      </c>
      <c r="N172" s="28">
        <f t="shared" si="71"/>
        <v>2.7</v>
      </c>
      <c r="O172" s="28">
        <f t="shared" si="72"/>
        <v>36</v>
      </c>
      <c r="P172" s="28">
        <f t="shared" si="73"/>
        <v>97.3</v>
      </c>
    </row>
    <row r="173" spans="1:16" x14ac:dyDescent="0.25">
      <c r="A173" s="28" t="s">
        <v>1271</v>
      </c>
      <c r="B173" s="28">
        <f t="shared" si="65"/>
        <v>34</v>
      </c>
      <c r="C173" s="28">
        <f>'TK THEO ĐIỂM'!$J19</f>
        <v>7</v>
      </c>
      <c r="D173" s="28">
        <f t="shared" si="66"/>
        <v>20.59</v>
      </c>
      <c r="E173" s="28">
        <f>'TK THEO ĐIỂM'!$J38</f>
        <v>20</v>
      </c>
      <c r="F173" s="28">
        <f t="shared" si="67"/>
        <v>58.82</v>
      </c>
      <c r="G173" s="28">
        <f>'TK THEO ĐIỂM'!$J57</f>
        <v>7</v>
      </c>
      <c r="H173" s="28">
        <f t="shared" si="68"/>
        <v>20.59</v>
      </c>
      <c r="I173" s="28">
        <f>'TK THEO ĐIỂM'!$J76</f>
        <v>0</v>
      </c>
      <c r="J173" s="28" t="str">
        <f t="shared" si="69"/>
        <v/>
      </c>
      <c r="K173" s="28">
        <f>'TK THEO ĐIỂM'!$J95</f>
        <v>0</v>
      </c>
      <c r="L173" s="28" t="str">
        <f t="shared" si="70"/>
        <v/>
      </c>
      <c r="M173" s="28">
        <f>'TK THEO ĐIỂM'!$J114</f>
        <v>0</v>
      </c>
      <c r="N173" s="28" t="str">
        <f t="shared" si="71"/>
        <v/>
      </c>
      <c r="O173" s="28">
        <f t="shared" si="72"/>
        <v>34</v>
      </c>
      <c r="P173" s="28">
        <f t="shared" si="73"/>
        <v>100</v>
      </c>
    </row>
    <row r="174" spans="1:16" x14ac:dyDescent="0.25">
      <c r="A174" s="29" t="s">
        <v>1272</v>
      </c>
      <c r="B174" s="28">
        <f t="shared" si="65"/>
        <v>455</v>
      </c>
      <c r="C174" s="28">
        <f>'TK THEO ĐIỂM'!$J20</f>
        <v>69</v>
      </c>
      <c r="D174" s="28">
        <f t="shared" si="66"/>
        <v>15.16</v>
      </c>
      <c r="E174" s="28">
        <f>'TK THEO ĐIỂM'!$J39</f>
        <v>249</v>
      </c>
      <c r="F174" s="28">
        <f t="shared" si="67"/>
        <v>54.73</v>
      </c>
      <c r="G174" s="28">
        <f>'TK THEO ĐIỂM'!$J58</f>
        <v>123</v>
      </c>
      <c r="H174" s="28">
        <f t="shared" si="68"/>
        <v>27.03</v>
      </c>
      <c r="I174" s="28">
        <f>'TK THEO ĐIỂM'!$J77</f>
        <v>6</v>
      </c>
      <c r="J174" s="28">
        <f t="shared" si="69"/>
        <v>1.32</v>
      </c>
      <c r="K174" s="28">
        <f>'TK THEO ĐIỂM'!$J96</f>
        <v>1</v>
      </c>
      <c r="L174" s="28">
        <f t="shared" si="70"/>
        <v>0.22</v>
      </c>
      <c r="M174" s="28">
        <f>'TK THEO ĐIỂM'!$J115</f>
        <v>7</v>
      </c>
      <c r="N174" s="28">
        <f t="shared" si="71"/>
        <v>1.54</v>
      </c>
      <c r="O174" s="28">
        <f t="shared" si="72"/>
        <v>441</v>
      </c>
      <c r="P174" s="28">
        <f t="shared" si="73"/>
        <v>96.92</v>
      </c>
    </row>
    <row r="175" spans="1:16" x14ac:dyDescent="0.25">
      <c r="A175" s="3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5">
      <c r="A176" s="3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5">
      <c r="A177" s="66" t="s">
        <v>1333</v>
      </c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</row>
    <row r="178" spans="1:16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5">
      <c r="A179" s="67" t="s">
        <v>1253</v>
      </c>
      <c r="B179" s="68" t="s">
        <v>1254</v>
      </c>
      <c r="C179" s="67" t="s">
        <v>1255</v>
      </c>
      <c r="D179" s="67"/>
      <c r="E179" s="67" t="s">
        <v>1273</v>
      </c>
      <c r="F179" s="67"/>
      <c r="G179" s="67" t="s">
        <v>1281</v>
      </c>
      <c r="H179" s="67"/>
      <c r="I179" s="67" t="s">
        <v>1282</v>
      </c>
      <c r="J179" s="67"/>
      <c r="K179" s="67" t="s">
        <v>1283</v>
      </c>
      <c r="L179" s="67"/>
      <c r="M179" s="67" t="s">
        <v>1284</v>
      </c>
      <c r="N179" s="67"/>
      <c r="O179" s="67" t="s">
        <v>1285</v>
      </c>
      <c r="P179" s="67"/>
    </row>
    <row r="180" spans="1:16" x14ac:dyDescent="0.25">
      <c r="A180" s="67"/>
      <c r="B180" s="68"/>
      <c r="C180" s="27" t="s">
        <v>1286</v>
      </c>
      <c r="D180" s="27" t="s">
        <v>1287</v>
      </c>
      <c r="E180" s="27" t="s">
        <v>1286</v>
      </c>
      <c r="F180" s="27" t="s">
        <v>1287</v>
      </c>
      <c r="G180" s="27" t="s">
        <v>1286</v>
      </c>
      <c r="H180" s="27" t="s">
        <v>1287</v>
      </c>
      <c r="I180" s="27" t="s">
        <v>1286</v>
      </c>
      <c r="J180" s="27" t="s">
        <v>1287</v>
      </c>
      <c r="K180" s="27" t="s">
        <v>1286</v>
      </c>
      <c r="L180" s="27" t="s">
        <v>1287</v>
      </c>
      <c r="M180" s="27" t="s">
        <v>1286</v>
      </c>
      <c r="N180" s="27" t="s">
        <v>1287</v>
      </c>
      <c r="O180" s="27" t="s">
        <v>1286</v>
      </c>
      <c r="P180" s="27" t="s">
        <v>1287</v>
      </c>
    </row>
    <row r="181" spans="1:16" x14ac:dyDescent="0.25">
      <c r="A181" s="28" t="s">
        <v>1257</v>
      </c>
      <c r="B181" s="28">
        <f>O181+I181+K181+M181</f>
        <v>1</v>
      </c>
      <c r="C181" s="28">
        <f>'TK THEO ĐIỂM'!$K5</f>
        <v>1</v>
      </c>
      <c r="D181" s="28">
        <f>IF($B181&lt;&gt;0,IF(ROUND(C181/$B181*100,2)&lt;&gt;0,ROUND(C181/$B181*100,2),""),"")</f>
        <v>100</v>
      </c>
      <c r="E181" s="28">
        <f>'TK THEO ĐIỂM'!$K24</f>
        <v>0</v>
      </c>
      <c r="F181" s="28" t="str">
        <f>IF($B181&lt;&gt;0,IF(ROUND(E181/$B181*100,2)&lt;&gt;0,ROUND(E181/$B181*100,2),""),"")</f>
        <v/>
      </c>
      <c r="G181" s="28">
        <f>'TK THEO ĐIỂM'!$K43</f>
        <v>0</v>
      </c>
      <c r="H181" s="28" t="str">
        <f>IF($B181&lt;&gt;0,IF(ROUND(G181/$B181*100,2)&lt;&gt;0,ROUND(G181/$B181*100,2),""),"")</f>
        <v/>
      </c>
      <c r="I181" s="28">
        <f>'TK THEO ĐIỂM'!$K62</f>
        <v>0</v>
      </c>
      <c r="J181" s="28" t="str">
        <f>IF($B181&lt;&gt;0,IF(ROUND(I181/$B181*100,2)&lt;&gt;0,ROUND(I181/$B181*100,2),""),"")</f>
        <v/>
      </c>
      <c r="K181" s="28">
        <f>'TK THEO ĐIỂM'!$K81</f>
        <v>0</v>
      </c>
      <c r="L181" s="28" t="str">
        <f>IF($B181&lt;&gt;0,IF(ROUND(K181/$B181*100,2)&lt;&gt;0,ROUND(K181/$B181*100,2),""),"")</f>
        <v/>
      </c>
      <c r="M181" s="28">
        <f>'TK THEO ĐIỂM'!$K100</f>
        <v>0</v>
      </c>
      <c r="N181" s="28" t="str">
        <f>IF($B181&lt;&gt;0,IF(ROUND(M181/$B181*100,2)&lt;&gt;0,ROUND(M181/$B181*100,2),""),"")</f>
        <v/>
      </c>
      <c r="O181" s="28">
        <f>C181+E181+G181</f>
        <v>1</v>
      </c>
      <c r="P181" s="28">
        <f>IF($B181&lt;&gt;0,IF(ROUND(O181/$B181*100,2)&lt;&gt;0,ROUND(O181/$B181*100,2),""),"")</f>
        <v>100</v>
      </c>
    </row>
    <row r="182" spans="1:16" x14ac:dyDescent="0.25">
      <c r="A182" s="28" t="s">
        <v>1258</v>
      </c>
      <c r="B182" s="28">
        <f t="shared" ref="B182:B196" si="74">O182+I182+K182+M182</f>
        <v>7</v>
      </c>
      <c r="C182" s="28">
        <f>'TK THEO ĐIỂM'!$K6</f>
        <v>4</v>
      </c>
      <c r="D182" s="28">
        <f t="shared" ref="D182:D196" si="75">IF(ROUND(C182/$B182*100,2)&lt;&gt;0,ROUND(C182/$B182*100,2),"")</f>
        <v>57.14</v>
      </c>
      <c r="E182" s="28">
        <f>'TK THEO ĐIỂM'!$K25</f>
        <v>3</v>
      </c>
      <c r="F182" s="28">
        <f t="shared" ref="F182:F196" si="76">IF(ROUND(E182/$B182*100,2)&lt;&gt;0,ROUND(E182/$B182*100,2),"")</f>
        <v>42.86</v>
      </c>
      <c r="G182" s="28">
        <f>'TK THEO ĐIỂM'!$K44</f>
        <v>0</v>
      </c>
      <c r="H182" s="28" t="str">
        <f t="shared" ref="H182:H196" si="77">IF(ROUND(G182/$B182*100,2)&lt;&gt;0,ROUND(G182/$B182*100,2),"")</f>
        <v/>
      </c>
      <c r="I182" s="28">
        <f>'TK THEO ĐIỂM'!$K63</f>
        <v>0</v>
      </c>
      <c r="J182" s="28" t="str">
        <f t="shared" ref="J182:J196" si="78">IF(ROUND(I182/$B182*100,2)&lt;&gt;0,ROUND(I182/$B182*100,2),"")</f>
        <v/>
      </c>
      <c r="K182" s="28">
        <f>'TK THEO ĐIỂM'!$K82</f>
        <v>0</v>
      </c>
      <c r="L182" s="28" t="str">
        <f t="shared" ref="L182:L196" si="79">IF(ROUND(K182/$B182*100,2)&lt;&gt;0,ROUND(K182/$B182*100,2),"")</f>
        <v/>
      </c>
      <c r="M182" s="28">
        <f>'TK THEO ĐIỂM'!$K101</f>
        <v>0</v>
      </c>
      <c r="N182" s="28" t="str">
        <f t="shared" ref="N182:N196" si="80">IF(ROUND(M182/$B182*100,2)&lt;&gt;0,ROUND(M182/$B182*100,2),"")</f>
        <v/>
      </c>
      <c r="O182" s="28">
        <f t="shared" ref="O182:O196" si="81">C182+E182+G182</f>
        <v>7</v>
      </c>
      <c r="P182" s="28">
        <f t="shared" ref="P182:P196" si="82">IF(ROUND(O182/$B182*100,2)&lt;&gt;0,ROUND(O182/$B182*100,2),"")</f>
        <v>100</v>
      </c>
    </row>
    <row r="183" spans="1:16" x14ac:dyDescent="0.25">
      <c r="A183" s="28" t="s">
        <v>1259</v>
      </c>
      <c r="B183" s="28">
        <f t="shared" si="74"/>
        <v>10</v>
      </c>
      <c r="C183" s="28">
        <f>'TK THEO ĐIỂM'!$K7</f>
        <v>8</v>
      </c>
      <c r="D183" s="28">
        <f t="shared" si="75"/>
        <v>80</v>
      </c>
      <c r="E183" s="28">
        <f>'TK THEO ĐIỂM'!$K26</f>
        <v>2</v>
      </c>
      <c r="F183" s="28">
        <f t="shared" si="76"/>
        <v>20</v>
      </c>
      <c r="G183" s="28">
        <f>'TK THEO ĐIỂM'!$K45</f>
        <v>0</v>
      </c>
      <c r="H183" s="28" t="str">
        <f t="shared" si="77"/>
        <v/>
      </c>
      <c r="I183" s="28">
        <f>'TK THEO ĐIỂM'!$K64</f>
        <v>0</v>
      </c>
      <c r="J183" s="28" t="str">
        <f t="shared" si="78"/>
        <v/>
      </c>
      <c r="K183" s="28">
        <f>'TK THEO ĐIỂM'!$K83</f>
        <v>0</v>
      </c>
      <c r="L183" s="28" t="str">
        <f t="shared" si="79"/>
        <v/>
      </c>
      <c r="M183" s="28">
        <f>'TK THEO ĐIỂM'!$K102</f>
        <v>0</v>
      </c>
      <c r="N183" s="28" t="str">
        <f t="shared" si="80"/>
        <v/>
      </c>
      <c r="O183" s="28">
        <f t="shared" si="81"/>
        <v>10</v>
      </c>
      <c r="P183" s="28">
        <f t="shared" si="82"/>
        <v>100</v>
      </c>
    </row>
    <row r="184" spans="1:16" x14ac:dyDescent="0.25">
      <c r="A184" s="28" t="s">
        <v>1260</v>
      </c>
      <c r="B184" s="28">
        <f t="shared" si="74"/>
        <v>13</v>
      </c>
      <c r="C184" s="28">
        <f>'TK THEO ĐIỂM'!$K8</f>
        <v>10</v>
      </c>
      <c r="D184" s="28">
        <f t="shared" si="75"/>
        <v>76.92</v>
      </c>
      <c r="E184" s="28">
        <f>'TK THEO ĐIỂM'!$K27</f>
        <v>3</v>
      </c>
      <c r="F184" s="28">
        <f t="shared" si="76"/>
        <v>23.08</v>
      </c>
      <c r="G184" s="28">
        <f>'TK THEO ĐIỂM'!$K46</f>
        <v>0</v>
      </c>
      <c r="H184" s="28" t="str">
        <f t="shared" si="77"/>
        <v/>
      </c>
      <c r="I184" s="28">
        <f>'TK THEO ĐIỂM'!$K65</f>
        <v>0</v>
      </c>
      <c r="J184" s="28" t="str">
        <f t="shared" si="78"/>
        <v/>
      </c>
      <c r="K184" s="28">
        <f>'TK THEO ĐIỂM'!$K84</f>
        <v>0</v>
      </c>
      <c r="L184" s="28" t="str">
        <f t="shared" si="79"/>
        <v/>
      </c>
      <c r="M184" s="28">
        <f>'TK THEO ĐIỂM'!$K103</f>
        <v>0</v>
      </c>
      <c r="N184" s="28" t="str">
        <f t="shared" si="80"/>
        <v/>
      </c>
      <c r="O184" s="28">
        <f t="shared" si="81"/>
        <v>13</v>
      </c>
      <c r="P184" s="28">
        <f t="shared" si="82"/>
        <v>100</v>
      </c>
    </row>
    <row r="185" spans="1:16" x14ac:dyDescent="0.25">
      <c r="A185" s="28" t="s">
        <v>1261</v>
      </c>
      <c r="B185" s="28">
        <f t="shared" si="74"/>
        <v>40</v>
      </c>
      <c r="C185" s="28">
        <f>'TK THEO ĐIỂM'!$K9</f>
        <v>36</v>
      </c>
      <c r="D185" s="28">
        <f t="shared" si="75"/>
        <v>90</v>
      </c>
      <c r="E185" s="28">
        <f>'TK THEO ĐIỂM'!$K28</f>
        <v>2</v>
      </c>
      <c r="F185" s="28">
        <f t="shared" si="76"/>
        <v>5</v>
      </c>
      <c r="G185" s="28">
        <f>'TK THEO ĐIỂM'!$K47</f>
        <v>0</v>
      </c>
      <c r="H185" s="28" t="str">
        <f t="shared" si="77"/>
        <v/>
      </c>
      <c r="I185" s="28">
        <f>'TK THEO ĐIỂM'!$K66</f>
        <v>0</v>
      </c>
      <c r="J185" s="28" t="str">
        <f t="shared" si="78"/>
        <v/>
      </c>
      <c r="K185" s="28">
        <f>'TK THEO ĐIỂM'!$K85</f>
        <v>0</v>
      </c>
      <c r="L185" s="28" t="str">
        <f t="shared" si="79"/>
        <v/>
      </c>
      <c r="M185" s="28">
        <f>'TK THEO ĐIỂM'!$K104</f>
        <v>2</v>
      </c>
      <c r="N185" s="28">
        <f t="shared" si="80"/>
        <v>5</v>
      </c>
      <c r="O185" s="28">
        <f t="shared" si="81"/>
        <v>38</v>
      </c>
      <c r="P185" s="28">
        <f t="shared" si="82"/>
        <v>95</v>
      </c>
    </row>
    <row r="186" spans="1:16" x14ac:dyDescent="0.25">
      <c r="A186" s="28" t="s">
        <v>1262</v>
      </c>
      <c r="B186" s="28">
        <f t="shared" si="74"/>
        <v>43</v>
      </c>
      <c r="C186" s="28">
        <f>'TK THEO ĐIỂM'!$K10</f>
        <v>29</v>
      </c>
      <c r="D186" s="28">
        <f t="shared" si="75"/>
        <v>67.44</v>
      </c>
      <c r="E186" s="28">
        <f>'TK THEO ĐIỂM'!$K29</f>
        <v>14</v>
      </c>
      <c r="F186" s="28">
        <f t="shared" si="76"/>
        <v>32.56</v>
      </c>
      <c r="G186" s="28">
        <f>'TK THEO ĐIỂM'!$K48</f>
        <v>0</v>
      </c>
      <c r="H186" s="28" t="str">
        <f t="shared" si="77"/>
        <v/>
      </c>
      <c r="I186" s="28">
        <f>'TK THEO ĐIỂM'!$K67</f>
        <v>0</v>
      </c>
      <c r="J186" s="28" t="str">
        <f t="shared" si="78"/>
        <v/>
      </c>
      <c r="K186" s="28">
        <f>'TK THEO ĐIỂM'!$K86</f>
        <v>0</v>
      </c>
      <c r="L186" s="28" t="str">
        <f t="shared" si="79"/>
        <v/>
      </c>
      <c r="M186" s="28">
        <f>'TK THEO ĐIỂM'!$K105</f>
        <v>0</v>
      </c>
      <c r="N186" s="28" t="str">
        <f t="shared" si="80"/>
        <v/>
      </c>
      <c r="O186" s="28">
        <f t="shared" si="81"/>
        <v>43</v>
      </c>
      <c r="P186" s="28">
        <f t="shared" si="82"/>
        <v>100</v>
      </c>
    </row>
    <row r="187" spans="1:16" x14ac:dyDescent="0.25">
      <c r="A187" s="28" t="s">
        <v>1263</v>
      </c>
      <c r="B187" s="28">
        <f t="shared" si="74"/>
        <v>42</v>
      </c>
      <c r="C187" s="28">
        <f>'TK THEO ĐIỂM'!$K11</f>
        <v>32</v>
      </c>
      <c r="D187" s="28">
        <f t="shared" si="75"/>
        <v>76.19</v>
      </c>
      <c r="E187" s="28">
        <f>'TK THEO ĐIỂM'!$K30</f>
        <v>8</v>
      </c>
      <c r="F187" s="28">
        <f t="shared" si="76"/>
        <v>19.05</v>
      </c>
      <c r="G187" s="28">
        <f>'TK THEO ĐIỂM'!$K49</f>
        <v>0</v>
      </c>
      <c r="H187" s="28" t="str">
        <f t="shared" si="77"/>
        <v/>
      </c>
      <c r="I187" s="28">
        <f>'TK THEO ĐIỂM'!$K68</f>
        <v>1</v>
      </c>
      <c r="J187" s="28">
        <f t="shared" si="78"/>
        <v>2.38</v>
      </c>
      <c r="K187" s="28">
        <f>'TK THEO ĐIỂM'!$K87</f>
        <v>0</v>
      </c>
      <c r="L187" s="28" t="str">
        <f t="shared" si="79"/>
        <v/>
      </c>
      <c r="M187" s="28">
        <f>'TK THEO ĐIỂM'!$K106</f>
        <v>1</v>
      </c>
      <c r="N187" s="28">
        <f t="shared" si="80"/>
        <v>2.38</v>
      </c>
      <c r="O187" s="28">
        <f t="shared" si="81"/>
        <v>40</v>
      </c>
      <c r="P187" s="28">
        <f t="shared" si="82"/>
        <v>95.24</v>
      </c>
    </row>
    <row r="188" spans="1:16" x14ac:dyDescent="0.25">
      <c r="A188" s="28" t="s">
        <v>1264</v>
      </c>
      <c r="B188" s="28">
        <f t="shared" si="74"/>
        <v>37</v>
      </c>
      <c r="C188" s="28">
        <f>'TK THEO ĐIỂM'!$K12</f>
        <v>25</v>
      </c>
      <c r="D188" s="28">
        <f t="shared" si="75"/>
        <v>67.569999999999993</v>
      </c>
      <c r="E188" s="28">
        <f>'TK THEO ĐIỂM'!$K31</f>
        <v>9</v>
      </c>
      <c r="F188" s="28">
        <f t="shared" si="76"/>
        <v>24.32</v>
      </c>
      <c r="G188" s="28">
        <f>'TK THEO ĐIỂM'!$K50</f>
        <v>0</v>
      </c>
      <c r="H188" s="28" t="str">
        <f t="shared" si="77"/>
        <v/>
      </c>
      <c r="I188" s="28">
        <f>'TK THEO ĐIỂM'!$K69</f>
        <v>0</v>
      </c>
      <c r="J188" s="28" t="str">
        <f t="shared" si="78"/>
        <v/>
      </c>
      <c r="K188" s="28">
        <f>'TK THEO ĐIỂM'!$K88</f>
        <v>0</v>
      </c>
      <c r="L188" s="28" t="str">
        <f t="shared" si="79"/>
        <v/>
      </c>
      <c r="M188" s="28">
        <f>'TK THEO ĐIỂM'!$K107</f>
        <v>3</v>
      </c>
      <c r="N188" s="28">
        <f t="shared" si="80"/>
        <v>8.11</v>
      </c>
      <c r="O188" s="28">
        <f t="shared" si="81"/>
        <v>34</v>
      </c>
      <c r="P188" s="28">
        <f t="shared" si="82"/>
        <v>91.89</v>
      </c>
    </row>
    <row r="189" spans="1:16" x14ac:dyDescent="0.25">
      <c r="A189" s="28" t="s">
        <v>1265</v>
      </c>
      <c r="B189" s="28">
        <f t="shared" si="74"/>
        <v>44</v>
      </c>
      <c r="C189" s="28">
        <f>'TK THEO ĐIỂM'!$K13</f>
        <v>33</v>
      </c>
      <c r="D189" s="28">
        <f t="shared" si="75"/>
        <v>75</v>
      </c>
      <c r="E189" s="28">
        <f>'TK THEO ĐIỂM'!$K32</f>
        <v>11</v>
      </c>
      <c r="F189" s="28">
        <f t="shared" si="76"/>
        <v>25</v>
      </c>
      <c r="G189" s="28">
        <f>'TK THEO ĐIỂM'!$K51</f>
        <v>0</v>
      </c>
      <c r="H189" s="28" t="str">
        <f t="shared" si="77"/>
        <v/>
      </c>
      <c r="I189" s="28">
        <f>'TK THEO ĐIỂM'!$K70</f>
        <v>0</v>
      </c>
      <c r="J189" s="28" t="str">
        <f t="shared" si="78"/>
        <v/>
      </c>
      <c r="K189" s="28">
        <f>'TK THEO ĐIỂM'!$K89</f>
        <v>0</v>
      </c>
      <c r="L189" s="28" t="str">
        <f t="shared" si="79"/>
        <v/>
      </c>
      <c r="M189" s="28">
        <f>'TK THEO ĐIỂM'!$K108</f>
        <v>0</v>
      </c>
      <c r="N189" s="28" t="str">
        <f t="shared" si="80"/>
        <v/>
      </c>
      <c r="O189" s="28">
        <f t="shared" si="81"/>
        <v>44</v>
      </c>
      <c r="P189" s="28">
        <f t="shared" si="82"/>
        <v>100</v>
      </c>
    </row>
    <row r="190" spans="1:16" x14ac:dyDescent="0.25">
      <c r="A190" s="28" t="s">
        <v>1266</v>
      </c>
      <c r="B190" s="28">
        <f t="shared" si="74"/>
        <v>36</v>
      </c>
      <c r="C190" s="28">
        <f>'TK THEO ĐIỂM'!$K14</f>
        <v>32</v>
      </c>
      <c r="D190" s="28">
        <f t="shared" si="75"/>
        <v>88.89</v>
      </c>
      <c r="E190" s="28">
        <f>'TK THEO ĐIỂM'!$K33</f>
        <v>4</v>
      </c>
      <c r="F190" s="28">
        <f t="shared" si="76"/>
        <v>11.11</v>
      </c>
      <c r="G190" s="28">
        <f>'TK THEO ĐIỂM'!$K52</f>
        <v>0</v>
      </c>
      <c r="H190" s="28" t="str">
        <f t="shared" si="77"/>
        <v/>
      </c>
      <c r="I190" s="28">
        <f>'TK THEO ĐIỂM'!$K71</f>
        <v>0</v>
      </c>
      <c r="J190" s="28" t="str">
        <f t="shared" si="78"/>
        <v/>
      </c>
      <c r="K190" s="28">
        <f>'TK THEO ĐIỂM'!$K90</f>
        <v>0</v>
      </c>
      <c r="L190" s="28" t="str">
        <f t="shared" si="79"/>
        <v/>
      </c>
      <c r="M190" s="28">
        <f>'TK THEO ĐIỂM'!$K109</f>
        <v>0</v>
      </c>
      <c r="N190" s="28" t="str">
        <f t="shared" si="80"/>
        <v/>
      </c>
      <c r="O190" s="28">
        <f t="shared" si="81"/>
        <v>36</v>
      </c>
      <c r="P190" s="28">
        <f t="shared" si="82"/>
        <v>100</v>
      </c>
    </row>
    <row r="191" spans="1:16" x14ac:dyDescent="0.25">
      <c r="A191" s="28" t="s">
        <v>1267</v>
      </c>
      <c r="B191" s="28">
        <f t="shared" si="74"/>
        <v>36</v>
      </c>
      <c r="C191" s="28">
        <f>'TK THEO ĐIỂM'!$K15</f>
        <v>25</v>
      </c>
      <c r="D191" s="28">
        <f t="shared" si="75"/>
        <v>69.44</v>
      </c>
      <c r="E191" s="28">
        <f>'TK THEO ĐIỂM'!$K34</f>
        <v>9</v>
      </c>
      <c r="F191" s="28">
        <f t="shared" si="76"/>
        <v>25</v>
      </c>
      <c r="G191" s="28">
        <f>'TK THEO ĐIỂM'!$K53</f>
        <v>2</v>
      </c>
      <c r="H191" s="28">
        <f t="shared" si="77"/>
        <v>5.56</v>
      </c>
      <c r="I191" s="28">
        <f>'TK THEO ĐIỂM'!$K72</f>
        <v>0</v>
      </c>
      <c r="J191" s="28" t="str">
        <f t="shared" si="78"/>
        <v/>
      </c>
      <c r="K191" s="28">
        <f>'TK THEO ĐIỂM'!$K91</f>
        <v>0</v>
      </c>
      <c r="L191" s="28" t="str">
        <f t="shared" si="79"/>
        <v/>
      </c>
      <c r="M191" s="28">
        <f>'TK THEO ĐIỂM'!$K110</f>
        <v>0</v>
      </c>
      <c r="N191" s="28" t="str">
        <f t="shared" si="80"/>
        <v/>
      </c>
      <c r="O191" s="28">
        <f t="shared" si="81"/>
        <v>36</v>
      </c>
      <c r="P191" s="28">
        <f t="shared" si="82"/>
        <v>100</v>
      </c>
    </row>
    <row r="192" spans="1:16" x14ac:dyDescent="0.25">
      <c r="A192" s="28" t="s">
        <v>1268</v>
      </c>
      <c r="B192" s="28">
        <f t="shared" si="74"/>
        <v>39</v>
      </c>
      <c r="C192" s="28">
        <f>'TK THEO ĐIỂM'!$K16</f>
        <v>28</v>
      </c>
      <c r="D192" s="28">
        <f t="shared" si="75"/>
        <v>71.790000000000006</v>
      </c>
      <c r="E192" s="28">
        <f>'TK THEO ĐIỂM'!$K35</f>
        <v>10</v>
      </c>
      <c r="F192" s="28">
        <f t="shared" si="76"/>
        <v>25.64</v>
      </c>
      <c r="G192" s="28">
        <f>'TK THEO ĐIỂM'!$K54</f>
        <v>1</v>
      </c>
      <c r="H192" s="28">
        <f t="shared" si="77"/>
        <v>2.56</v>
      </c>
      <c r="I192" s="28">
        <f>'TK THEO ĐIỂM'!$K73</f>
        <v>0</v>
      </c>
      <c r="J192" s="28" t="str">
        <f t="shared" si="78"/>
        <v/>
      </c>
      <c r="K192" s="28">
        <f>'TK THEO ĐIỂM'!$K92</f>
        <v>0</v>
      </c>
      <c r="L192" s="28" t="str">
        <f t="shared" si="79"/>
        <v/>
      </c>
      <c r="M192" s="28">
        <f>'TK THEO ĐIỂM'!$K111</f>
        <v>0</v>
      </c>
      <c r="N192" s="28" t="str">
        <f t="shared" si="80"/>
        <v/>
      </c>
      <c r="O192" s="28">
        <f t="shared" si="81"/>
        <v>39</v>
      </c>
      <c r="P192" s="28">
        <f t="shared" si="82"/>
        <v>100</v>
      </c>
    </row>
    <row r="193" spans="1:16" x14ac:dyDescent="0.25">
      <c r="A193" s="28" t="s">
        <v>1269</v>
      </c>
      <c r="B193" s="28">
        <f t="shared" si="74"/>
        <v>36</v>
      </c>
      <c r="C193" s="28">
        <f>'TK THEO ĐIỂM'!$K17</f>
        <v>21</v>
      </c>
      <c r="D193" s="28">
        <f t="shared" si="75"/>
        <v>58.33</v>
      </c>
      <c r="E193" s="28">
        <f>'TK THEO ĐIỂM'!$K36</f>
        <v>15</v>
      </c>
      <c r="F193" s="28">
        <f t="shared" si="76"/>
        <v>41.67</v>
      </c>
      <c r="G193" s="28">
        <f>'TK THEO ĐIỂM'!$K55</f>
        <v>0</v>
      </c>
      <c r="H193" s="28" t="str">
        <f t="shared" si="77"/>
        <v/>
      </c>
      <c r="I193" s="28">
        <f>'TK THEO ĐIỂM'!$K74</f>
        <v>0</v>
      </c>
      <c r="J193" s="28" t="str">
        <f t="shared" si="78"/>
        <v/>
      </c>
      <c r="K193" s="28">
        <f>'TK THEO ĐIỂM'!$K93</f>
        <v>0</v>
      </c>
      <c r="L193" s="28" t="str">
        <f t="shared" si="79"/>
        <v/>
      </c>
      <c r="M193" s="28">
        <f>'TK THEO ĐIỂM'!$K112</f>
        <v>0</v>
      </c>
      <c r="N193" s="28" t="str">
        <f t="shared" si="80"/>
        <v/>
      </c>
      <c r="O193" s="28">
        <f t="shared" si="81"/>
        <v>36</v>
      </c>
      <c r="P193" s="28">
        <f t="shared" si="82"/>
        <v>100</v>
      </c>
    </row>
    <row r="194" spans="1:16" x14ac:dyDescent="0.25">
      <c r="A194" s="28" t="s">
        <v>1270</v>
      </c>
      <c r="B194" s="28">
        <f t="shared" si="74"/>
        <v>37</v>
      </c>
      <c r="C194" s="28">
        <f>'TK THEO ĐIỂM'!$K18</f>
        <v>27</v>
      </c>
      <c r="D194" s="28">
        <f t="shared" si="75"/>
        <v>72.97</v>
      </c>
      <c r="E194" s="28">
        <f>'TK THEO ĐIỂM'!$K37</f>
        <v>8</v>
      </c>
      <c r="F194" s="28">
        <f t="shared" si="76"/>
        <v>21.62</v>
      </c>
      <c r="G194" s="28">
        <f>'TK THEO ĐIỂM'!$K56</f>
        <v>1</v>
      </c>
      <c r="H194" s="28">
        <f t="shared" si="77"/>
        <v>2.7</v>
      </c>
      <c r="I194" s="28">
        <f>'TK THEO ĐIỂM'!$K75</f>
        <v>0</v>
      </c>
      <c r="J194" s="28" t="str">
        <f t="shared" si="78"/>
        <v/>
      </c>
      <c r="K194" s="28">
        <f>'TK THEO ĐIỂM'!$K94</f>
        <v>0</v>
      </c>
      <c r="L194" s="28" t="str">
        <f t="shared" si="79"/>
        <v/>
      </c>
      <c r="M194" s="28">
        <f>'TK THEO ĐIỂM'!$K113</f>
        <v>1</v>
      </c>
      <c r="N194" s="28">
        <f t="shared" si="80"/>
        <v>2.7</v>
      </c>
      <c r="O194" s="28">
        <f t="shared" si="81"/>
        <v>36</v>
      </c>
      <c r="P194" s="28">
        <f t="shared" si="82"/>
        <v>97.3</v>
      </c>
    </row>
    <row r="195" spans="1:16" x14ac:dyDescent="0.25">
      <c r="A195" s="28" t="s">
        <v>1271</v>
      </c>
      <c r="B195" s="28">
        <f t="shared" si="74"/>
        <v>34</v>
      </c>
      <c r="C195" s="28">
        <f>'TK THEO ĐIỂM'!$K19</f>
        <v>23</v>
      </c>
      <c r="D195" s="28">
        <f t="shared" si="75"/>
        <v>67.650000000000006</v>
      </c>
      <c r="E195" s="28">
        <f>'TK THEO ĐIỂM'!$K38</f>
        <v>11</v>
      </c>
      <c r="F195" s="28">
        <f t="shared" si="76"/>
        <v>32.35</v>
      </c>
      <c r="G195" s="28">
        <f>'TK THEO ĐIỂM'!$K57</f>
        <v>0</v>
      </c>
      <c r="H195" s="28" t="str">
        <f t="shared" si="77"/>
        <v/>
      </c>
      <c r="I195" s="28">
        <f>'TK THEO ĐIỂM'!$K76</f>
        <v>0</v>
      </c>
      <c r="J195" s="28" t="str">
        <f t="shared" si="78"/>
        <v/>
      </c>
      <c r="K195" s="28">
        <f>'TK THEO ĐIỂM'!$K95</f>
        <v>0</v>
      </c>
      <c r="L195" s="28" t="str">
        <f t="shared" si="79"/>
        <v/>
      </c>
      <c r="M195" s="28">
        <f>'TK THEO ĐIỂM'!$K114</f>
        <v>0</v>
      </c>
      <c r="N195" s="28" t="str">
        <f t="shared" si="80"/>
        <v/>
      </c>
      <c r="O195" s="28">
        <f t="shared" si="81"/>
        <v>34</v>
      </c>
      <c r="P195" s="28">
        <f t="shared" si="82"/>
        <v>100</v>
      </c>
    </row>
    <row r="196" spans="1:16" x14ac:dyDescent="0.25">
      <c r="A196" s="29" t="s">
        <v>1272</v>
      </c>
      <c r="B196" s="28">
        <f t="shared" si="74"/>
        <v>455</v>
      </c>
      <c r="C196" s="28">
        <f>'TK THEO ĐIỂM'!$K20</f>
        <v>334</v>
      </c>
      <c r="D196" s="28">
        <f t="shared" si="75"/>
        <v>73.41</v>
      </c>
      <c r="E196" s="28">
        <f>'TK THEO ĐIỂM'!$K39</f>
        <v>109</v>
      </c>
      <c r="F196" s="28">
        <f t="shared" si="76"/>
        <v>23.96</v>
      </c>
      <c r="G196" s="28">
        <f>'TK THEO ĐIỂM'!$K58</f>
        <v>4</v>
      </c>
      <c r="H196" s="28">
        <f t="shared" si="77"/>
        <v>0.88</v>
      </c>
      <c r="I196" s="28">
        <f>'TK THEO ĐIỂM'!$K77</f>
        <v>1</v>
      </c>
      <c r="J196" s="28">
        <f t="shared" si="78"/>
        <v>0.22</v>
      </c>
      <c r="K196" s="28">
        <f>'TK THEO ĐIỂM'!$K96</f>
        <v>0</v>
      </c>
      <c r="L196" s="28" t="str">
        <f t="shared" si="79"/>
        <v/>
      </c>
      <c r="M196" s="28">
        <f>'TK THEO ĐIỂM'!$K115</f>
        <v>7</v>
      </c>
      <c r="N196" s="28">
        <f t="shared" si="80"/>
        <v>1.54</v>
      </c>
      <c r="O196" s="28">
        <f t="shared" si="81"/>
        <v>447</v>
      </c>
      <c r="P196" s="28">
        <f t="shared" si="82"/>
        <v>98.24</v>
      </c>
    </row>
  </sheetData>
  <mergeCells count="90">
    <mergeCell ref="A177:P177"/>
    <mergeCell ref="A179:A180"/>
    <mergeCell ref="B179:B180"/>
    <mergeCell ref="C179:D179"/>
    <mergeCell ref="E179:F179"/>
    <mergeCell ref="G179:H179"/>
    <mergeCell ref="I179:J179"/>
    <mergeCell ref="K179:L179"/>
    <mergeCell ref="M179:N179"/>
    <mergeCell ref="O179:P179"/>
    <mergeCell ref="A155:P155"/>
    <mergeCell ref="A157:A158"/>
    <mergeCell ref="B157:B158"/>
    <mergeCell ref="C157:D157"/>
    <mergeCell ref="E157:F157"/>
    <mergeCell ref="G157:H157"/>
    <mergeCell ref="I157:J157"/>
    <mergeCell ref="K157:L157"/>
    <mergeCell ref="M157:N157"/>
    <mergeCell ref="O157:P157"/>
    <mergeCell ref="A133:P133"/>
    <mergeCell ref="A135:A136"/>
    <mergeCell ref="B135:B136"/>
    <mergeCell ref="C135:D135"/>
    <mergeCell ref="E135:F135"/>
    <mergeCell ref="G135:H135"/>
    <mergeCell ref="I135:J135"/>
    <mergeCell ref="K135:L135"/>
    <mergeCell ref="M135:N135"/>
    <mergeCell ref="O135:P135"/>
    <mergeCell ref="A110:P110"/>
    <mergeCell ref="A112:A113"/>
    <mergeCell ref="B112:B113"/>
    <mergeCell ref="C112:D112"/>
    <mergeCell ref="E112:F112"/>
    <mergeCell ref="G112:H112"/>
    <mergeCell ref="I112:J112"/>
    <mergeCell ref="K112:L112"/>
    <mergeCell ref="M112:N112"/>
    <mergeCell ref="O112:P112"/>
    <mergeCell ref="A89:P89"/>
    <mergeCell ref="A91:A92"/>
    <mergeCell ref="B91:B92"/>
    <mergeCell ref="C91:D91"/>
    <mergeCell ref="E91:F91"/>
    <mergeCell ref="G91:H91"/>
    <mergeCell ref="I91:J91"/>
    <mergeCell ref="K91:L91"/>
    <mergeCell ref="M91:N91"/>
    <mergeCell ref="O91:P91"/>
    <mergeCell ref="A67:P67"/>
    <mergeCell ref="A69:A70"/>
    <mergeCell ref="B69:B70"/>
    <mergeCell ref="C69:D69"/>
    <mergeCell ref="E69:F69"/>
    <mergeCell ref="G69:H69"/>
    <mergeCell ref="I69:J69"/>
    <mergeCell ref="K69:L69"/>
    <mergeCell ref="M69:N69"/>
    <mergeCell ref="O69:P69"/>
    <mergeCell ref="A45:P45"/>
    <mergeCell ref="A47:A48"/>
    <mergeCell ref="B47:B48"/>
    <mergeCell ref="C47:D47"/>
    <mergeCell ref="E47:F47"/>
    <mergeCell ref="G47:H47"/>
    <mergeCell ref="I47:J47"/>
    <mergeCell ref="K47:L47"/>
    <mergeCell ref="M47:N47"/>
    <mergeCell ref="O47:P47"/>
    <mergeCell ref="A23:P23"/>
    <mergeCell ref="A25:A26"/>
    <mergeCell ref="B25:B26"/>
    <mergeCell ref="C25:D25"/>
    <mergeCell ref="E25:F25"/>
    <mergeCell ref="G25:H25"/>
    <mergeCell ref="I25:J25"/>
    <mergeCell ref="K25:L25"/>
    <mergeCell ref="M25:N25"/>
    <mergeCell ref="O25:P25"/>
    <mergeCell ref="A1:P1"/>
    <mergeCell ref="A3:A4"/>
    <mergeCell ref="B3:B4"/>
    <mergeCell ref="C3:D3"/>
    <mergeCell ref="E3:F3"/>
    <mergeCell ref="G3:H3"/>
    <mergeCell ref="I3:J3"/>
    <mergeCell ref="K3:L3"/>
    <mergeCell ref="M3:N3"/>
    <mergeCell ref="O3:P3"/>
  </mergeCells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"/>
  <sheetViews>
    <sheetView topLeftCell="A28" workbookViewId="0">
      <selection activeCell="I39" sqref="I39"/>
    </sheetView>
  </sheetViews>
  <sheetFormatPr defaultRowHeight="18.75" x14ac:dyDescent="0.3"/>
  <cols>
    <col min="1" max="1" width="3" style="34" customWidth="1"/>
    <col min="2" max="2" width="7.21875" style="34" bestFit="1" customWidth="1"/>
    <col min="3" max="20" width="5.33203125" style="34" customWidth="1"/>
    <col min="21" max="21" width="4.21875" style="34" customWidth="1"/>
    <col min="22" max="16384" width="8.88671875" style="34"/>
  </cols>
  <sheetData>
    <row r="2" spans="2:20" x14ac:dyDescent="0.3">
      <c r="B2" s="72" t="s">
        <v>1332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2:20" x14ac:dyDescent="0.3">
      <c r="B3" s="1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2:20" x14ac:dyDescent="0.3">
      <c r="B4" s="70" t="s">
        <v>1252</v>
      </c>
      <c r="C4" s="69" t="s">
        <v>4</v>
      </c>
      <c r="D4" s="69"/>
      <c r="E4" s="69" t="s">
        <v>5</v>
      </c>
      <c r="F4" s="69"/>
      <c r="G4" s="69" t="s">
        <v>6</v>
      </c>
      <c r="H4" s="69"/>
      <c r="I4" s="69" t="s">
        <v>7</v>
      </c>
      <c r="J4" s="69"/>
      <c r="K4" s="69" t="s">
        <v>8</v>
      </c>
      <c r="L4" s="69"/>
      <c r="M4" s="69" t="s">
        <v>9</v>
      </c>
      <c r="N4" s="69"/>
      <c r="O4" s="69" t="s">
        <v>10</v>
      </c>
      <c r="P4" s="69"/>
      <c r="Q4" s="69" t="s">
        <v>11</v>
      </c>
      <c r="R4" s="69"/>
      <c r="S4" s="69" t="s">
        <v>12</v>
      </c>
      <c r="T4" s="69"/>
    </row>
    <row r="5" spans="2:20" s="36" customFormat="1" ht="33" customHeight="1" x14ac:dyDescent="0.3">
      <c r="B5" s="71"/>
      <c r="C5" s="35" t="s">
        <v>1288</v>
      </c>
      <c r="D5" s="35" t="s">
        <v>1289</v>
      </c>
      <c r="E5" s="35" t="s">
        <v>1288</v>
      </c>
      <c r="F5" s="35" t="s">
        <v>1289</v>
      </c>
      <c r="G5" s="35" t="s">
        <v>1288</v>
      </c>
      <c r="H5" s="35" t="s">
        <v>1289</v>
      </c>
      <c r="I5" s="35" t="s">
        <v>1288</v>
      </c>
      <c r="J5" s="35" t="s">
        <v>1289</v>
      </c>
      <c r="K5" s="35" t="s">
        <v>1288</v>
      </c>
      <c r="L5" s="35" t="s">
        <v>1289</v>
      </c>
      <c r="M5" s="35" t="s">
        <v>1288</v>
      </c>
      <c r="N5" s="35" t="s">
        <v>1289</v>
      </c>
      <c r="O5" s="35" t="s">
        <v>1288</v>
      </c>
      <c r="P5" s="35" t="s">
        <v>1289</v>
      </c>
      <c r="Q5" s="35" t="s">
        <v>1288</v>
      </c>
      <c r="R5" s="35" t="s">
        <v>1289</v>
      </c>
      <c r="S5" s="35" t="s">
        <v>1288</v>
      </c>
      <c r="T5" s="35" t="s">
        <v>1289</v>
      </c>
    </row>
    <row r="6" spans="2:20" x14ac:dyDescent="0.3">
      <c r="B6" s="37" t="s">
        <v>1257</v>
      </c>
      <c r="C6" s="37">
        <f>'TK THEO ĐIỂM'!B119</f>
        <v>8.07</v>
      </c>
      <c r="D6" s="37">
        <f t="shared" ref="D6:D20" si="0">RANK(C6,$C$6:$C$20,0)</f>
        <v>1</v>
      </c>
      <c r="E6" s="37">
        <f>'TK THEO ĐIỂM'!C119</f>
        <v>6.41</v>
      </c>
      <c r="F6" s="38">
        <f t="shared" ref="F6:F20" si="1">RANK(E6,E$6:E$20,0)</f>
        <v>14</v>
      </c>
      <c r="G6" s="37">
        <f>'TK THEO ĐIỂM'!D119</f>
        <v>6.95</v>
      </c>
      <c r="H6" s="38">
        <f t="shared" ref="H6:H20" si="2">RANK(G6,G$6:G$20,0)</f>
        <v>2</v>
      </c>
      <c r="I6" s="37">
        <f>'TK THEO ĐIỂM'!E119</f>
        <v>5.99</v>
      </c>
      <c r="J6" s="38">
        <f>IF(I6&lt;&gt;"",RANK(I6,I$6:I$20,0),"")</f>
        <v>2</v>
      </c>
      <c r="K6" s="37">
        <f>'TK THEO ĐIỂM'!F119</f>
        <v>5.49</v>
      </c>
      <c r="L6" s="38">
        <f>IF(K6&lt;&gt;"",RANK(K6,K$6:K$20,0),"")</f>
        <v>3</v>
      </c>
      <c r="M6" s="37">
        <f>'TK THEO ĐIỂM'!G119</f>
        <v>4.13</v>
      </c>
      <c r="N6" s="38">
        <f>IF(M6&lt;&gt;"",RANK(M6,M$6:M$20,0),"")</f>
        <v>1</v>
      </c>
      <c r="O6" s="37">
        <f>'TK THEO ĐIỂM'!H119</f>
        <v>6.25</v>
      </c>
      <c r="P6" s="38">
        <f>IF(O6&lt;&gt;"",RANK(O6,O$6:O$20,0),"")</f>
        <v>1</v>
      </c>
      <c r="Q6" s="37">
        <f>'TK THEO ĐIỂM'!I119</f>
        <v>8.25</v>
      </c>
      <c r="R6" s="38">
        <f>IF(Q6&lt;&gt;"",RANK(Q6,Q$6:Q$20,0),"")</f>
        <v>1</v>
      </c>
      <c r="S6" s="37">
        <f>'TK THEO ĐIỂM'!J119</f>
        <v>8.75</v>
      </c>
      <c r="T6" s="38">
        <f>IF(S6&lt;&gt;"",RANK(S6,S$6:S$20,0),"")</f>
        <v>2</v>
      </c>
    </row>
    <row r="7" spans="2:20" x14ac:dyDescent="0.3">
      <c r="B7" s="37" t="s">
        <v>1258</v>
      </c>
      <c r="C7" s="37">
        <f>'TK THEO ĐIỂM'!B120</f>
        <v>7.21</v>
      </c>
      <c r="D7" s="37">
        <f t="shared" si="0"/>
        <v>6</v>
      </c>
      <c r="E7" s="37">
        <f>'TK THEO ĐIỂM'!C120</f>
        <v>6.36</v>
      </c>
      <c r="F7" s="38">
        <f t="shared" si="1"/>
        <v>15</v>
      </c>
      <c r="G7" s="37">
        <f>'TK THEO ĐIỂM'!D120</f>
        <v>5.96</v>
      </c>
      <c r="H7" s="38">
        <f t="shared" si="2"/>
        <v>8</v>
      </c>
      <c r="I7" s="37">
        <f>'TK THEO ĐIỂM'!E120</f>
        <v>5.65</v>
      </c>
      <c r="J7" s="38">
        <f t="shared" ref="J7:J20" si="3">IF(I7&lt;&gt;"",RANK(I7,I$6:I$20,0),"")</f>
        <v>4</v>
      </c>
      <c r="K7" s="37">
        <f>'TK THEO ĐIỂM'!F120</f>
        <v>5.48</v>
      </c>
      <c r="L7" s="38">
        <f t="shared" ref="L7:N20" si="4">IF(K7&lt;&gt;"",RANK(K7,K$6:K$20,0),"")</f>
        <v>4</v>
      </c>
      <c r="M7" s="37">
        <f>'TK THEO ĐIỂM'!G120</f>
        <v>3.75</v>
      </c>
      <c r="N7" s="38">
        <f t="shared" si="4"/>
        <v>6</v>
      </c>
      <c r="O7" s="37">
        <f>'TK THEO ĐIỂM'!H120</f>
        <v>5.14</v>
      </c>
      <c r="P7" s="38">
        <f t="shared" ref="P7:P20" si="5">IF(O7&lt;&gt;"",RANK(O7,O$6:O$20,0),"")</f>
        <v>3</v>
      </c>
      <c r="Q7" s="37">
        <f>'TK THEO ĐIỂM'!I120</f>
        <v>7.07</v>
      </c>
      <c r="R7" s="38">
        <f t="shared" ref="R7:R20" si="6">IF(Q7&lt;&gt;"",RANK(Q7,Q$6:Q$20,0),"")</f>
        <v>5</v>
      </c>
      <c r="S7" s="37">
        <f>'TK THEO ĐIỂM'!J120</f>
        <v>8.32</v>
      </c>
      <c r="T7" s="38">
        <f t="shared" ref="T7:T20" si="7">IF(S7&lt;&gt;"",RANK(S7,S$6:S$20,0),"")</f>
        <v>10</v>
      </c>
    </row>
    <row r="8" spans="2:20" x14ac:dyDescent="0.3">
      <c r="B8" s="37" t="s">
        <v>1259</v>
      </c>
      <c r="C8" s="37">
        <f>'TK THEO ĐIỂM'!B121</f>
        <v>7.28</v>
      </c>
      <c r="D8" s="37">
        <f t="shared" si="0"/>
        <v>4</v>
      </c>
      <c r="E8" s="37">
        <f>'TK THEO ĐIỂM'!C121</f>
        <v>6.73</v>
      </c>
      <c r="F8" s="38">
        <f t="shared" si="1"/>
        <v>12</v>
      </c>
      <c r="G8" s="37">
        <f>'TK THEO ĐIỂM'!D121</f>
        <v>5.93</v>
      </c>
      <c r="H8" s="38">
        <f t="shared" si="2"/>
        <v>9</v>
      </c>
      <c r="I8" s="37">
        <f>'TK THEO ĐIỂM'!E121</f>
        <v>5.64</v>
      </c>
      <c r="J8" s="38">
        <f t="shared" si="3"/>
        <v>5</v>
      </c>
      <c r="K8" s="37">
        <f>'TK THEO ĐIỂM'!F121</f>
        <v>5.13</v>
      </c>
      <c r="L8" s="38">
        <f t="shared" si="4"/>
        <v>8</v>
      </c>
      <c r="M8" s="37">
        <f>'TK THEO ĐIỂM'!G121</f>
        <v>3.35</v>
      </c>
      <c r="N8" s="38">
        <f t="shared" si="4"/>
        <v>8</v>
      </c>
      <c r="O8" s="37">
        <f>'TK THEO ĐIỂM'!H121</f>
        <v>4.38</v>
      </c>
      <c r="P8" s="38">
        <f t="shared" si="5"/>
        <v>13</v>
      </c>
      <c r="Q8" s="37">
        <f>'TK THEO ĐIỂM'!I121</f>
        <v>5.88</v>
      </c>
      <c r="R8" s="38">
        <f t="shared" si="6"/>
        <v>15</v>
      </c>
      <c r="S8" s="37">
        <f>'TK THEO ĐIỂM'!J121</f>
        <v>8.4</v>
      </c>
      <c r="T8" s="38">
        <f t="shared" si="7"/>
        <v>7</v>
      </c>
    </row>
    <row r="9" spans="2:20" x14ac:dyDescent="0.3">
      <c r="B9" s="37" t="s">
        <v>1260</v>
      </c>
      <c r="C9" s="37">
        <f>'TK THEO ĐIỂM'!B122</f>
        <v>7.15</v>
      </c>
      <c r="D9" s="37">
        <f t="shared" si="0"/>
        <v>7</v>
      </c>
      <c r="E9" s="37">
        <f>'TK THEO ĐIỂM'!C122</f>
        <v>6.45</v>
      </c>
      <c r="F9" s="38">
        <f t="shared" si="1"/>
        <v>13</v>
      </c>
      <c r="G9" s="37">
        <f>'TK THEO ĐIỂM'!D122</f>
        <v>4.96</v>
      </c>
      <c r="H9" s="38">
        <f t="shared" si="2"/>
        <v>15</v>
      </c>
      <c r="I9" s="37">
        <f>'TK THEO ĐIỂM'!E122</f>
        <v>5.37</v>
      </c>
      <c r="J9" s="38">
        <f t="shared" si="3"/>
        <v>9</v>
      </c>
      <c r="K9" s="37">
        <f>'TK THEO ĐIỂM'!F122</f>
        <v>5.3</v>
      </c>
      <c r="L9" s="38">
        <f t="shared" si="4"/>
        <v>6</v>
      </c>
      <c r="M9" s="37">
        <f>'TK THEO ĐIỂM'!G122</f>
        <v>3.29</v>
      </c>
      <c r="N9" s="38">
        <f t="shared" si="4"/>
        <v>10</v>
      </c>
      <c r="O9" s="37">
        <f>'TK THEO ĐIỂM'!H122</f>
        <v>4.29</v>
      </c>
      <c r="P9" s="38">
        <f t="shared" si="5"/>
        <v>15</v>
      </c>
      <c r="Q9" s="37">
        <f>'TK THEO ĐIỂM'!I122</f>
        <v>6.73</v>
      </c>
      <c r="R9" s="38">
        <f t="shared" si="6"/>
        <v>13</v>
      </c>
      <c r="S9" s="37">
        <f>'TK THEO ĐIỂM'!J122</f>
        <v>8.31</v>
      </c>
      <c r="T9" s="38">
        <f t="shared" si="7"/>
        <v>11</v>
      </c>
    </row>
    <row r="10" spans="2:20" x14ac:dyDescent="0.3">
      <c r="B10" s="37" t="s">
        <v>1261</v>
      </c>
      <c r="C10" s="37">
        <f>'TK THEO ĐIỂM'!B123</f>
        <v>7.48</v>
      </c>
      <c r="D10" s="37">
        <f t="shared" si="0"/>
        <v>2</v>
      </c>
      <c r="E10" s="37">
        <f>'TK THEO ĐIỂM'!C123</f>
        <v>7.88</v>
      </c>
      <c r="F10" s="38">
        <f t="shared" si="1"/>
        <v>1</v>
      </c>
      <c r="G10" s="37">
        <f>'TK THEO ĐIỂM'!D123</f>
        <v>7.39</v>
      </c>
      <c r="H10" s="38">
        <f t="shared" si="2"/>
        <v>1</v>
      </c>
      <c r="I10" s="37">
        <f>'TK THEO ĐIỂM'!E123</f>
        <v>5.46</v>
      </c>
      <c r="J10" s="38">
        <f t="shared" si="3"/>
        <v>7</v>
      </c>
      <c r="K10" s="37">
        <f>'TK THEO ĐIỂM'!F123</f>
        <v>5.58</v>
      </c>
      <c r="L10" s="38">
        <f t="shared" si="4"/>
        <v>2</v>
      </c>
      <c r="M10" s="37">
        <f>'TK THEO ĐIỂM'!G123</f>
        <v>4</v>
      </c>
      <c r="N10" s="38">
        <f t="shared" si="4"/>
        <v>4</v>
      </c>
      <c r="O10" s="37">
        <f>'TK THEO ĐIỂM'!H123</f>
        <v>5.68</v>
      </c>
      <c r="P10" s="38">
        <f t="shared" si="5"/>
        <v>2</v>
      </c>
      <c r="Q10" s="37">
        <f>'TK THEO ĐIỂM'!I123</f>
        <v>7.38</v>
      </c>
      <c r="R10" s="38">
        <f t="shared" si="6"/>
        <v>2</v>
      </c>
      <c r="S10" s="37">
        <f>'TK THEO ĐIỂM'!J123</f>
        <v>8.77</v>
      </c>
      <c r="T10" s="38">
        <f t="shared" si="7"/>
        <v>1</v>
      </c>
    </row>
    <row r="11" spans="2:20" x14ac:dyDescent="0.3">
      <c r="B11" s="37" t="s">
        <v>1262</v>
      </c>
      <c r="C11" s="37">
        <f>'TK THEO ĐIỂM'!B124</f>
        <v>6.75</v>
      </c>
      <c r="D11" s="37">
        <f t="shared" si="0"/>
        <v>12</v>
      </c>
      <c r="E11" s="37">
        <f>'TK THEO ĐIỂM'!C124</f>
        <v>7.41</v>
      </c>
      <c r="F11" s="38">
        <f t="shared" si="1"/>
        <v>5</v>
      </c>
      <c r="G11" s="37">
        <f>'TK THEO ĐIỂM'!D124</f>
        <v>6.36</v>
      </c>
      <c r="H11" s="38">
        <f t="shared" si="2"/>
        <v>3</v>
      </c>
      <c r="I11" s="37">
        <f>'TK THEO ĐIỂM'!E124</f>
        <v>3</v>
      </c>
      <c r="J11" s="38">
        <f t="shared" si="3"/>
        <v>14</v>
      </c>
      <c r="K11" s="37">
        <f>'TK THEO ĐIỂM'!F124</f>
        <v>5.75</v>
      </c>
      <c r="L11" s="38">
        <f t="shared" si="4"/>
        <v>1</v>
      </c>
      <c r="M11" s="37">
        <f>'TK THEO ĐIỂM'!G124</f>
        <v>2.13</v>
      </c>
      <c r="N11" s="38">
        <f t="shared" si="4"/>
        <v>14</v>
      </c>
      <c r="O11" s="37">
        <f>'TK THEO ĐIỂM'!H124</f>
        <v>4.7</v>
      </c>
      <c r="P11" s="38">
        <f t="shared" si="5"/>
        <v>8</v>
      </c>
      <c r="Q11" s="37">
        <f>'TK THEO ĐIỂM'!I124</f>
        <v>6.77</v>
      </c>
      <c r="R11" s="38">
        <f t="shared" si="6"/>
        <v>12</v>
      </c>
      <c r="S11" s="37">
        <f>'TK THEO ĐIỂM'!J124</f>
        <v>8.3699999999999992</v>
      </c>
      <c r="T11" s="38">
        <f t="shared" si="7"/>
        <v>8</v>
      </c>
    </row>
    <row r="12" spans="2:20" x14ac:dyDescent="0.3">
      <c r="B12" s="37" t="s">
        <v>1263</v>
      </c>
      <c r="C12" s="37">
        <f>'TK THEO ĐIỂM'!B125</f>
        <v>6.62</v>
      </c>
      <c r="D12" s="37">
        <f t="shared" si="0"/>
        <v>15</v>
      </c>
      <c r="E12" s="37">
        <f>'TK THEO ĐIỂM'!C125</f>
        <v>7.03</v>
      </c>
      <c r="F12" s="38">
        <f t="shared" si="1"/>
        <v>11</v>
      </c>
      <c r="G12" s="37">
        <f>'TK THEO ĐIỂM'!D125</f>
        <v>5.72</v>
      </c>
      <c r="H12" s="38">
        <f t="shared" si="2"/>
        <v>10</v>
      </c>
      <c r="I12" s="37">
        <f>'TK THEO ĐIỂM'!E125</f>
        <v>5.63</v>
      </c>
      <c r="J12" s="38">
        <f t="shared" si="3"/>
        <v>6</v>
      </c>
      <c r="K12" s="37">
        <f>'TK THEO ĐIỂM'!F125</f>
        <v>5</v>
      </c>
      <c r="L12" s="38">
        <f t="shared" si="4"/>
        <v>10</v>
      </c>
      <c r="M12" s="37">
        <f>'TK THEO ĐIỂM'!G125</f>
        <v>4.13</v>
      </c>
      <c r="N12" s="38">
        <f t="shared" si="4"/>
        <v>1</v>
      </c>
      <c r="O12" s="37">
        <f>'TK THEO ĐIỂM'!H125</f>
        <v>4.41</v>
      </c>
      <c r="P12" s="38">
        <f t="shared" si="5"/>
        <v>12</v>
      </c>
      <c r="Q12" s="37">
        <f>'TK THEO ĐIỂM'!I125</f>
        <v>6.63</v>
      </c>
      <c r="R12" s="38">
        <f t="shared" si="6"/>
        <v>14</v>
      </c>
      <c r="S12" s="37">
        <f>'TK THEO ĐIỂM'!J125</f>
        <v>8.41</v>
      </c>
      <c r="T12" s="38">
        <f t="shared" si="7"/>
        <v>6</v>
      </c>
    </row>
    <row r="13" spans="2:20" x14ac:dyDescent="0.3">
      <c r="B13" s="37" t="s">
        <v>1264</v>
      </c>
      <c r="C13" s="37">
        <f>'TK THEO ĐIỂM'!B126</f>
        <v>6.97</v>
      </c>
      <c r="D13" s="37">
        <f t="shared" si="0"/>
        <v>10</v>
      </c>
      <c r="E13" s="37">
        <f>'TK THEO ĐIỂM'!C126</f>
        <v>7.14</v>
      </c>
      <c r="F13" s="38">
        <f t="shared" si="1"/>
        <v>8</v>
      </c>
      <c r="G13" s="37">
        <f>'TK THEO ĐIỂM'!D126</f>
        <v>6.24</v>
      </c>
      <c r="H13" s="38">
        <f t="shared" si="2"/>
        <v>5</v>
      </c>
      <c r="I13" s="37">
        <f>'TK THEO ĐIỂM'!E126</f>
        <v>4.82</v>
      </c>
      <c r="J13" s="38">
        <f t="shared" si="3"/>
        <v>13</v>
      </c>
      <c r="K13" s="37">
        <f>'TK THEO ĐIỂM'!F126</f>
        <v>4.3600000000000003</v>
      </c>
      <c r="L13" s="38">
        <f t="shared" si="4"/>
        <v>11</v>
      </c>
      <c r="M13" s="37">
        <f>'TK THEO ĐIỂM'!G126</f>
        <v>3.54</v>
      </c>
      <c r="N13" s="38">
        <f t="shared" si="4"/>
        <v>7</v>
      </c>
      <c r="O13" s="37">
        <f>'TK THEO ĐIỂM'!H126</f>
        <v>4.32</v>
      </c>
      <c r="P13" s="38">
        <f t="shared" si="5"/>
        <v>14</v>
      </c>
      <c r="Q13" s="37">
        <f>'TK THEO ĐIỂM'!I126</f>
        <v>6.93</v>
      </c>
      <c r="R13" s="38">
        <f t="shared" si="6"/>
        <v>6</v>
      </c>
      <c r="S13" s="37">
        <f>'TK THEO ĐIỂM'!J126</f>
        <v>8.43</v>
      </c>
      <c r="T13" s="38">
        <f t="shared" si="7"/>
        <v>5</v>
      </c>
    </row>
    <row r="14" spans="2:20" x14ac:dyDescent="0.3">
      <c r="B14" s="37" t="s">
        <v>1265</v>
      </c>
      <c r="C14" s="37">
        <f>'TK THEO ĐIỂM'!B127</f>
        <v>6.9</v>
      </c>
      <c r="D14" s="37">
        <f t="shared" si="0"/>
        <v>11</v>
      </c>
      <c r="E14" s="37">
        <f>'TK THEO ĐIỂM'!C127</f>
        <v>7.31</v>
      </c>
      <c r="F14" s="38">
        <f t="shared" si="1"/>
        <v>7</v>
      </c>
      <c r="G14" s="37">
        <f>'TK THEO ĐIỂM'!D127</f>
        <v>5.54</v>
      </c>
      <c r="H14" s="38">
        <f t="shared" si="2"/>
        <v>14</v>
      </c>
      <c r="I14" s="37" t="str">
        <f>'TK THEO ĐIỂM'!E127</f>
        <v/>
      </c>
      <c r="J14" s="38" t="str">
        <f t="shared" si="3"/>
        <v/>
      </c>
      <c r="K14" s="37" t="str">
        <f>'TK THEO ĐIỂM'!F127</f>
        <v/>
      </c>
      <c r="L14" s="38" t="str">
        <f t="shared" si="4"/>
        <v/>
      </c>
      <c r="M14" s="37" t="str">
        <f>'TK THEO ĐIỂM'!G127</f>
        <v/>
      </c>
      <c r="N14" s="38" t="str">
        <f t="shared" si="4"/>
        <v/>
      </c>
      <c r="O14" s="37">
        <f>'TK THEO ĐIỂM'!H127</f>
        <v>4.8899999999999997</v>
      </c>
      <c r="P14" s="38">
        <f t="shared" si="5"/>
        <v>5</v>
      </c>
      <c r="Q14" s="37">
        <f>'TK THEO ĐIỂM'!I127</f>
        <v>6.88</v>
      </c>
      <c r="R14" s="38">
        <f t="shared" si="6"/>
        <v>9</v>
      </c>
      <c r="S14" s="37">
        <f>'TK THEO ĐIỂM'!J127</f>
        <v>8.36</v>
      </c>
      <c r="T14" s="38">
        <f t="shared" si="7"/>
        <v>9</v>
      </c>
    </row>
    <row r="15" spans="2:20" x14ac:dyDescent="0.3">
      <c r="B15" s="37" t="s">
        <v>1266</v>
      </c>
      <c r="C15" s="37">
        <f>'TK THEO ĐIỂM'!B128</f>
        <v>7.42</v>
      </c>
      <c r="D15" s="37">
        <f t="shared" si="0"/>
        <v>3</v>
      </c>
      <c r="E15" s="37">
        <f>'TK THEO ĐIỂM'!C128</f>
        <v>7.55</v>
      </c>
      <c r="F15" s="38">
        <f t="shared" si="1"/>
        <v>3</v>
      </c>
      <c r="G15" s="37">
        <f>'TK THEO ĐIỂM'!D128</f>
        <v>6.19</v>
      </c>
      <c r="H15" s="38">
        <f t="shared" si="2"/>
        <v>6</v>
      </c>
      <c r="I15" s="37">
        <f>'TK THEO ĐIỂM'!E128</f>
        <v>5.95</v>
      </c>
      <c r="J15" s="38">
        <f t="shared" si="3"/>
        <v>3</v>
      </c>
      <c r="K15" s="37">
        <f>'TK THEO ĐIỂM'!F128</f>
        <v>5.15</v>
      </c>
      <c r="L15" s="38">
        <f t="shared" si="4"/>
        <v>7</v>
      </c>
      <c r="M15" s="37">
        <f>'TK THEO ĐIỂM'!G128</f>
        <v>3.85</v>
      </c>
      <c r="N15" s="38">
        <f t="shared" si="4"/>
        <v>5</v>
      </c>
      <c r="O15" s="37">
        <f>'TK THEO ĐIỂM'!H128</f>
        <v>4.8</v>
      </c>
      <c r="P15" s="38">
        <f t="shared" si="5"/>
        <v>6</v>
      </c>
      <c r="Q15" s="37">
        <f>'TK THEO ĐIỂM'!I128</f>
        <v>6.81</v>
      </c>
      <c r="R15" s="38">
        <f t="shared" si="6"/>
        <v>10</v>
      </c>
      <c r="S15" s="37">
        <f>'TK THEO ĐIỂM'!J128</f>
        <v>8.5399999999999991</v>
      </c>
      <c r="T15" s="38">
        <f t="shared" si="7"/>
        <v>3</v>
      </c>
    </row>
    <row r="16" spans="2:20" x14ac:dyDescent="0.3">
      <c r="B16" s="37" t="s">
        <v>1267</v>
      </c>
      <c r="C16" s="37">
        <f>'TK THEO ĐIỂM'!B129</f>
        <v>6.99</v>
      </c>
      <c r="D16" s="37">
        <f t="shared" si="0"/>
        <v>9</v>
      </c>
      <c r="E16" s="37">
        <f>'TK THEO ĐIỂM'!C129</f>
        <v>7.51</v>
      </c>
      <c r="F16" s="38">
        <f t="shared" si="1"/>
        <v>4</v>
      </c>
      <c r="G16" s="37">
        <f>'TK THEO ĐIỂM'!D129</f>
        <v>6.28</v>
      </c>
      <c r="H16" s="38">
        <f t="shared" si="2"/>
        <v>4</v>
      </c>
      <c r="I16" s="37">
        <f>'TK THEO ĐIỂM'!E129</f>
        <v>4.88</v>
      </c>
      <c r="J16" s="38">
        <f t="shared" si="3"/>
        <v>12</v>
      </c>
      <c r="K16" s="37">
        <f>'TK THEO ĐIỂM'!F129</f>
        <v>5.0599999999999996</v>
      </c>
      <c r="L16" s="38">
        <f t="shared" si="4"/>
        <v>9</v>
      </c>
      <c r="M16" s="37">
        <f>'TK THEO ĐIỂM'!G129</f>
        <v>3.25</v>
      </c>
      <c r="N16" s="38">
        <f t="shared" si="4"/>
        <v>11</v>
      </c>
      <c r="O16" s="37">
        <f>'TK THEO ĐIỂM'!H129</f>
        <v>5.0199999999999996</v>
      </c>
      <c r="P16" s="38">
        <f t="shared" si="5"/>
        <v>4</v>
      </c>
      <c r="Q16" s="37">
        <f>'TK THEO ĐIỂM'!I129</f>
        <v>6.81</v>
      </c>
      <c r="R16" s="38">
        <f t="shared" si="6"/>
        <v>10</v>
      </c>
      <c r="S16" s="37">
        <f>'TK THEO ĐIỂM'!J129</f>
        <v>8.1999999999999993</v>
      </c>
      <c r="T16" s="38">
        <f t="shared" si="7"/>
        <v>14</v>
      </c>
    </row>
    <row r="17" spans="2:20" x14ac:dyDescent="0.3">
      <c r="B17" s="37" t="s">
        <v>1268</v>
      </c>
      <c r="C17" s="37">
        <f>'TK THEO ĐIỂM'!B130</f>
        <v>7.11</v>
      </c>
      <c r="D17" s="37">
        <f t="shared" si="0"/>
        <v>8</v>
      </c>
      <c r="E17" s="37">
        <f>'TK THEO ĐIỂM'!C130</f>
        <v>7.39</v>
      </c>
      <c r="F17" s="38">
        <f t="shared" si="1"/>
        <v>6</v>
      </c>
      <c r="G17" s="37">
        <f>'TK THEO ĐIỂM'!D130</f>
        <v>5.59</v>
      </c>
      <c r="H17" s="38">
        <f t="shared" si="2"/>
        <v>13</v>
      </c>
      <c r="I17" s="37">
        <f>'TK THEO ĐIỂM'!E130</f>
        <v>5.42</v>
      </c>
      <c r="J17" s="38">
        <f t="shared" si="3"/>
        <v>8</v>
      </c>
      <c r="K17" s="37">
        <f>'TK THEO ĐIỂM'!F130</f>
        <v>4.17</v>
      </c>
      <c r="L17" s="38">
        <f t="shared" si="4"/>
        <v>12</v>
      </c>
      <c r="M17" s="37">
        <f>'TK THEO ĐIỂM'!G130</f>
        <v>3.33</v>
      </c>
      <c r="N17" s="38">
        <f t="shared" si="4"/>
        <v>9</v>
      </c>
      <c r="O17" s="37">
        <f>'TK THEO ĐIỂM'!H130</f>
        <v>4.42</v>
      </c>
      <c r="P17" s="38">
        <f t="shared" si="5"/>
        <v>11</v>
      </c>
      <c r="Q17" s="37">
        <f>'TK THEO ĐIỂM'!I130</f>
        <v>6.9</v>
      </c>
      <c r="R17" s="38">
        <f t="shared" si="6"/>
        <v>7</v>
      </c>
      <c r="S17" s="37">
        <f>'TK THEO ĐIỂM'!J130</f>
        <v>8.24</v>
      </c>
      <c r="T17" s="38">
        <f t="shared" si="7"/>
        <v>12</v>
      </c>
    </row>
    <row r="18" spans="2:20" x14ac:dyDescent="0.3">
      <c r="B18" s="37" t="s">
        <v>1269</v>
      </c>
      <c r="C18" s="37">
        <f>'TK THEO ĐIỂM'!B131</f>
        <v>7.26</v>
      </c>
      <c r="D18" s="37">
        <f t="shared" si="0"/>
        <v>5</v>
      </c>
      <c r="E18" s="37">
        <f>'TK THEO ĐIỂM'!C131</f>
        <v>7.66</v>
      </c>
      <c r="F18" s="38">
        <f t="shared" si="1"/>
        <v>2</v>
      </c>
      <c r="G18" s="37">
        <f>'TK THEO ĐIỂM'!D131</f>
        <v>6.1</v>
      </c>
      <c r="H18" s="38">
        <f t="shared" si="2"/>
        <v>7</v>
      </c>
      <c r="I18" s="37">
        <f>'TK THEO ĐIỂM'!E131</f>
        <v>6.9</v>
      </c>
      <c r="J18" s="38">
        <f t="shared" si="3"/>
        <v>1</v>
      </c>
      <c r="K18" s="37">
        <f>'TK THEO ĐIỂM'!F131</f>
        <v>4.0999999999999996</v>
      </c>
      <c r="L18" s="38">
        <f t="shared" si="4"/>
        <v>13</v>
      </c>
      <c r="M18" s="37">
        <f>'TK THEO ĐIỂM'!G131</f>
        <v>3.2</v>
      </c>
      <c r="N18" s="38">
        <f t="shared" si="4"/>
        <v>12</v>
      </c>
      <c r="O18" s="37">
        <f>'TK THEO ĐIỂM'!H131</f>
        <v>4.78</v>
      </c>
      <c r="P18" s="38">
        <f t="shared" si="5"/>
        <v>7</v>
      </c>
      <c r="Q18" s="37">
        <f>'TK THEO ĐIỂM'!I131</f>
        <v>6.9</v>
      </c>
      <c r="R18" s="38">
        <f t="shared" si="6"/>
        <v>7</v>
      </c>
      <c r="S18" s="37">
        <f>'TK THEO ĐIỂM'!J131</f>
        <v>8.02</v>
      </c>
      <c r="T18" s="38">
        <f t="shared" si="7"/>
        <v>15</v>
      </c>
    </row>
    <row r="19" spans="2:20" x14ac:dyDescent="0.3">
      <c r="B19" s="37" t="s">
        <v>1270</v>
      </c>
      <c r="C19" s="37">
        <f>'TK THEO ĐIỂM'!B132</f>
        <v>6.75</v>
      </c>
      <c r="D19" s="37">
        <f t="shared" si="0"/>
        <v>12</v>
      </c>
      <c r="E19" s="37">
        <f>'TK THEO ĐIỂM'!C132</f>
        <v>7.07</v>
      </c>
      <c r="F19" s="38">
        <f t="shared" si="1"/>
        <v>10</v>
      </c>
      <c r="G19" s="37">
        <f>'TK THEO ĐIỂM'!D132</f>
        <v>5.68</v>
      </c>
      <c r="H19" s="38">
        <f t="shared" si="2"/>
        <v>12</v>
      </c>
      <c r="I19" s="37">
        <f>'TK THEO ĐIỂM'!E132</f>
        <v>5.25</v>
      </c>
      <c r="J19" s="38">
        <f t="shared" si="3"/>
        <v>11</v>
      </c>
      <c r="K19" s="37">
        <f>'TK THEO ĐIỂM'!F132</f>
        <v>3.3</v>
      </c>
      <c r="L19" s="38">
        <f t="shared" si="4"/>
        <v>14</v>
      </c>
      <c r="M19" s="37">
        <f>'TK THEO ĐIỂM'!G132</f>
        <v>2.95</v>
      </c>
      <c r="N19" s="38">
        <f t="shared" si="4"/>
        <v>13</v>
      </c>
      <c r="O19" s="37">
        <f>'TK THEO ĐIỂM'!H132</f>
        <v>4.58</v>
      </c>
      <c r="P19" s="38">
        <f t="shared" si="5"/>
        <v>10</v>
      </c>
      <c r="Q19" s="37">
        <f>'TK THEO ĐIỂM'!I132</f>
        <v>7.17</v>
      </c>
      <c r="R19" s="38">
        <f t="shared" si="6"/>
        <v>4</v>
      </c>
      <c r="S19" s="37">
        <f>'TK THEO ĐIỂM'!J132</f>
        <v>8.44</v>
      </c>
      <c r="T19" s="38">
        <f t="shared" si="7"/>
        <v>4</v>
      </c>
    </row>
    <row r="20" spans="2:20" x14ac:dyDescent="0.3">
      <c r="B20" s="37" t="s">
        <v>1271</v>
      </c>
      <c r="C20" s="37">
        <f>'TK THEO ĐIỂM'!B133</f>
        <v>6.73</v>
      </c>
      <c r="D20" s="37">
        <f t="shared" si="0"/>
        <v>14</v>
      </c>
      <c r="E20" s="37">
        <f>'TK THEO ĐIỂM'!C133</f>
        <v>7.1</v>
      </c>
      <c r="F20" s="38">
        <f t="shared" si="1"/>
        <v>9</v>
      </c>
      <c r="G20" s="37">
        <f>'TK THEO ĐIỂM'!D133</f>
        <v>5.7</v>
      </c>
      <c r="H20" s="38">
        <f t="shared" si="2"/>
        <v>11</v>
      </c>
      <c r="I20" s="37">
        <f>'TK THEO ĐIỂM'!E133</f>
        <v>5.35</v>
      </c>
      <c r="J20" s="38">
        <f t="shared" si="3"/>
        <v>10</v>
      </c>
      <c r="K20" s="37">
        <f>'TK THEO ĐIỂM'!F133</f>
        <v>5.45</v>
      </c>
      <c r="L20" s="38">
        <f t="shared" si="4"/>
        <v>5</v>
      </c>
      <c r="M20" s="37">
        <f>'TK THEO ĐIỂM'!G133</f>
        <v>4.0999999999999996</v>
      </c>
      <c r="N20" s="38">
        <f t="shared" si="4"/>
        <v>3</v>
      </c>
      <c r="O20" s="37">
        <f>'TK THEO ĐIỂM'!H133</f>
        <v>4.62</v>
      </c>
      <c r="P20" s="38">
        <f t="shared" si="5"/>
        <v>9</v>
      </c>
      <c r="Q20" s="37">
        <f>'TK THEO ĐIỂM'!I133</f>
        <v>7.27</v>
      </c>
      <c r="R20" s="38">
        <f t="shared" si="6"/>
        <v>3</v>
      </c>
      <c r="S20" s="37">
        <f>'TK THEO ĐIỂM'!J133</f>
        <v>8.24</v>
      </c>
      <c r="T20" s="38">
        <f t="shared" si="7"/>
        <v>12</v>
      </c>
    </row>
    <row r="21" spans="2:20" x14ac:dyDescent="0.3">
      <c r="B21" s="39" t="s">
        <v>1272</v>
      </c>
      <c r="C21" s="37">
        <f>'TK THEO ĐIỂM'!B134</f>
        <v>7.12</v>
      </c>
      <c r="D21" s="37"/>
      <c r="E21" s="37">
        <f>'TK THEO ĐIỂM'!C134</f>
        <v>7.13</v>
      </c>
      <c r="F21" s="38"/>
      <c r="G21" s="37">
        <f>'TK THEO ĐIỂM'!D134</f>
        <v>6.05</v>
      </c>
      <c r="H21" s="38"/>
      <c r="I21" s="37">
        <f>'TK THEO ĐIỂM'!E134</f>
        <v>5.62</v>
      </c>
      <c r="J21" s="38"/>
      <c r="K21" s="37">
        <f>'TK THEO ĐIỂM'!F134</f>
        <v>5.21</v>
      </c>
      <c r="L21" s="38"/>
      <c r="M21" s="37">
        <f>'TK THEO ĐIỂM'!G134</f>
        <v>3.65</v>
      </c>
      <c r="N21" s="38"/>
      <c r="O21" s="37">
        <f>'TK THEO ĐIỂM'!H134</f>
        <v>4.74</v>
      </c>
      <c r="P21" s="38"/>
      <c r="Q21" s="37">
        <f>'TK THEO ĐIỂM'!I134</f>
        <v>6.92</v>
      </c>
      <c r="R21" s="38"/>
      <c r="S21" s="37">
        <f>'TK THEO ĐIỂM'!J134</f>
        <v>8.3699999999999992</v>
      </c>
      <c r="T21" s="38"/>
    </row>
    <row r="22" spans="2:20" x14ac:dyDescent="0.3"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2:20" x14ac:dyDescent="0.3"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2:20" x14ac:dyDescent="0.3"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2:20" x14ac:dyDescent="0.3"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2:20" x14ac:dyDescent="0.3"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2:20" x14ac:dyDescent="0.3"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2:20" x14ac:dyDescent="0.3"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2:20" x14ac:dyDescent="0.3"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2:20" x14ac:dyDescent="0.3">
      <c r="B30" s="60" t="s">
        <v>1342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2:20" x14ac:dyDescent="0.3"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2:20" x14ac:dyDescent="0.3">
      <c r="B32" s="70" t="s">
        <v>1252</v>
      </c>
      <c r="C32" s="69" t="s">
        <v>4</v>
      </c>
      <c r="D32" s="69"/>
      <c r="E32" s="69" t="s">
        <v>5</v>
      </c>
      <c r="F32" s="69"/>
      <c r="G32" s="69" t="s">
        <v>6</v>
      </c>
      <c r="H32" s="69"/>
      <c r="I32" s="69" t="s">
        <v>7</v>
      </c>
      <c r="J32" s="69"/>
      <c r="K32" s="69" t="s">
        <v>8</v>
      </c>
      <c r="L32" s="69"/>
      <c r="M32" s="69" t="s">
        <v>9</v>
      </c>
      <c r="N32" s="69"/>
      <c r="O32" s="69" t="s">
        <v>10</v>
      </c>
      <c r="P32" s="69"/>
      <c r="Q32" s="69" t="s">
        <v>11</v>
      </c>
      <c r="R32" s="69"/>
      <c r="S32" s="69" t="s">
        <v>1256</v>
      </c>
      <c r="T32" s="69"/>
    </row>
    <row r="33" spans="2:20" x14ac:dyDescent="0.3">
      <c r="B33" s="71"/>
      <c r="C33" s="40" t="s">
        <v>1286</v>
      </c>
      <c r="D33" s="35" t="s">
        <v>1287</v>
      </c>
      <c r="E33" s="40" t="s">
        <v>1286</v>
      </c>
      <c r="F33" s="35" t="s">
        <v>1287</v>
      </c>
      <c r="G33" s="40" t="s">
        <v>1286</v>
      </c>
      <c r="H33" s="35" t="s">
        <v>1287</v>
      </c>
      <c r="I33" s="40" t="s">
        <v>1286</v>
      </c>
      <c r="J33" s="35" t="s">
        <v>1287</v>
      </c>
      <c r="K33" s="40" t="s">
        <v>1286</v>
      </c>
      <c r="L33" s="35" t="s">
        <v>1287</v>
      </c>
      <c r="M33" s="40" t="s">
        <v>1286</v>
      </c>
      <c r="N33" s="35" t="s">
        <v>1287</v>
      </c>
      <c r="O33" s="40" t="s">
        <v>1286</v>
      </c>
      <c r="P33" s="35" t="s">
        <v>1287</v>
      </c>
      <c r="Q33" s="40" t="s">
        <v>1286</v>
      </c>
      <c r="R33" s="35" t="s">
        <v>1287</v>
      </c>
      <c r="S33" s="40" t="s">
        <v>1286</v>
      </c>
      <c r="T33" s="35" t="s">
        <v>1287</v>
      </c>
    </row>
    <row r="34" spans="2:20" x14ac:dyDescent="0.3">
      <c r="B34" s="37" t="s">
        <v>1257</v>
      </c>
      <c r="C34" s="37">
        <f>IF('TK THEO ĐIỂM'!C138&lt;&gt;0,'TK THEO ĐIỂM'!C138,"")</f>
        <v>5</v>
      </c>
      <c r="D34" s="37">
        <f>IF(C34&lt;&gt;"",(ROUND(C34/'[3]Tỉ lệ môn'!B5*100,2)),"")</f>
        <v>11.11</v>
      </c>
      <c r="E34" s="37" t="str">
        <f>IF('TK THEO ĐIỂM'!D138&lt;&gt;0,'TK THEO ĐIỂM'!D138,"")</f>
        <v/>
      </c>
      <c r="F34" s="38" t="str">
        <f>IF(E34&lt;&gt;"",ROUND(E34/'[3]Tỉ lệ môn'!B26*100,2),"")</f>
        <v/>
      </c>
      <c r="G34" s="37">
        <f>IF('TK THEO ĐIỂM'!E138&lt;&gt;0,'TK THEO ĐIỂM'!E138,"")</f>
        <v>2</v>
      </c>
      <c r="H34" s="38">
        <f>IF(G34&lt;&gt;"",ROUND(G34/'[3]Tỉ lệ môn'!B48*100,2),"")</f>
        <v>4.4400000000000004</v>
      </c>
      <c r="I34" s="37" t="str">
        <f>IF('TK THEO ĐIỂM'!F138&lt;&gt;0,'TK THEO ĐIỂM'!F138,"")</f>
        <v/>
      </c>
      <c r="J34" s="38" t="str">
        <f>IF(I34&lt;&gt;"",ROUND(I34/'[3]Tỉ lệ môn'!B69*100,2),"")</f>
        <v/>
      </c>
      <c r="K34" s="37" t="str">
        <f>IF('TK THEO ĐIỂM'!G138&lt;&gt;0,'TK THEO ĐIỂM'!G138,"")</f>
        <v/>
      </c>
      <c r="L34" s="38" t="str">
        <f>IF(K34&lt;&gt;"",ROUND(K34/'[3]Tỉ lệ môn'!B91*100,2),"")</f>
        <v/>
      </c>
      <c r="M34" s="37" t="str">
        <f>IF('TK THEO ĐIỂM'!H138&lt;&gt;0,'TK THEO ĐIỂM'!H138,"")</f>
        <v/>
      </c>
      <c r="N34" s="38" t="str">
        <f>IF(M34&lt;&gt;"",ROUND(M34/'[3]Tỉ lệ môn'!B112*100,2),"")</f>
        <v/>
      </c>
      <c r="O34" s="37" t="str">
        <f>IF('TK THEO ĐIỂM'!I138&lt;&gt;0,'TK THEO ĐIỂM'!I138,"")</f>
        <v/>
      </c>
      <c r="P34" s="38" t="str">
        <f>IF(O34&lt;&gt;"",ROUND(O34/'[3]Tỉ lệ môn'!B135*100,2),"")</f>
        <v/>
      </c>
      <c r="Q34" s="37" t="str">
        <f>IF('TK THEO ĐIỂM'!J138&lt;&gt;0,'TK THEO ĐIỂM'!J138,"")</f>
        <v/>
      </c>
      <c r="R34" s="38" t="str">
        <f>IF(Q34&lt;&gt;"",ROUND(Q34/'[3]Tỉ lệ môn'!B156*100,2),"")</f>
        <v/>
      </c>
      <c r="S34" s="37" t="str">
        <f>IF('TK THEO ĐIỂM'!K138&lt;&gt;0,'TK THEO ĐIỂM'!K138,"")</f>
        <v/>
      </c>
      <c r="T34" s="38" t="str">
        <f>IF(S34&lt;&gt;"",ROUND(S34/'[3]Tỉ lệ môn'!B178*100,2),"")</f>
        <v/>
      </c>
    </row>
    <row r="35" spans="2:20" x14ac:dyDescent="0.3">
      <c r="B35" s="37" t="s">
        <v>1258</v>
      </c>
      <c r="C35" s="37">
        <f>IF('TK THEO ĐIỂM'!C139&lt;&gt;0,'TK THEO ĐIỂM'!C139,"")</f>
        <v>1</v>
      </c>
      <c r="D35" s="37">
        <f>IF(C35&lt;&gt;"",(ROUND(C35/'[3]Tỉ lệ môn'!B6*100,2)),"")</f>
        <v>2.38</v>
      </c>
      <c r="E35" s="37" t="str">
        <f>IF('TK THEO ĐIỂM'!D139&lt;&gt;0,'TK THEO ĐIỂM'!D139,"")</f>
        <v/>
      </c>
      <c r="F35" s="38" t="str">
        <f>IF(E35&lt;&gt;"",ROUND(E35/'[3]Tỉ lệ môn'!B27*100,2),"")</f>
        <v/>
      </c>
      <c r="G35" s="37" t="str">
        <f>IF('TK THEO ĐIỂM'!E139&lt;&gt;0,'TK THEO ĐIỂM'!E139,"")</f>
        <v/>
      </c>
      <c r="H35" s="38" t="str">
        <f>IF(G35&lt;&gt;"",ROUND(G35/'[3]Tỉ lệ môn'!B49*100,2),"")</f>
        <v/>
      </c>
      <c r="I35" s="37" t="str">
        <f>IF('TK THEO ĐIỂM'!F139&lt;&gt;0,'TK THEO ĐIỂM'!F139,"")</f>
        <v/>
      </c>
      <c r="J35" s="38" t="str">
        <f>IF(I35&lt;&gt;"",ROUND(I35/'[3]Tỉ lệ môn'!B70*100,2),"")</f>
        <v/>
      </c>
      <c r="K35" s="37" t="str">
        <f>IF('TK THEO ĐIỂM'!G139&lt;&gt;0,'TK THEO ĐIỂM'!G139,"")</f>
        <v/>
      </c>
      <c r="L35" s="38" t="str">
        <f>IF(K35&lt;&gt;"",ROUND(K35/'[3]Tỉ lệ môn'!B92*100,2),"")</f>
        <v/>
      </c>
      <c r="M35" s="37" t="str">
        <f>IF('TK THEO ĐIỂM'!H139&lt;&gt;0,'TK THEO ĐIỂM'!H139,"")</f>
        <v/>
      </c>
      <c r="N35" s="38" t="str">
        <f>IF(M35&lt;&gt;"",ROUND(M35/'[3]Tỉ lệ môn'!B113*100,2),"")</f>
        <v/>
      </c>
      <c r="O35" s="37" t="str">
        <f>IF('TK THEO ĐIỂM'!I139&lt;&gt;0,'TK THEO ĐIỂM'!I139,"")</f>
        <v/>
      </c>
      <c r="P35" s="38" t="str">
        <f>IF(O35&lt;&gt;"",ROUND(O35/'[3]Tỉ lệ môn'!B136*100,2),"")</f>
        <v/>
      </c>
      <c r="Q35" s="37" t="str">
        <f>IF('TK THEO ĐIỂM'!J139&lt;&gt;0,'TK THEO ĐIỂM'!J139,"")</f>
        <v/>
      </c>
      <c r="R35" s="38" t="str">
        <f>IF(Q35&lt;&gt;"",ROUND(Q35/'[3]Tỉ lệ môn'!B157*100,2),"")</f>
        <v/>
      </c>
      <c r="S35" s="37">
        <f>IF('TK THEO ĐIỂM'!K139&lt;&gt;0,'TK THEO ĐIỂM'!K139,"")</f>
        <v>1</v>
      </c>
      <c r="T35" s="38">
        <f>IF(S35&lt;&gt;"",ROUND(S35/'[3]Tỉ lệ môn'!B179*100,2),"")</f>
        <v>16.670000000000002</v>
      </c>
    </row>
    <row r="36" spans="2:20" x14ac:dyDescent="0.3">
      <c r="B36" s="37" t="s">
        <v>1259</v>
      </c>
      <c r="C36" s="37">
        <f>IF('TK THEO ĐIỂM'!C140&lt;&gt;0,'TK THEO ĐIỂM'!C140,"")</f>
        <v>2</v>
      </c>
      <c r="D36" s="37">
        <f>IF(C36&lt;&gt;"",(ROUND(C36/'[3]Tỉ lệ môn'!B7*100,2)),"")</f>
        <v>4.55</v>
      </c>
      <c r="E36" s="37" t="str">
        <f>IF('TK THEO ĐIỂM'!D140&lt;&gt;0,'TK THEO ĐIỂM'!D140,"")</f>
        <v/>
      </c>
      <c r="F36" s="38" t="str">
        <f>IF(E36&lt;&gt;"",ROUND(E36/'[3]Tỉ lệ môn'!B28*100,2),"")</f>
        <v/>
      </c>
      <c r="G36" s="37" t="str">
        <f>IF('TK THEO ĐIỂM'!E140&lt;&gt;0,'TK THEO ĐIỂM'!E140,"")</f>
        <v/>
      </c>
      <c r="H36" s="38" t="str">
        <f>IF(G36&lt;&gt;"",ROUND(G36/'[3]Tỉ lệ môn'!B50*100,2),"")</f>
        <v/>
      </c>
      <c r="I36" s="37" t="str">
        <f>IF('TK THEO ĐIỂM'!F140&lt;&gt;0,'TK THEO ĐIỂM'!F140,"")</f>
        <v/>
      </c>
      <c r="J36" s="38" t="str">
        <f>IF(I36&lt;&gt;"",ROUND(I36/'[3]Tỉ lệ môn'!B71*100,2),"")</f>
        <v/>
      </c>
      <c r="K36" s="37" t="str">
        <f>IF('TK THEO ĐIỂM'!G140&lt;&gt;0,'TK THEO ĐIỂM'!G140,"")</f>
        <v/>
      </c>
      <c r="L36" s="38" t="str">
        <f>IF(K36&lt;&gt;"",ROUND(K36/'[3]Tỉ lệ môn'!B93*100,2),"")</f>
        <v/>
      </c>
      <c r="M36" s="37" t="str">
        <f>IF('TK THEO ĐIỂM'!H140&lt;&gt;0,'TK THEO ĐIỂM'!H140,"")</f>
        <v/>
      </c>
      <c r="N36" s="38" t="str">
        <f>IF(M36&lt;&gt;"",ROUND(M36/'[3]Tỉ lệ môn'!B114*100,2),"")</f>
        <v/>
      </c>
      <c r="O36" s="37" t="str">
        <f>IF('TK THEO ĐIỂM'!I140&lt;&gt;0,'TK THEO ĐIỂM'!I140,"")</f>
        <v/>
      </c>
      <c r="P36" s="38" t="str">
        <f>IF(O36&lt;&gt;"",ROUND(O36/'[3]Tỉ lệ môn'!B137*100,2),"")</f>
        <v/>
      </c>
      <c r="Q36" s="37" t="str">
        <f>IF('TK THEO ĐIỂM'!J140&lt;&gt;0,'TK THEO ĐIỂM'!J140,"")</f>
        <v/>
      </c>
      <c r="R36" s="38" t="str">
        <f>IF(Q36&lt;&gt;"",ROUND(Q36/'[3]Tỉ lệ môn'!B158*100,2),"")</f>
        <v/>
      </c>
      <c r="S36" s="37">
        <f>IF('TK THEO ĐIỂM'!K140&lt;&gt;0,'TK THEO ĐIỂM'!K140,"")</f>
        <v>1</v>
      </c>
      <c r="T36" s="38">
        <f>IF(S36&lt;&gt;"",ROUND(S36/'[3]Tỉ lệ môn'!B180*100,2),"")</f>
        <v>10</v>
      </c>
    </row>
    <row r="37" spans="2:20" x14ac:dyDescent="0.3">
      <c r="B37" s="37" t="s">
        <v>1260</v>
      </c>
      <c r="C37" s="37">
        <f>IF('TK THEO ĐIỂM'!C141&lt;&gt;0,'TK THEO ĐIỂM'!C141,"")</f>
        <v>1</v>
      </c>
      <c r="D37" s="37">
        <f>IF(C37&lt;&gt;"",(ROUND(C37/'[3]Tỉ lệ môn'!B8*100,2)),"")</f>
        <v>2.44</v>
      </c>
      <c r="E37" s="37" t="str">
        <f>IF('TK THEO ĐIỂM'!D141&lt;&gt;0,'TK THEO ĐIỂM'!D141,"")</f>
        <v/>
      </c>
      <c r="F37" s="38" t="str">
        <f>IF(E37&lt;&gt;"",ROUND(E37/'[3]Tỉ lệ môn'!B29*100,2),"")</f>
        <v/>
      </c>
      <c r="G37" s="37" t="str">
        <f>IF('TK THEO ĐIỂM'!E141&lt;&gt;0,'TK THEO ĐIỂM'!E141,"")</f>
        <v/>
      </c>
      <c r="H37" s="38" t="str">
        <f>IF(G37&lt;&gt;"",ROUND(G37/'[3]Tỉ lệ môn'!B51*100,2),"")</f>
        <v/>
      </c>
      <c r="I37" s="37" t="str">
        <f>IF('TK THEO ĐIỂM'!F141&lt;&gt;0,'TK THEO ĐIỂM'!F141,"")</f>
        <v/>
      </c>
      <c r="J37" s="38" t="str">
        <f>IF(I37&lt;&gt;"",ROUND(I37/'[3]Tỉ lệ môn'!B72*100,2),"")</f>
        <v/>
      </c>
      <c r="K37" s="37" t="str">
        <f>IF('TK THEO ĐIỂM'!G141&lt;&gt;0,'TK THEO ĐIỂM'!G141,"")</f>
        <v/>
      </c>
      <c r="L37" s="38" t="str">
        <f>IF(K37&lt;&gt;"",ROUND(K37/'[3]Tỉ lệ môn'!B94*100,2),"")</f>
        <v/>
      </c>
      <c r="M37" s="37" t="str">
        <f>IF('TK THEO ĐIỂM'!H141&lt;&gt;0,'TK THEO ĐIỂM'!H141,"")</f>
        <v/>
      </c>
      <c r="N37" s="38" t="str">
        <f>IF(M37&lt;&gt;"",ROUND(M37/'[3]Tỉ lệ môn'!B115*100,2),"")</f>
        <v/>
      </c>
      <c r="O37" s="37">
        <f>IF('TK THEO ĐIỂM'!I141&lt;&gt;0,'TK THEO ĐIỂM'!I141,"")</f>
        <v>1</v>
      </c>
      <c r="P37" s="38">
        <f>IF(O37&lt;&gt;"",ROUND(O37/'[3]Tỉ lệ môn'!B138*100,2),"")</f>
        <v>7.69</v>
      </c>
      <c r="Q37" s="37" t="str">
        <f>IF('TK THEO ĐIỂM'!J141&lt;&gt;0,'TK THEO ĐIỂM'!J141,"")</f>
        <v/>
      </c>
      <c r="R37" s="38" t="str">
        <f>IF(Q37&lt;&gt;"",ROUND(Q37/'[3]Tỉ lệ môn'!B159*100,2),"")</f>
        <v/>
      </c>
      <c r="S37" s="37">
        <f>IF('TK THEO ĐIỂM'!K141&lt;&gt;0,'TK THEO ĐIỂM'!K141,"")</f>
        <v>2</v>
      </c>
      <c r="T37" s="38">
        <f>IF(S37&lt;&gt;"",ROUND(S37/'[3]Tỉ lệ môn'!B181*100,2),"")</f>
        <v>15.38</v>
      </c>
    </row>
    <row r="38" spans="2:20" x14ac:dyDescent="0.3">
      <c r="B38" s="37" t="s">
        <v>1261</v>
      </c>
      <c r="C38" s="37" t="str">
        <f>IF('TK THEO ĐIỂM'!C142&lt;&gt;0,'TK THEO ĐIỂM'!C142,"")</f>
        <v/>
      </c>
      <c r="D38" s="37" t="str">
        <f>IF(C38&lt;&gt;"",(ROUND(C38/'[3]Tỉ lệ môn'!B9*100,2)),"")</f>
        <v/>
      </c>
      <c r="E38" s="37">
        <f>IF('TK THEO ĐIỂM'!D142&lt;&gt;0,'TK THEO ĐIỂM'!D142,"")</f>
        <v>1</v>
      </c>
      <c r="F38" s="38">
        <f>IF(E38&lt;&gt;"",ROUND(E38/'[3]Tỉ lệ môn'!B30*100,2),"")</f>
        <v>2.17</v>
      </c>
      <c r="G38" s="37">
        <f>IF('TK THEO ĐIỂM'!E142&lt;&gt;0,'TK THEO ĐIỂM'!E142,"")</f>
        <v>5</v>
      </c>
      <c r="H38" s="38">
        <f>IF(G38&lt;&gt;"",ROUND(G38/'[3]Tỉ lệ môn'!B52*100,2),"")</f>
        <v>10.87</v>
      </c>
      <c r="I38" s="37" t="str">
        <f>IF('TK THEO ĐIỂM'!F142&lt;&gt;0,'TK THEO ĐIỂM'!F142,"")</f>
        <v/>
      </c>
      <c r="J38" s="38" t="str">
        <f>IF(I38&lt;&gt;"",ROUND(I38/'[3]Tỉ lệ môn'!B73*100,2),"")</f>
        <v/>
      </c>
      <c r="K38" s="37" t="str">
        <f>IF('TK THEO ĐIỂM'!G142&lt;&gt;0,'TK THEO ĐIỂM'!G142,"")</f>
        <v/>
      </c>
      <c r="L38" s="38" t="str">
        <f>IF(K38&lt;&gt;"",ROUND(K38/'[3]Tỉ lệ môn'!B95*100,2),"")</f>
        <v/>
      </c>
      <c r="M38" s="37" t="str">
        <f>IF('TK THEO ĐIỂM'!H142&lt;&gt;0,'TK THEO ĐIỂM'!H142,"")</f>
        <v/>
      </c>
      <c r="N38" s="38" t="str">
        <f>IF(M38&lt;&gt;"",ROUND(M38/'[3]Tỉ lệ môn'!B116*100,2),"")</f>
        <v/>
      </c>
      <c r="O38" s="37">
        <f>IF('TK THEO ĐIỂM'!I142&lt;&gt;0,'TK THEO ĐIỂM'!I142,"")</f>
        <v>2</v>
      </c>
      <c r="P38" s="38">
        <f>IF(O38&lt;&gt;"",ROUND(O38/'[3]Tỉ lệ môn'!B139*100,2),"")</f>
        <v>5</v>
      </c>
      <c r="Q38" s="37">
        <f>IF('TK THEO ĐIỂM'!J142&lt;&gt;0,'TK THEO ĐIỂM'!J142,"")</f>
        <v>1</v>
      </c>
      <c r="R38" s="38">
        <f>IF(Q38&lt;&gt;"",ROUND(Q38/'[3]Tỉ lệ môn'!B160*100,2),"")</f>
        <v>2.5</v>
      </c>
      <c r="S38" s="37">
        <f>IF('TK THEO ĐIỂM'!K142&lt;&gt;0,'TK THEO ĐIỂM'!K142,"")</f>
        <v>18</v>
      </c>
      <c r="T38" s="38">
        <f>IF(S38&lt;&gt;"",ROUND(S38/'[3]Tỉ lệ môn'!B182*100,2),"")</f>
        <v>45</v>
      </c>
    </row>
    <row r="39" spans="2:20" x14ac:dyDescent="0.3">
      <c r="B39" s="37" t="s">
        <v>1262</v>
      </c>
      <c r="C39" s="37" t="str">
        <f>IF('TK THEO ĐIỂM'!C143&lt;&gt;0,'TK THEO ĐIỂM'!C143,"")</f>
        <v/>
      </c>
      <c r="D39" s="37" t="str">
        <f>IF(C39&lt;&gt;"",(ROUND(C39/'[3]Tỉ lệ môn'!B10*100,2)),"")</f>
        <v/>
      </c>
      <c r="E39" s="37" t="str">
        <f>IF('TK THEO ĐIỂM'!D143&lt;&gt;0,'TK THEO ĐIỂM'!D143,"")</f>
        <v/>
      </c>
      <c r="F39" s="38" t="str">
        <f>IF(E39&lt;&gt;"",ROUND(E39/'[3]Tỉ lệ môn'!B31*100,2),"")</f>
        <v/>
      </c>
      <c r="G39" s="37">
        <f>IF('TK THEO ĐIỂM'!E143&lt;&gt;0,'TK THEO ĐIỂM'!E143,"")</f>
        <v>1</v>
      </c>
      <c r="H39" s="38">
        <f>IF(G39&lt;&gt;"",ROUND(G39/'[3]Tỉ lệ môn'!B53*100,2),"")</f>
        <v>2.2200000000000002</v>
      </c>
      <c r="I39" s="37" t="str">
        <f>IF('TK THEO ĐIỂM'!F143&lt;&gt;0,'TK THEO ĐIỂM'!F143,"")</f>
        <v/>
      </c>
      <c r="J39" s="38" t="str">
        <f>IF(I39&lt;&gt;"",ROUND(I39/'[3]Tỉ lệ môn'!B74*100,2),"")</f>
        <v/>
      </c>
      <c r="K39" s="37" t="str">
        <f>IF('TK THEO ĐIỂM'!G143&lt;&gt;0,'TK THEO ĐIỂM'!G143,"")</f>
        <v/>
      </c>
      <c r="L39" s="38" t="str">
        <f>IF(K39&lt;&gt;"",ROUND(K39/'[3]Tỉ lệ môn'!B96*100,2),"")</f>
        <v/>
      </c>
      <c r="M39" s="37" t="str">
        <f>IF('TK THEO ĐIỂM'!H143&lt;&gt;0,'TK THEO ĐIỂM'!H143,"")</f>
        <v/>
      </c>
      <c r="N39" s="38" t="str">
        <f>IF(M39&lt;&gt;"",ROUND(M39/'[3]Tỉ lệ môn'!B117*100,2),"")</f>
        <v/>
      </c>
      <c r="O39" s="37" t="str">
        <f>IF('TK THEO ĐIỂM'!I143&lt;&gt;0,'TK THEO ĐIỂM'!I143,"")</f>
        <v/>
      </c>
      <c r="P39" s="38" t="str">
        <f>IF(O39&lt;&gt;"",ROUND(O39/'[3]Tỉ lệ môn'!B140*100,2),"")</f>
        <v/>
      </c>
      <c r="Q39" s="37" t="str">
        <f>IF('TK THEO ĐIỂM'!J143&lt;&gt;0,'TK THEO ĐIỂM'!J143,"")</f>
        <v/>
      </c>
      <c r="R39" s="38" t="str">
        <f>IF(Q39&lt;&gt;"",ROUND(Q39/'[3]Tỉ lệ môn'!B161*100,2),"")</f>
        <v/>
      </c>
      <c r="S39" s="37">
        <f>IF('TK THEO ĐIỂM'!K143&lt;&gt;0,'TK THEO ĐIỂM'!K143,"")</f>
        <v>12</v>
      </c>
      <c r="T39" s="38">
        <f>IF(S39&lt;&gt;"",ROUND(S39/'[3]Tỉ lệ môn'!B183*100,2),"")</f>
        <v>27.91</v>
      </c>
    </row>
    <row r="40" spans="2:20" x14ac:dyDescent="0.3">
      <c r="B40" s="37" t="s">
        <v>1263</v>
      </c>
      <c r="C40" s="37" t="str">
        <f>IF('TK THEO ĐIỂM'!C144&lt;&gt;0,'TK THEO ĐIỂM'!C144,"")</f>
        <v/>
      </c>
      <c r="D40" s="37" t="str">
        <f>IF(C40&lt;&gt;"",(ROUND(C40/'[3]Tỉ lệ môn'!B11*100,2)),"")</f>
        <v/>
      </c>
      <c r="E40" s="37" t="str">
        <f>IF('TK THEO ĐIỂM'!D144&lt;&gt;0,'TK THEO ĐIỂM'!D144,"")</f>
        <v/>
      </c>
      <c r="F40" s="38" t="str">
        <f>IF(E40&lt;&gt;"",ROUND(E40/'[3]Tỉ lệ môn'!B32*100,2),"")</f>
        <v/>
      </c>
      <c r="G40" s="37" t="str">
        <f>IF('TK THEO ĐIỂM'!E144&lt;&gt;0,'TK THEO ĐIỂM'!E144,"")</f>
        <v/>
      </c>
      <c r="H40" s="38" t="str">
        <f>IF(G40&lt;&gt;"",ROUND(G40/'[3]Tỉ lệ môn'!B54*100,2),"")</f>
        <v/>
      </c>
      <c r="I40" s="37" t="str">
        <f>IF('TK THEO ĐIỂM'!F144&lt;&gt;0,'TK THEO ĐIỂM'!F144,"")</f>
        <v/>
      </c>
      <c r="J40" s="38" t="str">
        <f>IF(I40&lt;&gt;"",ROUND(I40/'[3]Tỉ lệ môn'!B75*100,2),"")</f>
        <v/>
      </c>
      <c r="K40" s="37" t="str">
        <f>IF('TK THEO ĐIỂM'!G144&lt;&gt;0,'TK THEO ĐIỂM'!G144,"")</f>
        <v/>
      </c>
      <c r="L40" s="38" t="str">
        <f>IF(K40&lt;&gt;"",ROUND(K40/'[3]Tỉ lệ môn'!B97*100,2),"")</f>
        <v/>
      </c>
      <c r="M40" s="37" t="str">
        <f>IF('TK THEO ĐIỂM'!H144&lt;&gt;0,'TK THEO ĐIỂM'!H144,"")</f>
        <v/>
      </c>
      <c r="N40" s="38" t="str">
        <f>IF(M40&lt;&gt;"",ROUND(M40/'[3]Tỉ lệ môn'!B118*100,2),"")</f>
        <v/>
      </c>
      <c r="O40" s="37" t="str">
        <f>IF('TK THEO ĐIỂM'!I144&lt;&gt;0,'TK THEO ĐIỂM'!I144,"")</f>
        <v/>
      </c>
      <c r="P40" s="38" t="str">
        <f>IF(O40&lt;&gt;"",ROUND(O40/'[3]Tỉ lệ môn'!B141*100,2),"")</f>
        <v/>
      </c>
      <c r="Q40" s="37" t="str">
        <f>IF('TK THEO ĐIỂM'!J144&lt;&gt;0,'TK THEO ĐIỂM'!J144,"")</f>
        <v/>
      </c>
      <c r="R40" s="38" t="str">
        <f>IF(Q40&lt;&gt;"",ROUND(Q40/'[3]Tỉ lệ môn'!B162*100,2),"")</f>
        <v/>
      </c>
      <c r="S40" s="37">
        <f>IF('TK THEO ĐIỂM'!K144&lt;&gt;0,'TK THEO ĐIỂM'!K144,"")</f>
        <v>12</v>
      </c>
      <c r="T40" s="38">
        <f>IF(S40&lt;&gt;"",ROUND(S40/'[3]Tỉ lệ môn'!B184*100,2),"")</f>
        <v>30</v>
      </c>
    </row>
    <row r="41" spans="2:20" x14ac:dyDescent="0.3">
      <c r="B41" s="37" t="s">
        <v>1264</v>
      </c>
      <c r="C41" s="37" t="str">
        <f>IF('TK THEO ĐIỂM'!C145&lt;&gt;0,'TK THEO ĐIỂM'!C145,"")</f>
        <v/>
      </c>
      <c r="D41" s="37" t="str">
        <f>IF(C41&lt;&gt;"",(ROUND(C41/'[3]Tỉ lệ môn'!B12*100,2)),"")</f>
        <v/>
      </c>
      <c r="E41" s="37" t="str">
        <f>IF('TK THEO ĐIỂM'!D145&lt;&gt;0,'TK THEO ĐIỂM'!D145,"")</f>
        <v/>
      </c>
      <c r="F41" s="38" t="str">
        <f>IF(E41&lt;&gt;"",ROUND(E41/'[3]Tỉ lệ môn'!B33*100,2),"")</f>
        <v/>
      </c>
      <c r="G41" s="37">
        <f>IF('TK THEO ĐIỂM'!E145&lt;&gt;0,'TK THEO ĐIỂM'!E145,"")</f>
        <v>1</v>
      </c>
      <c r="H41" s="38">
        <f>IF(G41&lt;&gt;"",ROUND(G41/'[3]Tỉ lệ môn'!B55*100,2),"")</f>
        <v>2.17</v>
      </c>
      <c r="I41" s="37" t="str">
        <f>IF('TK THEO ĐIỂM'!F145&lt;&gt;0,'TK THEO ĐIỂM'!F145,"")</f>
        <v/>
      </c>
      <c r="J41" s="38" t="str">
        <f>IF(I41&lt;&gt;"",ROUND(I41/'[3]Tỉ lệ môn'!B76*100,2),"")</f>
        <v/>
      </c>
      <c r="K41" s="37" t="str">
        <f>IF('TK THEO ĐIỂM'!G145&lt;&gt;0,'TK THEO ĐIỂM'!G145,"")</f>
        <v/>
      </c>
      <c r="L41" s="38" t="str">
        <f>IF(K41&lt;&gt;"",ROUND(K41/'[3]Tỉ lệ môn'!B98*100,2),"")</f>
        <v/>
      </c>
      <c r="M41" s="37" t="str">
        <f>IF('TK THEO ĐIỂM'!H145&lt;&gt;0,'TK THEO ĐIỂM'!H145,"")</f>
        <v/>
      </c>
      <c r="N41" s="38" t="str">
        <f>IF(M41&lt;&gt;"",ROUND(M41/'[3]Tỉ lệ môn'!B119*100,2),"")</f>
        <v/>
      </c>
      <c r="O41" s="37" t="str">
        <f>IF('TK THEO ĐIỂM'!I145&lt;&gt;0,'TK THEO ĐIỂM'!I145,"")</f>
        <v/>
      </c>
      <c r="P41" s="38" t="str">
        <f>IF(O41&lt;&gt;"",ROUND(O41/'[3]Tỉ lệ môn'!B142*100,2),"")</f>
        <v/>
      </c>
      <c r="Q41" s="37">
        <f>IF('TK THEO ĐIỂM'!J145&lt;&gt;0,'TK THEO ĐIỂM'!J145,"")</f>
        <v>1</v>
      </c>
      <c r="R41" s="38">
        <f>IF(Q41&lt;&gt;"",ROUND(Q41/'[3]Tỉ lệ môn'!B163*100,2),"")</f>
        <v>2.7</v>
      </c>
      <c r="S41" s="37">
        <f>IF('TK THEO ĐIỂM'!K145&lt;&gt;0,'TK THEO ĐIỂM'!K145,"")</f>
        <v>10</v>
      </c>
      <c r="T41" s="38">
        <f>IF(S41&lt;&gt;"",ROUND(S41/'[3]Tỉ lệ môn'!B185*100,2),"")</f>
        <v>27.03</v>
      </c>
    </row>
    <row r="42" spans="2:20" x14ac:dyDescent="0.3">
      <c r="B42" s="37" t="s">
        <v>1265</v>
      </c>
      <c r="C42" s="37" t="str">
        <f>IF('TK THEO ĐIỂM'!C146&lt;&gt;0,'TK THEO ĐIỂM'!C146,"")</f>
        <v/>
      </c>
      <c r="D42" s="37" t="str">
        <f>IF(C42&lt;&gt;"",(ROUND(C42/'[3]Tỉ lệ môn'!B13*100,2)),"")</f>
        <v/>
      </c>
      <c r="E42" s="37" t="str">
        <f>IF('TK THEO ĐIỂM'!D146&lt;&gt;0,'TK THEO ĐIỂM'!D146,"")</f>
        <v/>
      </c>
      <c r="F42" s="38" t="str">
        <f>IF(E42&lt;&gt;"",ROUND(E42/'[3]Tỉ lệ môn'!B34*100,2),"")</f>
        <v/>
      </c>
      <c r="G42" s="37">
        <f>IF('TK THEO ĐIỂM'!E146&lt;&gt;0,'TK THEO ĐIỂM'!E146,"")</f>
        <v>1</v>
      </c>
      <c r="H42" s="38">
        <f>IF(G42&lt;&gt;"",ROUND(G42/'[3]Tỉ lệ môn'!B56*100,2),"")</f>
        <v>2.27</v>
      </c>
      <c r="I42" s="37" t="str">
        <f>IF('TK THEO ĐIỂM'!F146&lt;&gt;0,'TK THEO ĐIỂM'!F146,"")</f>
        <v/>
      </c>
      <c r="J42" s="38" t="str">
        <f>IF(I42&lt;&gt;"",ROUND(I42/'[3]Tỉ lệ môn'!B77*100,2),"")</f>
        <v/>
      </c>
      <c r="K42" s="37" t="str">
        <f>IF('TK THEO ĐIỂM'!G146&lt;&gt;0,'TK THEO ĐIỂM'!G146,"")</f>
        <v/>
      </c>
      <c r="L42" s="38" t="str">
        <f>IF(K42&lt;&gt;"",ROUND(K42/'[3]Tỉ lệ môn'!B99*100,2),"")</f>
        <v/>
      </c>
      <c r="M42" s="37" t="str">
        <f>IF('TK THEO ĐIỂM'!H146&lt;&gt;0,'TK THEO ĐIỂM'!H146,"")</f>
        <v/>
      </c>
      <c r="N42" s="38" t="str">
        <f>IF(M42&lt;&gt;"",ROUND(M42/'[3]Tỉ lệ môn'!B120*100,2),"")</f>
        <v/>
      </c>
      <c r="O42" s="37" t="str">
        <f>IF('TK THEO ĐIỂM'!I146&lt;&gt;0,'TK THEO ĐIỂM'!I146,"")</f>
        <v/>
      </c>
      <c r="P42" s="38" t="str">
        <f>IF(O42&lt;&gt;"",ROUND(O42/'[3]Tỉ lệ môn'!B143*100,2),"")</f>
        <v/>
      </c>
      <c r="Q42" s="37" t="str">
        <f>IF('TK THEO ĐIỂM'!J146&lt;&gt;0,'TK THEO ĐIỂM'!J146,"")</f>
        <v/>
      </c>
      <c r="R42" s="38" t="str">
        <f>IF(Q42&lt;&gt;"",ROUND(Q42/'[3]Tỉ lệ môn'!B164*100,2),"")</f>
        <v/>
      </c>
      <c r="S42" s="37">
        <f>IF('TK THEO ĐIỂM'!K146&lt;&gt;0,'TK THEO ĐIỂM'!K146,"")</f>
        <v>14</v>
      </c>
      <c r="T42" s="38">
        <f>IF(S42&lt;&gt;"",ROUND(S42/'[3]Tỉ lệ môn'!B186*100,2),"")</f>
        <v>31.82</v>
      </c>
    </row>
    <row r="43" spans="2:20" x14ac:dyDescent="0.3">
      <c r="B43" s="37" t="s">
        <v>1266</v>
      </c>
      <c r="C43" s="37">
        <f>IF('TK THEO ĐIỂM'!C147&lt;&gt;0,'TK THEO ĐIỂM'!C147,"")</f>
        <v>1</v>
      </c>
      <c r="D43" s="37">
        <f>IF(C43&lt;&gt;"",(ROUND(C43/'[3]Tỉ lệ môn'!B14*100,2)),"")</f>
        <v>2.38</v>
      </c>
      <c r="E43" s="37" t="str">
        <f>IF('TK THEO ĐIỂM'!D147&lt;&gt;0,'TK THEO ĐIỂM'!D147,"")</f>
        <v/>
      </c>
      <c r="F43" s="38" t="str">
        <f>IF(E43&lt;&gt;"",ROUND(E43/'[3]Tỉ lệ môn'!B35*100,2),"")</f>
        <v/>
      </c>
      <c r="G43" s="37" t="str">
        <f>IF('TK THEO ĐIỂM'!E147&lt;&gt;0,'TK THEO ĐIỂM'!E147,"")</f>
        <v/>
      </c>
      <c r="H43" s="38" t="str">
        <f>IF(G43&lt;&gt;"",ROUND(G43/'[3]Tỉ lệ môn'!B57*100,2),"")</f>
        <v/>
      </c>
      <c r="I43" s="37" t="str">
        <f>IF('TK THEO ĐIỂM'!F147&lt;&gt;0,'TK THEO ĐIỂM'!F147,"")</f>
        <v/>
      </c>
      <c r="J43" s="38" t="str">
        <f>IF(I43&lt;&gt;"",ROUND(I43/'[3]Tỉ lệ môn'!B78*100,2),"")</f>
        <v/>
      </c>
      <c r="K43" s="37" t="str">
        <f>IF('TK THEO ĐIỂM'!G147&lt;&gt;0,'TK THEO ĐIỂM'!G147,"")</f>
        <v/>
      </c>
      <c r="L43" s="38" t="str">
        <f>IF(K43&lt;&gt;"",ROUND(K43/'[3]Tỉ lệ môn'!B100*100,2),"")</f>
        <v/>
      </c>
      <c r="M43" s="37" t="str">
        <f>IF('TK THEO ĐIỂM'!H147&lt;&gt;0,'TK THEO ĐIỂM'!H147,"")</f>
        <v/>
      </c>
      <c r="N43" s="38" t="str">
        <f>IF(M43&lt;&gt;"",ROUND(M43/'[3]Tỉ lệ môn'!B121*100,2),"")</f>
        <v/>
      </c>
      <c r="O43" s="37" t="str">
        <f>IF('TK THEO ĐIỂM'!I147&lt;&gt;0,'TK THEO ĐIỂM'!I147,"")</f>
        <v/>
      </c>
      <c r="P43" s="38" t="str">
        <f>IF(O43&lt;&gt;"",ROUND(O43/'[3]Tỉ lệ môn'!B144*100,2),"")</f>
        <v/>
      </c>
      <c r="Q43" s="37">
        <f>IF('TK THEO ĐIỂM'!J147&lt;&gt;0,'TK THEO ĐIỂM'!J147,"")</f>
        <v>1</v>
      </c>
      <c r="R43" s="38">
        <f>IF(Q43&lt;&gt;"",ROUND(Q43/'[3]Tỉ lệ môn'!B165*100,2),"")</f>
        <v>2.78</v>
      </c>
      <c r="S43" s="37">
        <f>IF('TK THEO ĐIỂM'!K147&lt;&gt;0,'TK THEO ĐIỂM'!K147,"")</f>
        <v>11</v>
      </c>
      <c r="T43" s="38">
        <f>IF(S43&lt;&gt;"",ROUND(S43/'[3]Tỉ lệ môn'!B187*100,2),"")</f>
        <v>30.56</v>
      </c>
    </row>
    <row r="44" spans="2:20" x14ac:dyDescent="0.3">
      <c r="B44" s="37" t="s">
        <v>1267</v>
      </c>
      <c r="C44" s="37" t="str">
        <f>IF('TK THEO ĐIỂM'!C148&lt;&gt;0,'TK THEO ĐIỂM'!C148,"")</f>
        <v/>
      </c>
      <c r="D44" s="37" t="str">
        <f>IF(C44&lt;&gt;"",(ROUND(C44/'[3]Tỉ lệ môn'!B15*100,2)),"")</f>
        <v/>
      </c>
      <c r="E44" s="37">
        <f>IF('TK THEO ĐIỂM'!D148&lt;&gt;0,'TK THEO ĐIỂM'!D148,"")</f>
        <v>4</v>
      </c>
      <c r="F44" s="38">
        <f>IF(E44&lt;&gt;"",ROUND(E44/'[3]Tỉ lệ môn'!B36*100,2),"")</f>
        <v>9.76</v>
      </c>
      <c r="G44" s="37" t="str">
        <f>IF('TK THEO ĐIỂM'!E148&lt;&gt;0,'TK THEO ĐIỂM'!E148,"")</f>
        <v/>
      </c>
      <c r="H44" s="38" t="str">
        <f>IF(G44&lt;&gt;"",ROUND(G44/'[3]Tỉ lệ môn'!B58*100,2),"")</f>
        <v/>
      </c>
      <c r="I44" s="37" t="str">
        <f>IF('TK THEO ĐIỂM'!F148&lt;&gt;0,'TK THEO ĐIỂM'!F148,"")</f>
        <v/>
      </c>
      <c r="J44" s="38" t="str">
        <f>IF(I44&lt;&gt;"",ROUND(I44/'[3]Tỉ lệ môn'!B79*100,2),"")</f>
        <v/>
      </c>
      <c r="K44" s="37" t="str">
        <f>IF('TK THEO ĐIỂM'!G148&lt;&gt;0,'TK THEO ĐIỂM'!G148,"")</f>
        <v/>
      </c>
      <c r="L44" s="38" t="str">
        <f>IF(K44&lt;&gt;"",ROUND(K44/'[3]Tỉ lệ môn'!B101*100,2),"")</f>
        <v/>
      </c>
      <c r="M44" s="37" t="str">
        <f>IF('TK THEO ĐIỂM'!H148&lt;&gt;0,'TK THEO ĐIỂM'!H148,"")</f>
        <v/>
      </c>
      <c r="N44" s="38" t="str">
        <f>IF(M44&lt;&gt;"",ROUND(M44/'[3]Tỉ lệ môn'!B122*100,2),"")</f>
        <v/>
      </c>
      <c r="O44" s="37">
        <f>IF('TK THEO ĐIỂM'!I148&lt;&gt;0,'TK THEO ĐIỂM'!I148,"")</f>
        <v>1</v>
      </c>
      <c r="P44" s="38">
        <f>IF(O44&lt;&gt;"",ROUND(O44/'[3]Tỉ lệ môn'!B145*100,2),"")</f>
        <v>2.78</v>
      </c>
      <c r="Q44" s="37">
        <f>IF('TK THEO ĐIỂM'!J148&lt;&gt;0,'TK THEO ĐIỂM'!J148,"")</f>
        <v>1</v>
      </c>
      <c r="R44" s="38">
        <f>IF(Q44&lt;&gt;"",ROUND(Q44/'[3]Tỉ lệ môn'!B166*100,2),"")</f>
        <v>2.78</v>
      </c>
      <c r="S44" s="37">
        <f>IF('TK THEO ĐIỂM'!K148&lt;&gt;0,'TK THEO ĐIỂM'!K148,"")</f>
        <v>5</v>
      </c>
      <c r="T44" s="38">
        <f>IF(S44&lt;&gt;"",ROUND(S44/'[3]Tỉ lệ môn'!B188*100,2),"")</f>
        <v>13.89</v>
      </c>
    </row>
    <row r="45" spans="2:20" x14ac:dyDescent="0.3">
      <c r="B45" s="37" t="s">
        <v>1268</v>
      </c>
      <c r="C45" s="37" t="str">
        <f>IF('TK THEO ĐIỂM'!C149&lt;&gt;0,'TK THEO ĐIỂM'!C149,"")</f>
        <v/>
      </c>
      <c r="D45" s="37" t="str">
        <f>IF(C45&lt;&gt;"",(ROUND(C45/'[3]Tỉ lệ môn'!B16*100,2)),"")</f>
        <v/>
      </c>
      <c r="E45" s="37" t="str">
        <f>IF('TK THEO ĐIỂM'!D149&lt;&gt;0,'TK THEO ĐIỂM'!D149,"")</f>
        <v/>
      </c>
      <c r="F45" s="38" t="str">
        <f>IF(E45&lt;&gt;"",ROUND(E45/'[3]Tỉ lệ môn'!B37*100,2),"")</f>
        <v/>
      </c>
      <c r="G45" s="37" t="str">
        <f>IF('TK THEO ĐIỂM'!E149&lt;&gt;0,'TK THEO ĐIỂM'!E149,"")</f>
        <v/>
      </c>
      <c r="H45" s="38" t="str">
        <f>IF(G45&lt;&gt;"",ROUND(G45/'[3]Tỉ lệ môn'!B59*100,2),"")</f>
        <v/>
      </c>
      <c r="I45" s="37" t="str">
        <f>IF('TK THEO ĐIỂM'!F149&lt;&gt;0,'TK THEO ĐIỂM'!F149,"")</f>
        <v/>
      </c>
      <c r="J45" s="38" t="str">
        <f>IF(I45&lt;&gt;"",ROUND(I45/'[3]Tỉ lệ môn'!B80*100,2),"")</f>
        <v/>
      </c>
      <c r="K45" s="37" t="str">
        <f>IF('TK THEO ĐIỂM'!G149&lt;&gt;0,'TK THEO ĐIỂM'!G149,"")</f>
        <v/>
      </c>
      <c r="L45" s="38" t="str">
        <f>IF(K45&lt;&gt;"",ROUND(K45/'[3]Tỉ lệ môn'!B102*100,2),"")</f>
        <v/>
      </c>
      <c r="M45" s="37" t="str">
        <f>IF('TK THEO ĐIỂM'!H149&lt;&gt;0,'TK THEO ĐIỂM'!H149,"")</f>
        <v/>
      </c>
      <c r="N45" s="38" t="str">
        <f>IF(M45&lt;&gt;"",ROUND(M45/'[3]Tỉ lệ môn'!B123*100,2),"")</f>
        <v/>
      </c>
      <c r="O45" s="37" t="str">
        <f>IF('TK THEO ĐIỂM'!I149&lt;&gt;0,'TK THEO ĐIỂM'!I149,"")</f>
        <v/>
      </c>
      <c r="P45" s="38" t="str">
        <f>IF(O45&lt;&gt;"",ROUND(O45/'[3]Tỉ lệ môn'!B146*100,2),"")</f>
        <v/>
      </c>
      <c r="Q45" s="37" t="str">
        <f>IF('TK THEO ĐIỂM'!J149&lt;&gt;0,'TK THEO ĐIỂM'!J149,"")</f>
        <v/>
      </c>
      <c r="R45" s="38" t="str">
        <f>IF(Q45&lt;&gt;"",ROUND(Q45/'[3]Tỉ lệ môn'!B167*100,2),"")</f>
        <v/>
      </c>
      <c r="S45" s="37">
        <f>IF('TK THEO ĐIỂM'!K149&lt;&gt;0,'TK THEO ĐIỂM'!K149,"")</f>
        <v>12</v>
      </c>
      <c r="T45" s="38">
        <f>IF(S45&lt;&gt;"",ROUND(S45/'[3]Tỉ lệ môn'!B189*100,2),"")</f>
        <v>31.58</v>
      </c>
    </row>
    <row r="46" spans="2:20" x14ac:dyDescent="0.3">
      <c r="B46" s="37" t="s">
        <v>1269</v>
      </c>
      <c r="C46" s="37" t="str">
        <f>IF('TK THEO ĐIỂM'!C150&lt;&gt;0,'TK THEO ĐIỂM'!C150,"")</f>
        <v/>
      </c>
      <c r="D46" s="37" t="str">
        <f>IF(C46&lt;&gt;"",(ROUND(C46/'[3]Tỉ lệ môn'!B17*100,2)),"")</f>
        <v/>
      </c>
      <c r="E46" s="37" t="str">
        <f>IF('TK THEO ĐIỂM'!D150&lt;&gt;0,'TK THEO ĐIỂM'!D150,"")</f>
        <v/>
      </c>
      <c r="F46" s="38" t="str">
        <f>IF(E46&lt;&gt;"",ROUND(E46/'[3]Tỉ lệ môn'!B38*100,2),"")</f>
        <v/>
      </c>
      <c r="G46" s="37" t="str">
        <f>IF('TK THEO ĐIỂM'!E150&lt;&gt;0,'TK THEO ĐIỂM'!E150,"")</f>
        <v/>
      </c>
      <c r="H46" s="38" t="str">
        <f>IF(G46&lt;&gt;"",ROUND(G46/'[3]Tỉ lệ môn'!B60*100,2),"")</f>
        <v/>
      </c>
      <c r="I46" s="37" t="str">
        <f>IF('TK THEO ĐIỂM'!F150&lt;&gt;0,'TK THEO ĐIỂM'!F150,"")</f>
        <v/>
      </c>
      <c r="J46" s="38" t="str">
        <f>IF(I46&lt;&gt;"",ROUND(I46/'[3]Tỉ lệ môn'!B81*100,2),"")</f>
        <v/>
      </c>
      <c r="K46" s="37" t="str">
        <f>IF('TK THEO ĐIỂM'!G150&lt;&gt;0,'TK THEO ĐIỂM'!G150,"")</f>
        <v/>
      </c>
      <c r="L46" s="38" t="str">
        <f>IF(K46&lt;&gt;"",ROUND(K46/'[3]Tỉ lệ môn'!B103*100,2),"")</f>
        <v/>
      </c>
      <c r="M46" s="37" t="str">
        <f>IF('TK THEO ĐIỂM'!H150&lt;&gt;0,'TK THEO ĐIỂM'!H150,"")</f>
        <v/>
      </c>
      <c r="N46" s="38" t="str">
        <f>IF(M46&lt;&gt;"",ROUND(M46/'[3]Tỉ lệ môn'!B124*100,2),"")</f>
        <v/>
      </c>
      <c r="O46" s="37" t="str">
        <f>IF('TK THEO ĐIỂM'!I150&lt;&gt;0,'TK THEO ĐIỂM'!I150,"")</f>
        <v/>
      </c>
      <c r="P46" s="38" t="str">
        <f>IF(O46&lt;&gt;"",ROUND(O46/'[3]Tỉ lệ môn'!B147*100,2),"")</f>
        <v/>
      </c>
      <c r="Q46" s="37" t="str">
        <f>IF('TK THEO ĐIỂM'!J150&lt;&gt;0,'TK THEO ĐIỂM'!J150,"")</f>
        <v/>
      </c>
      <c r="R46" s="38" t="str">
        <f>IF(Q46&lt;&gt;"",ROUND(Q46/'[3]Tỉ lệ môn'!B168*100,2),"")</f>
        <v/>
      </c>
      <c r="S46" s="37">
        <f>IF('TK THEO ĐIỂM'!K150&lt;&gt;0,'TK THEO ĐIỂM'!K150,"")</f>
        <v>5</v>
      </c>
      <c r="T46" s="38">
        <f>IF(S46&lt;&gt;"",ROUND(S46/'[3]Tỉ lệ môn'!B190*100,2),"")</f>
        <v>15.63</v>
      </c>
    </row>
    <row r="47" spans="2:20" x14ac:dyDescent="0.3">
      <c r="B47" s="37" t="s">
        <v>1270</v>
      </c>
      <c r="C47" s="37" t="str">
        <f>IF('TK THEO ĐIỂM'!C151&lt;&gt;0,'TK THEO ĐIỂM'!C151,"")</f>
        <v/>
      </c>
      <c r="D47" s="37" t="str">
        <f>IF(C47&lt;&gt;"",(ROUND(C47/'[3]Tỉ lệ môn'!B18*100,2)),"")</f>
        <v/>
      </c>
      <c r="E47" s="37" t="str">
        <f>IF('TK THEO ĐIỂM'!D151&lt;&gt;0,'TK THEO ĐIỂM'!D151,"")</f>
        <v/>
      </c>
      <c r="F47" s="38" t="str">
        <f>IF(E47&lt;&gt;"",ROUND(E47/'[3]Tỉ lệ môn'!B39*100,2),"")</f>
        <v/>
      </c>
      <c r="G47" s="37" t="str">
        <f>IF('TK THEO ĐIỂM'!E151&lt;&gt;0,'TK THEO ĐIỂM'!E151,"")</f>
        <v/>
      </c>
      <c r="H47" s="38" t="str">
        <f>IF(G47&lt;&gt;"",ROUND(G47/'[3]Tỉ lệ môn'!B61*100,2),"")</f>
        <v/>
      </c>
      <c r="I47" s="37" t="str">
        <f>IF('TK THEO ĐIỂM'!F151&lt;&gt;0,'TK THEO ĐIỂM'!F151,"")</f>
        <v/>
      </c>
      <c r="J47" s="38" t="str">
        <f>IF(I47&lt;&gt;"",ROUND(I47/'[3]Tỉ lệ môn'!B82*100,2),"")</f>
        <v/>
      </c>
      <c r="K47" s="37" t="str">
        <f>IF('TK THEO ĐIỂM'!G151&lt;&gt;0,'TK THEO ĐIỂM'!G151,"")</f>
        <v/>
      </c>
      <c r="L47" s="38" t="str">
        <f>IF(K47&lt;&gt;"",ROUND(K47/'[3]Tỉ lệ môn'!B104*100,2),"")</f>
        <v/>
      </c>
      <c r="M47" s="37" t="str">
        <f>IF('TK THEO ĐIỂM'!H151&lt;&gt;0,'TK THEO ĐIỂM'!H151,"")</f>
        <v/>
      </c>
      <c r="N47" s="38" t="str">
        <f>IF(M47&lt;&gt;"",ROUND(M47/'[3]Tỉ lệ môn'!B125*100,2),"")</f>
        <v/>
      </c>
      <c r="O47" s="37" t="str">
        <f>IF('TK THEO ĐIỂM'!I151&lt;&gt;0,'TK THEO ĐIỂM'!I151,"")</f>
        <v/>
      </c>
      <c r="P47" s="38" t="str">
        <f>IF(O47&lt;&gt;"",ROUND(O47/'[3]Tỉ lệ môn'!B148*100,2),"")</f>
        <v/>
      </c>
      <c r="Q47" s="37">
        <f>IF('TK THEO ĐIỂM'!J151&lt;&gt;0,'TK THEO ĐIỂM'!J151,"")</f>
        <v>1</v>
      </c>
      <c r="R47" s="38">
        <f>IF(Q47&lt;&gt;"",ROUND(Q47/'[3]Tỉ lệ môn'!B169*100,2),"")</f>
        <v>2.86</v>
      </c>
      <c r="S47" s="37">
        <f>IF('TK THEO ĐIỂM'!K151&lt;&gt;0,'TK THEO ĐIỂM'!K151,"")</f>
        <v>11</v>
      </c>
      <c r="T47" s="38">
        <f>IF(S47&lt;&gt;"",ROUND(S47/'[3]Tỉ lệ môn'!B191*100,2),"")</f>
        <v>31.43</v>
      </c>
    </row>
    <row r="48" spans="2:20" x14ac:dyDescent="0.3">
      <c r="B48" s="37" t="s">
        <v>1271</v>
      </c>
      <c r="C48" s="37" t="str">
        <f>IF('TK THEO ĐIỂM'!C152&lt;&gt;0,'TK THEO ĐIỂM'!C152,"")</f>
        <v/>
      </c>
      <c r="D48" s="37" t="str">
        <f>IF(C48&lt;&gt;"",(ROUND(C48/'[3]Tỉ lệ môn'!B19*100,2)),"")</f>
        <v/>
      </c>
      <c r="E48" s="37" t="str">
        <f>IF('TK THEO ĐIỂM'!D152&lt;&gt;0,'TK THEO ĐIỂM'!D152,"")</f>
        <v/>
      </c>
      <c r="F48" s="38" t="str">
        <f>IF(E48&lt;&gt;"",ROUND(E48/'[3]Tỉ lệ môn'!B40*100,2),"")</f>
        <v/>
      </c>
      <c r="G48" s="37" t="str">
        <f>IF('TK THEO ĐIỂM'!E152&lt;&gt;0,'TK THEO ĐIỂM'!E152,"")</f>
        <v/>
      </c>
      <c r="H48" s="38" t="str">
        <f>IF(G48&lt;&gt;"",ROUND(G48/'[3]Tỉ lệ môn'!B62*100,2),"")</f>
        <v/>
      </c>
      <c r="I48" s="37" t="str">
        <f>IF('TK THEO ĐIỂM'!F152&lt;&gt;0,'TK THEO ĐIỂM'!F152,"")</f>
        <v/>
      </c>
      <c r="J48" s="38" t="str">
        <f>IF(I48&lt;&gt;"",ROUND(I48/'[3]Tỉ lệ môn'!B83*100,2),"")</f>
        <v/>
      </c>
      <c r="K48" s="37" t="str">
        <f>IF('TK THEO ĐIỂM'!G152&lt;&gt;0,'TK THEO ĐIỂM'!G152,"")</f>
        <v/>
      </c>
      <c r="L48" s="38" t="str">
        <f>IF(K48&lt;&gt;"",ROUND(K48/'[3]Tỉ lệ môn'!B105*100,2),"")</f>
        <v/>
      </c>
      <c r="M48" s="37" t="str">
        <f>IF('TK THEO ĐIỂM'!H152&lt;&gt;0,'TK THEO ĐIỂM'!H152,"")</f>
        <v/>
      </c>
      <c r="N48" s="38" t="str">
        <f>IF(M48&lt;&gt;"",ROUND(M48/'[3]Tỉ lệ môn'!B126*100,2),"")</f>
        <v/>
      </c>
      <c r="O48" s="37" t="str">
        <f>IF('TK THEO ĐIỂM'!I152&lt;&gt;0,'TK THEO ĐIỂM'!I152,"")</f>
        <v/>
      </c>
      <c r="P48" s="38" t="str">
        <f>IF(O48&lt;&gt;"",ROUND(O48/'[3]Tỉ lệ môn'!B149*100,2),"")</f>
        <v/>
      </c>
      <c r="Q48" s="37">
        <f>IF('TK THEO ĐIỂM'!J152&lt;&gt;0,'TK THEO ĐIỂM'!J152,"")</f>
        <v>1</v>
      </c>
      <c r="R48" s="38">
        <f>IF(Q48&lt;&gt;"",ROUND(Q48/'[3]Tỉ lệ môn'!B170*100,2),"")</f>
        <v>3.13</v>
      </c>
      <c r="S48" s="37">
        <f>IF('TK THEO ĐIỂM'!K152&lt;&gt;0,'TK THEO ĐIỂM'!K152,"")</f>
        <v>8</v>
      </c>
      <c r="T48" s="38">
        <f>IF(S48&lt;&gt;"",ROUND(S48/'[3]Tỉ lệ môn'!B192*100,2),"")</f>
        <v>25</v>
      </c>
    </row>
    <row r="49" spans="2:20" x14ac:dyDescent="0.3">
      <c r="B49" s="39" t="s">
        <v>1272</v>
      </c>
      <c r="C49" s="37">
        <f>IF('TK THEO ĐIỂM'!C153&lt;&gt;0,'TK THEO ĐIỂM'!C153,"")</f>
        <v>10</v>
      </c>
      <c r="D49" s="37">
        <f>IF(C49&lt;&gt;"",(ROUND(C49/'[3]Tỉ lệ môn'!B20*100,2)),"")</f>
        <v>1.55</v>
      </c>
      <c r="E49" s="37">
        <f>IF('TK THEO ĐIỂM'!D153&lt;&gt;0,'TK THEO ĐIỂM'!D153,"")</f>
        <v>5</v>
      </c>
      <c r="F49" s="38">
        <f>IF(E49&lt;&gt;"",ROUND(E49/'[3]Tỉ lệ môn'!B41*100,2),"")</f>
        <v>0.77</v>
      </c>
      <c r="G49" s="37">
        <f>IF('TK THEO ĐIỂM'!E153&lt;&gt;0,'TK THEO ĐIỂM'!E153,"")</f>
        <v>10</v>
      </c>
      <c r="H49" s="38">
        <f>IF(G49&lt;&gt;"",ROUND(G49/'[3]Tỉ lệ môn'!B63*100,2),"")</f>
        <v>1.55</v>
      </c>
      <c r="I49" s="37" t="str">
        <f>IF('TK THEO ĐIỂM'!F153&lt;&gt;0,'TK THEO ĐIỂM'!F153,"")</f>
        <v/>
      </c>
      <c r="J49" s="38" t="str">
        <f>IF(I49&lt;&gt;"",ROUND(I49/'[3]Tỉ lệ môn'!B84*100,2),"")</f>
        <v/>
      </c>
      <c r="K49" s="37" t="str">
        <f>IF('TK THEO ĐIỂM'!G153&lt;&gt;0,'TK THEO ĐIỂM'!G153,"")</f>
        <v/>
      </c>
      <c r="L49" s="38" t="str">
        <f>IF(K49&lt;&gt;"",ROUND(K49/'[3]Tỉ lệ môn'!B106*100,2),"")</f>
        <v/>
      </c>
      <c r="M49" s="37" t="str">
        <f>IF('TK THEO ĐIỂM'!H153&lt;&gt;0,'TK THEO ĐIỂM'!H153,"")</f>
        <v/>
      </c>
      <c r="N49" s="38" t="str">
        <f>IF(M49&lt;&gt;"",ROUND(M49/'[3]Tỉ lệ môn'!B127*100,2),"")</f>
        <v/>
      </c>
      <c r="O49" s="37">
        <f>IF('TK THEO ĐIỂM'!I153&lt;&gt;0,'TK THEO ĐIỂM'!I153,"")</f>
        <v>4</v>
      </c>
      <c r="P49" s="38">
        <f>IF(O49&lt;&gt;"",ROUND(O49/'[3]Tỉ lệ môn'!B150*100,2),"")</f>
        <v>0.9</v>
      </c>
      <c r="Q49" s="37">
        <f>IF('TK THEO ĐIỂM'!J153&lt;&gt;0,'TK THEO ĐIỂM'!J153,"")</f>
        <v>6</v>
      </c>
      <c r="R49" s="38">
        <f>IF(Q49&lt;&gt;"",ROUND(Q49/'[3]Tỉ lệ môn'!B171*100,2),"")</f>
        <v>1.36</v>
      </c>
      <c r="S49" s="37">
        <f>IF('TK THEO ĐIỂM'!K153&lt;&gt;0,'TK THEO ĐIỂM'!K153,"")</f>
        <v>122</v>
      </c>
      <c r="T49" s="38">
        <f>IF(S49&lt;&gt;"",ROUND(S49/'[3]Tỉ lệ môn'!B193*100,2),"")</f>
        <v>27.6</v>
      </c>
    </row>
  </sheetData>
  <mergeCells count="22">
    <mergeCell ref="B2:T2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Q32:R32"/>
    <mergeCell ref="S32:T32"/>
    <mergeCell ref="S4:T4"/>
    <mergeCell ref="B30:T30"/>
    <mergeCell ref="B32:B33"/>
    <mergeCell ref="C32:D32"/>
    <mergeCell ref="E32:F32"/>
    <mergeCell ref="G32:H32"/>
    <mergeCell ref="I32:J32"/>
    <mergeCell ref="K32:L32"/>
    <mergeCell ref="M32:N32"/>
    <mergeCell ref="O32:P3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đIỂM</vt:lpstr>
      <vt:lpstr>điểm thấp</vt:lpstr>
      <vt:lpstr>Sheet1</vt:lpstr>
      <vt:lpstr>THỐNG KÊ CHUNG</vt:lpstr>
      <vt:lpstr>TK THEO ĐIỂM</vt:lpstr>
      <vt:lpstr>TỈ LỆ MÔN</vt:lpstr>
      <vt:lpstr>TB CM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2023-04-15T08:00:48Z</cp:lastPrinted>
  <dcterms:created xsi:type="dcterms:W3CDTF">2023-04-13T09:31:26Z</dcterms:created>
  <dcterms:modified xsi:type="dcterms:W3CDTF">2023-04-17T07:55:52Z</dcterms:modified>
</cp:coreProperties>
</file>