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0206\Desktop\"/>
    </mc:Choice>
  </mc:AlternateContent>
  <bookViews>
    <workbookView xWindow="0" yWindow="0" windowWidth="15732" windowHeight="6048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/>
  <c r="S76" i="3"/>
  <c r="T76" i="3"/>
  <c r="BR23" i="3"/>
  <c r="S85" i="3"/>
  <c r="BO41" i="3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/>
  <c r="BL33" i="3"/>
  <c r="U77" i="3"/>
  <c r="Z77" i="3"/>
  <c r="BR36" i="3"/>
  <c r="J15" i="3"/>
  <c r="AO14" i="3"/>
  <c r="AZ26" i="3"/>
  <c r="S60" i="3"/>
  <c r="T60" i="3"/>
  <c r="BF28" i="3"/>
  <c r="S71" i="3"/>
  <c r="T71" i="3"/>
  <c r="BL32" i="3"/>
  <c r="S77" i="3"/>
  <c r="T77" i="3"/>
  <c r="BR24" i="3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/>
  <c r="BL17" i="3"/>
  <c r="U76" i="3"/>
  <c r="Z76" i="3"/>
  <c r="BR35" i="3"/>
  <c r="T81" i="3"/>
  <c r="T85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<sst xmlns="http://schemas.openxmlformats.org/spreadsheetml/2006/main" count="4552" uniqueCount="2581">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</sst>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defaultColWidth="8.77734375" defaultRowHeight="14.4" x14ac:dyDescent="0.3"/>
  <cols>
    <col min="1" max="1" width="1.109375" style="11" customWidth="1"/>
    <col min="2" max="2" width="18.77734375" style="11" bestFit="1" customWidth="1"/>
    <col min="3" max="3" width="20.33203125" style="11" customWidth="1"/>
    <col min="4" max="4" width="8.77734375" style="11"/>
    <col min="5" max="5" width="1.109375" style="11" customWidth="1"/>
    <col min="6" max="6" width="8.77734375" style="11"/>
    <col min="7" max="7" width="27.44140625" style="11" bestFit="1" customWidth="1"/>
    <col min="8" max="8" width="2.6640625" style="11" customWidth="1"/>
    <col min="9" max="9" width="1.109375" style="11" customWidth="1"/>
    <col min="10" max="16384" width="8.77734375" style="11"/>
  </cols>
  <sheetData>
    <row r="1" spans="2:9" ht="7.5" customHeight="1" x14ac:dyDescent="0.3"/>
    <row r="2" spans="2:9" ht="16.2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1539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6.2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I4" workbookViewId="0">
      <selection activeCell="BS36" sqref="BS36"/>
    </sheetView>
  </sheetViews>
  <sheetFormatPr defaultColWidth="8.77734375" defaultRowHeight="14.4" x14ac:dyDescent="0.3"/>
  <cols>
    <col min="1" max="1" width="4.77734375" style="4" customWidth="1"/>
    <col min="2" max="2" width="6.109375" style="4" customWidth="1"/>
    <col min="3" max="3" width="11.6640625" style="4" bestFit="1" customWidth="1"/>
    <col min="4" max="4" width="7.33203125" style="5" customWidth="1"/>
    <col min="5" max="5" width="22.44140625" style="6" customWidth="1"/>
    <col min="6" max="7" width="4.33203125" style="7" customWidth="1"/>
    <col min="8" max="8" width="22.44140625" style="8" customWidth="1"/>
    <col min="9" max="9" width="3.44140625" style="3" customWidth="1"/>
    <col min="10" max="10" width="14" style="9" customWidth="1"/>
    <col min="11" max="14" width="5.44140625" style="10" customWidth="1"/>
    <col min="15" max="15" width="7.6640625" style="10" customWidth="1"/>
    <col min="16" max="16" width="6.6640625" style="10" customWidth="1"/>
    <col min="17" max="17" width="3.44140625" style="2" customWidth="1"/>
    <col min="18" max="18" width="15.44140625" style="58" hidden="1" customWidth="1"/>
    <col min="19" max="20" width="16" style="65" hidden="1" customWidth="1"/>
    <col min="21" max="21" width="5" style="59" hidden="1" customWidth="1"/>
    <col min="22" max="25" width="6.109375" style="58" hidden="1" customWidth="1"/>
    <col min="26" max="26" width="4.33203125" style="59" hidden="1" customWidth="1"/>
    <col min="27" max="27" width="5.44140625" style="58" hidden="1" customWidth="1"/>
    <col min="28" max="28" width="13.44140625" style="59" hidden="1" customWidth="1"/>
    <col min="29" max="33" width="5.44140625" style="58" hidden="1" customWidth="1"/>
    <col min="34" max="36" width="6" style="58" hidden="1" customWidth="1"/>
    <col min="37" max="37" width="5.44140625" style="58" hidden="1" customWidth="1"/>
    <col min="38" max="38" width="6" style="58" hidden="1" customWidth="1"/>
    <col min="39" max="39" width="7.10937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09375" style="63" hidden="1" customWidth="1"/>
    <col min="50" max="50" width="9.10937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8.77734375" style="3"/>
  </cols>
  <sheetData>
    <row r="1" spans="1:72" ht="46.2" x14ac:dyDescent="0.3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3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>
        <v>0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>
        <v>2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Portugal</v>
      </c>
      <c r="BG12" s="29">
        <v>0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30"/>
      <c r="BF13" s="31" t="str">
        <f>T59</f>
        <v>Argentina</v>
      </c>
      <c r="BG13" s="32">
        <v>1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>
        <v>2</v>
      </c>
      <c r="BB14" s="30">
        <v>2</v>
      </c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>
        <v>2</v>
      </c>
      <c r="BB15" s="33">
        <v>3</v>
      </c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Argentina</v>
      </c>
      <c r="BM16" s="29">
        <v>0</v>
      </c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Mexico</v>
      </c>
      <c r="BM17" s="32">
        <v>1</v>
      </c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>
        <v>2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30"/>
      <c r="AZ19" s="31" t="str">
        <f>AO39</f>
        <v>Mexico</v>
      </c>
      <c r="BA19" s="32">
        <v>3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Mexico</v>
      </c>
      <c r="BG20" s="29">
        <v>2</v>
      </c>
      <c r="BH20" s="30">
        <v>3</v>
      </c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30"/>
      <c r="BF21" s="31" t="str">
        <f>T63</f>
        <v>Belgium</v>
      </c>
      <c r="BG21" s="32">
        <v>2</v>
      </c>
      <c r="BH21" s="33">
        <v>2</v>
      </c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>
        <v>2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Japan</v>
      </c>
      <c r="BA23" s="32">
        <v>1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Mexico</v>
      </c>
      <c r="BS23" s="29">
        <v>3</v>
      </c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Spain</v>
      </c>
      <c r="BS24" s="32">
        <v>2</v>
      </c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>
        <v>2</v>
      </c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>
        <v>0</v>
      </c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Spain</v>
      </c>
      <c r="BG28" s="29">
        <v>2</v>
      </c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30"/>
      <c r="BF29" s="31" t="str">
        <f>T61</f>
        <v>Croatia</v>
      </c>
      <c r="BG29" s="32">
        <v>1</v>
      </c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Croatia</v>
      </c>
      <c r="BA30" s="29">
        <v>2</v>
      </c>
      <c r="BB30" s="30">
        <v>4</v>
      </c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30"/>
      <c r="AZ31" s="31" t="str">
        <f>AO21</f>
        <v>Denmark</v>
      </c>
      <c r="BA31" s="32">
        <v>2</v>
      </c>
      <c r="BB31" s="33">
        <v>3</v>
      </c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Spain</v>
      </c>
      <c r="BM32" s="29">
        <v>2</v>
      </c>
      <c r="BN32" s="30"/>
      <c r="BO32" s="40"/>
      <c r="BP32" s="41"/>
      <c r="BQ32" s="134"/>
      <c r="BR32" s="135"/>
      <c r="BS32" s="135"/>
      <c r="BT32" s="136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Switzerland</v>
      </c>
      <c r="BM33" s="32">
        <v>1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Sweden</v>
      </c>
      <c r="BA34" s="29">
        <v>1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>
        <v>2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Argentina</v>
      </c>
      <c r="BS35" s="29">
        <v>0</v>
      </c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Switzerland</v>
      </c>
      <c r="BG36" s="29">
        <v>3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Switzerland</v>
      </c>
      <c r="BS36" s="32">
        <v>2</v>
      </c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30"/>
      <c r="BF37" s="31" t="str">
        <f>T65</f>
        <v>England</v>
      </c>
      <c r="BG37" s="32">
        <v>1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Colombia</v>
      </c>
      <c r="BA38" s="29">
        <v>1</v>
      </c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>
        <v>2</v>
      </c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>Mexico</v>
      </c>
      <c r="BP41" s="148"/>
      <c r="BQ41" s="148"/>
      <c r="BR41" s="148"/>
      <c r="BS41" s="148"/>
      <c r="BT41" s="148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40"/>
      <c r="AZ49" s="141"/>
      <c r="BA49" s="141"/>
      <c r="BB49" s="142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Portugal</v>
      </c>
      <c r="T58" s="65" t="str">
        <f>IF(OR(S58="",S58="draw"),INDEX(T,86,lang),S58)</f>
        <v>Portugal</v>
      </c>
    </row>
    <row r="59" spans="1:54" ht="12.75" customHeight="1" x14ac:dyDescent="0.3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Argentina</v>
      </c>
      <c r="T59" s="65" t="str">
        <f>IF(OR(S59="",S59="draw"),INDEX(T,87,lang),S59)</f>
        <v>Argentina</v>
      </c>
    </row>
    <row r="60" spans="1:54" ht="12.75" customHeight="1" x14ac:dyDescent="0.3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Spain</v>
      </c>
      <c r="T60" s="65" t="str">
        <f>IF(OR(S60="",S60="draw"),INDEX(T,88,lang),S60)</f>
        <v>Spain</v>
      </c>
    </row>
    <row r="61" spans="1:54" ht="12.75" customHeight="1" x14ac:dyDescent="0.3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3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Mexico</v>
      </c>
      <c r="T62" s="65" t="str">
        <f>IF(OR(S62="",S62="draw"),INDEX(T,90,lang),S62)</f>
        <v>Mexico</v>
      </c>
    </row>
    <row r="63" spans="1:54" ht="12.75" customHeight="1" x14ac:dyDescent="0.3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3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Switzerland</v>
      </c>
      <c r="T64" s="65" t="str">
        <f>IF(OR(S64="",S64="draw"),INDEX(T,92,lang),S64)</f>
        <v>Switzerland</v>
      </c>
    </row>
    <row r="65" spans="18:26" ht="12.75" customHeight="1" x14ac:dyDescent="0.3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England</v>
      </c>
      <c r="T65" s="65" t="str">
        <f>IF(OR(S65="",S65="draw"),INDEX(T,93,lang),S65)</f>
        <v>England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>Argentina</v>
      </c>
      <c r="T69" s="65" t="str">
        <f>IF(OR(S69="",S69="draw"),INDEX(T,94,lang),S69)</f>
        <v>Argentina</v>
      </c>
    </row>
    <row r="70" spans="18:26" ht="12.75" customHeight="1" x14ac:dyDescent="0.3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>Mexico</v>
      </c>
      <c r="T70" s="65" t="str">
        <f>IF(OR(S70="",S70="draw"),INDEX(T,95,lang),S70)</f>
        <v>Mexico</v>
      </c>
    </row>
    <row r="71" spans="18:26" ht="12.75" customHeight="1" x14ac:dyDescent="0.3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>Spain</v>
      </c>
      <c r="T71" s="65" t="str">
        <f>IF(OR(S71="",S71="draw"),INDEX(T,96,lang),S71)</f>
        <v>Spain</v>
      </c>
    </row>
    <row r="72" spans="18:26" ht="12.75" customHeight="1" x14ac:dyDescent="0.3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>Switzerland</v>
      </c>
      <c r="T72" s="65" t="str">
        <f>IF(OR(S72="",S72="draw"),INDEX(T,97,lang),S72)</f>
        <v>Switzerland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>Mexico</v>
      </c>
      <c r="T76" s="65" t="str">
        <f>IF(OR(S76="",S76="draw"),INDEX(T,98,lang),S76)</f>
        <v>Mexico</v>
      </c>
      <c r="U76" s="65" t="str">
        <f>IF(OR(BM16="",BM17=""),"",IF(BM16&lt;BM17,BL16,IF(BM16&gt;BM17,BL17,IF(OR(BN16="",BN17=""),"draw",IF(BN16&lt;BN17,BL16,IF(BN16&gt;BN17,BL17,"draw"))))))</f>
        <v>Argentina</v>
      </c>
      <c r="Z76" s="65" t="str">
        <f>IF(OR(U76="",U76="draw"),INDEX(T,100,lang),U76)</f>
        <v>Argentina</v>
      </c>
    </row>
    <row r="77" spans="18:26" ht="12.75" customHeight="1" x14ac:dyDescent="0.3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>Spain</v>
      </c>
      <c r="T77" s="65" t="str">
        <f>IF(OR(S77="",S77="draw"),INDEX(T,99,lang),S77)</f>
        <v>Spain</v>
      </c>
      <c r="U77" s="65" t="str">
        <f>IF(OR(BM32="",BM33=""),"",IF(BM32&lt;BM33,BL32,IF(BM32&gt;BM33,BL33,IF(OR(BN32="",BN33=""),"draw",IF(BN32&lt;BN33,BL32,IF(BN32&gt;BN33,BL33,"draw"))))))</f>
        <v>Switzerland</v>
      </c>
      <c r="Z77" s="65" t="str">
        <f>IF(OR(U77="",U77="draw"),INDEX(T,101,lang),U77)</f>
        <v>Switzerland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>Switzerland</v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>Mexico</v>
      </c>
      <c r="T85" s="65" t="str">
        <f>S85</f>
        <v>Mexico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Jennifer A Schmitt</cp:lastModifiedBy>
  <cp:lastPrinted>2018-01-03T15:36:04Z</cp:lastPrinted>
  <dcterms:created xsi:type="dcterms:W3CDTF">2017-12-27T19:32:51Z</dcterms:created>
  <dcterms:modified xsi:type="dcterms:W3CDTF">2018-06-29T16:17:21Z</dcterms:modified>
</cp:coreProperties>
</file>