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항목">제1작업!$E$5:$E$12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6" i="1" l="1"/>
  <c r="I7" i="1"/>
  <c r="I8" i="1"/>
  <c r="I9" i="1"/>
  <c r="I10" i="1"/>
  <c r="I11" i="1"/>
  <c r="I12" i="1"/>
  <c r="I5" i="1"/>
  <c r="J6" i="1"/>
  <c r="J7" i="1"/>
  <c r="J8" i="1"/>
  <c r="J9" i="1"/>
  <c r="J10" i="1"/>
  <c r="J11" i="1"/>
  <c r="J12" i="1"/>
  <c r="J5" i="1"/>
  <c r="E14" i="1"/>
  <c r="J13" i="1" l="1"/>
  <c r="E13" i="1"/>
</calcChain>
</file>

<file path=xl/sharedStrings.xml><?xml version="1.0" encoding="utf-8"?>
<sst xmlns="http://schemas.openxmlformats.org/spreadsheetml/2006/main" count="109" uniqueCount="51">
  <si>
    <t>코드</t>
    <phoneticPr fontId="1" type="noConversion"/>
  </si>
  <si>
    <t>창업주</t>
    <phoneticPr fontId="1" type="noConversion"/>
  </si>
  <si>
    <t>창업일</t>
    <phoneticPr fontId="1" type="noConversion"/>
  </si>
  <si>
    <t>항목</t>
    <phoneticPr fontId="1" type="noConversion"/>
  </si>
  <si>
    <t>창업비용(원)</t>
    <phoneticPr fontId="1" type="noConversion"/>
  </si>
  <si>
    <t>인테리어
경비</t>
    <phoneticPr fontId="1" type="noConversion"/>
  </si>
  <si>
    <t xml:space="preserve">국산재료
사용비율
</t>
    <phoneticPr fontId="1" type="noConversion"/>
  </si>
  <si>
    <t>지역</t>
    <phoneticPr fontId="1" type="noConversion"/>
  </si>
  <si>
    <t>비고</t>
    <phoneticPr fontId="1" type="noConversion"/>
  </si>
  <si>
    <t>K2661</t>
  </si>
  <si>
    <t>K2661</t>
    <phoneticPr fontId="1" type="noConversion"/>
  </si>
  <si>
    <t>K3968</t>
    <phoneticPr fontId="1" type="noConversion"/>
  </si>
  <si>
    <t>T1092</t>
    <phoneticPr fontId="1" type="noConversion"/>
  </si>
  <si>
    <t>K2154</t>
    <phoneticPr fontId="1" type="noConversion"/>
  </si>
  <si>
    <t>P1514</t>
    <phoneticPr fontId="1" type="noConversion"/>
  </si>
  <si>
    <t>P2603</t>
    <phoneticPr fontId="1" type="noConversion"/>
  </si>
  <si>
    <t>T1536</t>
    <phoneticPr fontId="1" type="noConversion"/>
  </si>
  <si>
    <t>K3843</t>
    <phoneticPr fontId="1" type="noConversion"/>
  </si>
  <si>
    <t>한사람</t>
    <phoneticPr fontId="1" type="noConversion"/>
  </si>
  <si>
    <t>홍준표</t>
    <phoneticPr fontId="1" type="noConversion"/>
  </si>
  <si>
    <t>한예지</t>
    <phoneticPr fontId="1" type="noConversion"/>
  </si>
  <si>
    <t>임용균</t>
    <phoneticPr fontId="1" type="noConversion"/>
  </si>
  <si>
    <t>이소영</t>
    <phoneticPr fontId="1" type="noConversion"/>
  </si>
  <si>
    <t>임유나</t>
    <phoneticPr fontId="1" type="noConversion"/>
  </si>
  <si>
    <t>조형준</t>
    <phoneticPr fontId="1" type="noConversion"/>
  </si>
  <si>
    <t>김유진</t>
    <phoneticPr fontId="1" type="noConversion"/>
  </si>
  <si>
    <t>핫도그</t>
    <phoneticPr fontId="1" type="noConversion"/>
  </si>
  <si>
    <t>떡갈비</t>
    <phoneticPr fontId="1" type="noConversion"/>
  </si>
  <si>
    <t>떡갈비</t>
    <phoneticPr fontId="1" type="noConversion"/>
  </si>
  <si>
    <t>떡볶이</t>
    <phoneticPr fontId="1" type="noConversion"/>
  </si>
  <si>
    <t>떡갈비</t>
    <phoneticPr fontId="1" type="noConversion"/>
  </si>
  <si>
    <t>핫도그 창업 개수</t>
    <phoneticPr fontId="1" type="noConversion"/>
  </si>
  <si>
    <t>떡볶이 창업비용(원) 평균</t>
    <phoneticPr fontId="1" type="noConversion"/>
  </si>
  <si>
    <t>최대 인테리어 경비</t>
    <phoneticPr fontId="1" type="noConversion"/>
  </si>
  <si>
    <t>코드</t>
    <phoneticPr fontId="1" type="noConversion"/>
  </si>
  <si>
    <t>인테리어
경비</t>
    <phoneticPr fontId="1" type="noConversion"/>
  </si>
  <si>
    <t>핫도그</t>
    <phoneticPr fontId="1" type="noConversion"/>
  </si>
  <si>
    <t>T*</t>
    <phoneticPr fontId="1" type="noConversion"/>
  </si>
  <si>
    <t>&lt;=10000</t>
    <phoneticPr fontId="1" type="noConversion"/>
  </si>
  <si>
    <t>총합계</t>
  </si>
  <si>
    <t>개수 : 코드</t>
  </si>
  <si>
    <t>떡갈비</t>
  </si>
  <si>
    <t>떡볶이</t>
  </si>
  <si>
    <t>핫도그</t>
  </si>
  <si>
    <t>창업비용(원)</t>
  </si>
  <si>
    <t>항목</t>
  </si>
  <si>
    <t>평균 : 인테리어</t>
  </si>
  <si>
    <t>30000001-45000000</t>
  </si>
  <si>
    <t>45000001-60000000</t>
  </si>
  <si>
    <t>60000001-75000000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</si>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</sst>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%"/>
    <numFmt numFmtId="177" formatCode="0000\-00\-00"/>
    <numFmt numFmtId="178" formatCode="#,###&quot;천&quot;&quot;원&quot;"/>
    <numFmt numFmtId="179" formatCode="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178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41" fontId="0" fillId="0" borderId="3" xfId="0" applyNumberFormat="1" applyBorder="1" applyAlignment="1">
      <alignment horizontal="center" vertical="center"/>
    </xf>
    <xf numFmtId="178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176" fontId="0" fillId="0" borderId="10" xfId="0" applyNumberFormat="1" applyBorder="1">
      <alignment vertical="center"/>
    </xf>
    <xf numFmtId="177" fontId="0" fillId="0" borderId="13" xfId="0" applyNumberFormat="1" applyBorder="1" applyAlignment="1">
      <alignment horizontal="center" vertical="center"/>
    </xf>
    <xf numFmtId="41" fontId="0" fillId="0" borderId="13" xfId="0" applyNumberFormat="1" applyBorder="1" applyAlignment="1">
      <alignment horizontal="center" vertical="center"/>
    </xf>
    <xf numFmtId="178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0" fontId="0" fillId="0" borderId="27" xfId="0" applyBorder="1" applyAlignment="1">
      <alignment horizontal="center" vertical="center"/>
    </xf>
    <xf numFmtId="178" fontId="0" fillId="0" borderId="28" xfId="0" applyNumberFormat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9" fontId="0" fillId="0" borderId="18" xfId="0" applyNumberFormat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16"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8" formatCode="#,###&quot;천&quot;&quot;원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3" formatCode="_-* #,##0_-;\-* #,##0_-;_-* &quot;-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핫도그 및 떡갈비의 창업 비용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289023900022275"/>
          <c:y val="0.10472057714412836"/>
          <c:w val="0.79155780332938874"/>
          <c:h val="0.77443160882526596"/>
        </c:manualLayout>
      </c:layout>
      <c:barChart>
        <c:barDir val="col"/>
        <c:grouping val="clustered"/>
        <c:varyColors val="0"/>
        <c:ser>
          <c:idx val="1"/>
          <c:order val="1"/>
          <c:tx>
            <c:v>인테리어 경비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#,###"천""원"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A-4A27-9001-0F68729F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31056047"/>
        <c:axId val="931056879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5AA-4A27-9001-0F68729FF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62550000</c:v>
                </c:pt>
                <c:pt idx="5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A-4A27-9001-0F68729F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47471"/>
        <c:axId val="948350383"/>
      </c:lineChart>
      <c:catAx>
        <c:axId val="9310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31056879"/>
        <c:crosses val="autoZero"/>
        <c:auto val="1"/>
        <c:lblAlgn val="ctr"/>
        <c:lblOffset val="100"/>
        <c:noMultiLvlLbl val="0"/>
      </c:catAx>
      <c:valAx>
        <c:axId val="931056879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#&quot;천&quot;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31056047"/>
        <c:crosses val="autoZero"/>
        <c:crossBetween val="between"/>
        <c:majorUnit val="5000"/>
      </c:valAx>
      <c:valAx>
        <c:axId val="948350383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48347471"/>
        <c:crosses val="max"/>
        <c:crossBetween val="between"/>
      </c:valAx>
      <c:catAx>
        <c:axId val="94834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835038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76200</xdr:rowOff>
    </xdr:from>
    <xdr:to>
      <xdr:col>6</xdr:col>
      <xdr:colOff>895349</xdr:colOff>
      <xdr:row>2</xdr:row>
      <xdr:rowOff>400050</xdr:rowOff>
    </xdr:to>
    <xdr:sp macro="" textlink="">
      <xdr:nvSpPr>
        <xdr:cNvPr id="2" name="순서도: 화면 표시 1"/>
        <xdr:cNvSpPr/>
      </xdr:nvSpPr>
      <xdr:spPr>
        <a:xfrm>
          <a:off x="304800" y="76200"/>
          <a:ext cx="4629149" cy="742950"/>
        </a:xfrm>
        <a:prstGeom prst="flowChartDisplay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>
              <a:solidFill>
                <a:sysClr val="windowText" lastClr="000000"/>
              </a:solidFill>
            </a:rPr>
            <a:t>프랜차이즈 창업 현황</a:t>
          </a:r>
        </a:p>
      </xdr:txBody>
    </xdr:sp>
    <xdr:clientData/>
  </xdr:twoCellAnchor>
  <xdr:twoCellAnchor editAs="oneCell">
    <xdr:from>
      <xdr:col>7</xdr:col>
      <xdr:colOff>47626</xdr:colOff>
      <xdr:row>0</xdr:row>
      <xdr:rowOff>180976</xdr:rowOff>
    </xdr:from>
    <xdr:to>
      <xdr:col>9</xdr:col>
      <xdr:colOff>1047750</xdr:colOff>
      <xdr:row>2</xdr:row>
      <xdr:rowOff>401390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6" y="180976"/>
          <a:ext cx="2371724" cy="63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0.46393</cdr:x>
      <cdr:y>0.12837</cdr:y>
    </cdr:from>
    <cdr:to>
      <cdr:x>0.6057</cdr:x>
      <cdr:y>0.19127</cdr:y>
    </cdr:to>
    <cdr:sp macro="" textlink="">
      <cdr:nvSpPr>
        <cdr:cNvPr id="3" name="모서리가 둥근 사각형 설명선 2"/>
        <cdr:cNvSpPr/>
      </cdr:nvSpPr>
      <cdr:spPr>
        <a:xfrm xmlns:a="http://schemas.openxmlformats.org/drawingml/2006/main">
          <a:off x="4317478" y="780738"/>
          <a:ext cx="1319447" cy="382561"/>
        </a:xfrm>
        <a:prstGeom xmlns:a="http://schemas.openxmlformats.org/drawingml/2006/main" prst="wedgeRoundRectCallout">
          <a:avLst>
            <a:gd name="adj1" fmla="val 82717"/>
            <a:gd name="adj2" fmla="val -2806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창업비용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2.34957604167" createdVersion="6" refreshedVersion="6" minRefreshableVersion="3" recordCount="8">
  <cacheSource type="worksheet">
    <worksheetSource ref="B4:H12" sheet="제1작업"/>
  </cacheSource>
  <cacheFields count="7">
    <cacheField name="코드" numFmtId="0">
      <sharedItems count="8">
        <s v="K2661"/>
        <s v="K3968"/>
        <s v="T1092"/>
        <s v="K2154"/>
        <s v="P1514"/>
        <s v="P2603"/>
        <s v="T1536"/>
        <s v="K3843"/>
      </sharedItems>
    </cacheField>
    <cacheField name="창업주" numFmtId="0">
      <sharedItems/>
    </cacheField>
    <cacheField name="창업일" numFmtId="177">
      <sharedItems containsSemiMixedTypes="0" containsString="0" containsNumber="1" containsInteger="1" minValue="20190110" maxValue="20190205"/>
    </cacheField>
    <cacheField name="항목" numFmtId="0">
      <sharedItems count="3">
        <s v="핫도그"/>
        <s v="떡갈비"/>
        <s v="떡볶이"/>
      </sharedItems>
    </cacheField>
    <cacheField name="창업비용(원)" numFmtId="41">
      <sharedItems containsSemiMixedTypes="0" containsString="0" containsNumber="1" containsInteger="1" minValue="38500000" maxValue="62550000" count="8">
        <n v="45000000"/>
        <n v="50000000"/>
        <n v="60000000"/>
        <n v="55455500"/>
        <n v="38500000"/>
        <n v="45500000"/>
        <n v="62550000"/>
        <n v="40000000"/>
      </sharedItems>
      <fieldGroup base="4">
        <rangePr autoStart="0" autoEnd="0" startNum="30000001" endNum="75000000" groupInterval="15000000"/>
        <groupItems count="5">
          <s v="&lt;30000001"/>
          <s v="30000001-45000000"/>
          <s v="45000001-60000000"/>
          <s v="60000001-75000000"/>
          <s v="&gt;75000001"/>
        </groupItems>
      </fieldGroup>
    </cacheField>
    <cacheField name="인테리어_x000a_경비" numFmtId="178">
      <sharedItems containsSemiMixedTypes="0" containsString="0" containsNumber="1" containsInteger="1" minValue="8000" maxValue="20000" count="8">
        <n v="10000"/>
        <n v="15000"/>
        <n v="18000"/>
        <n v="20000"/>
        <n v="8000"/>
        <n v="12000"/>
        <n v="19500"/>
        <n v="9500"/>
      </sharedItems>
    </cacheField>
    <cacheField name="국산재료_x000a_사용비율_x000a_" numFmtId="176">
      <sharedItems containsSemiMixedTypes="0" containsString="0" containsNumber="1" minValue="0.7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한사람"/>
    <n v="20190115"/>
    <x v="0"/>
    <x v="0"/>
    <x v="0"/>
    <n v="0.95"/>
  </r>
  <r>
    <x v="1"/>
    <s v="홍준표"/>
    <n v="20190201"/>
    <x v="1"/>
    <x v="1"/>
    <x v="1"/>
    <n v="0.8"/>
  </r>
  <r>
    <x v="2"/>
    <s v="한예지"/>
    <n v="20190110"/>
    <x v="0"/>
    <x v="2"/>
    <x v="2"/>
    <n v="0.85499999999999998"/>
  </r>
  <r>
    <x v="3"/>
    <s v="이소영"/>
    <n v="20190115"/>
    <x v="1"/>
    <x v="3"/>
    <x v="3"/>
    <n v="0.755"/>
  </r>
  <r>
    <x v="4"/>
    <s v="임용균"/>
    <n v="20190201"/>
    <x v="2"/>
    <x v="4"/>
    <x v="4"/>
    <n v="0.7"/>
  </r>
  <r>
    <x v="5"/>
    <s v="임유나"/>
    <n v="20190205"/>
    <x v="2"/>
    <x v="5"/>
    <x v="5"/>
    <n v="0.85"/>
  </r>
  <r>
    <x v="6"/>
    <s v="조형준"/>
    <n v="20190117"/>
    <x v="1"/>
    <x v="6"/>
    <x v="6"/>
    <n v="0.82499999999999996"/>
  </r>
  <r>
    <x v="7"/>
    <s v="김유진"/>
    <n v="20190201"/>
    <x v="0"/>
    <x v="7"/>
    <x v="7"/>
    <n v="0.925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창업비용(원)" colHeaderCaption="항목">
  <location ref="B2:H8" firstHeaderRow="1" firstDataRow="3" firstDataCol="1"/>
  <pivotFields count="7">
    <pivotField dataField="1" showAll="0">
      <items count="9">
        <item x="3"/>
        <item x="0"/>
        <item x="7"/>
        <item x="1"/>
        <item x="4"/>
        <item x="5"/>
        <item x="2"/>
        <item x="6"/>
        <item t="default"/>
      </items>
    </pivotField>
    <pivotField showAll="0"/>
    <pivotField numFmtId="177" showAll="0"/>
    <pivotField axis="axisCol" showAll="0" sortType="descending">
      <items count="4">
        <item x="0"/>
        <item x="2"/>
        <item x="1"/>
        <item t="default"/>
      </items>
    </pivotField>
    <pivotField axis="axisRow" numFmtId="41" showAll="0">
      <items count="6">
        <item x="0"/>
        <item x="1"/>
        <item x="2"/>
        <item x="3"/>
        <item x="4"/>
        <item t="default"/>
      </items>
    </pivotField>
    <pivotField dataField="1" numFmtId="178" showAll="0">
      <items count="9">
        <item x="4"/>
        <item x="7"/>
        <item x="0"/>
        <item x="5"/>
        <item x="1"/>
        <item x="2"/>
        <item x="6"/>
        <item x="3"/>
        <item t="default"/>
      </items>
    </pivotField>
    <pivotField numFmtId="176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코드" fld="0" subtotal="count" baseField="0" baseItem="0"/>
    <dataField name="평균 : 인테리어" fld="5" subtotal="average" baseField="4" baseItem="0" numFmtId="41"/>
  </dataFields>
  <formats count="8">
    <format dxfId="7">
      <pivotArea dataOnly="0" labelOnly="1" grandRow="1" outline="0" fieldPosition="0"/>
    </format>
    <format dxfId="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4" headerRowBorderDxfId="13" tableBorderDxfId="12">
  <autoFilter ref="B18:E23"/>
  <tableColumns count="4">
    <tableColumn id="1" name="코드" dataDxfId="11"/>
    <tableColumn id="2" name="항목" dataDxfId="10"/>
    <tableColumn id="3" name="창업비용(원)" dataDxfId="9"/>
    <tableColumn id="4" name="인테리어_x000a_경비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workbookViewId="0">
      <selection activeCell="F11" activeCellId="3" sqref="C4:C8 C11:C12 F4:G8 F11:G12"/>
    </sheetView>
  </sheetViews>
  <sheetFormatPr defaultRowHeight="16.5" x14ac:dyDescent="0.3"/>
  <cols>
    <col min="1" max="1" width="1.625" customWidth="1"/>
    <col min="4" max="4" width="11.125" bestFit="1" customWidth="1"/>
    <col min="6" max="6" width="13.25" customWidth="1"/>
    <col min="7" max="7" width="13" customWidth="1"/>
    <col min="10" max="10" width="15" customWidth="1"/>
    <col min="12" max="12" width="10.25" customWidth="1"/>
  </cols>
  <sheetData>
    <row r="3" spans="2:10" ht="40.5" customHeight="1" thickBot="1" x14ac:dyDescent="0.35"/>
    <row r="4" spans="2:10" ht="50.25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9" t="s">
        <v>5</v>
      </c>
      <c r="H4" s="19" t="s">
        <v>6</v>
      </c>
      <c r="I4" s="18" t="s">
        <v>7</v>
      </c>
      <c r="J4" s="20" t="s">
        <v>8</v>
      </c>
    </row>
    <row r="5" spans="2:10" x14ac:dyDescent="0.3">
      <c r="B5" s="21" t="s">
        <v>10</v>
      </c>
      <c r="C5" s="12" t="s">
        <v>18</v>
      </c>
      <c r="D5" s="13">
        <v>20190115</v>
      </c>
      <c r="E5" s="12" t="s">
        <v>36</v>
      </c>
      <c r="F5" s="14">
        <v>45000000</v>
      </c>
      <c r="G5" s="15">
        <v>10000</v>
      </c>
      <c r="H5" s="16">
        <v>0.95</v>
      </c>
      <c r="I5" s="12" t="str">
        <f>CHOOSE(MID(B5,2,1),"안산","부천","안양")</f>
        <v>부천</v>
      </c>
      <c r="J5" s="65">
        <f>_xlfn.RANK.EQ(H5,$H$5:$H$12,0)</f>
        <v>1</v>
      </c>
    </row>
    <row r="6" spans="2:10" x14ac:dyDescent="0.3">
      <c r="B6" s="22" t="s">
        <v>11</v>
      </c>
      <c r="C6" s="1" t="s">
        <v>19</v>
      </c>
      <c r="D6" s="2">
        <v>20190201</v>
      </c>
      <c r="E6" s="1" t="s">
        <v>27</v>
      </c>
      <c r="F6" s="3">
        <v>50000000</v>
      </c>
      <c r="G6" s="4">
        <v>15000</v>
      </c>
      <c r="H6" s="5">
        <v>0.8</v>
      </c>
      <c r="I6" s="12" t="str">
        <f t="shared" ref="I6:I12" si="0">CHOOSE(MID(B6,2,1),"안산","부천","안양")</f>
        <v>안양</v>
      </c>
      <c r="J6" s="65">
        <f t="shared" ref="J6:J12" si="1">_xlfn.RANK.EQ(H6,$H$5:$H$12,0)</f>
        <v>6</v>
      </c>
    </row>
    <row r="7" spans="2:10" x14ac:dyDescent="0.3">
      <c r="B7" s="22" t="s">
        <v>12</v>
      </c>
      <c r="C7" s="1" t="s">
        <v>20</v>
      </c>
      <c r="D7" s="2">
        <v>20190110</v>
      </c>
      <c r="E7" s="1" t="s">
        <v>26</v>
      </c>
      <c r="F7" s="3">
        <v>60000000</v>
      </c>
      <c r="G7" s="4">
        <v>18000</v>
      </c>
      <c r="H7" s="5">
        <v>0.85499999999999998</v>
      </c>
      <c r="I7" s="12" t="str">
        <f t="shared" si="0"/>
        <v>안산</v>
      </c>
      <c r="J7" s="65">
        <f t="shared" si="1"/>
        <v>3</v>
      </c>
    </row>
    <row r="8" spans="2:10" x14ac:dyDescent="0.3">
      <c r="B8" s="22" t="s">
        <v>13</v>
      </c>
      <c r="C8" s="1" t="s">
        <v>22</v>
      </c>
      <c r="D8" s="2">
        <v>20190115</v>
      </c>
      <c r="E8" s="6" t="s">
        <v>28</v>
      </c>
      <c r="F8" s="3">
        <v>55455500</v>
      </c>
      <c r="G8" s="4">
        <v>20000</v>
      </c>
      <c r="H8" s="5">
        <v>0.755</v>
      </c>
      <c r="I8" s="12" t="str">
        <f t="shared" si="0"/>
        <v>부천</v>
      </c>
      <c r="J8" s="65">
        <f t="shared" si="1"/>
        <v>7</v>
      </c>
    </row>
    <row r="9" spans="2:10" x14ac:dyDescent="0.3">
      <c r="B9" s="22" t="s">
        <v>14</v>
      </c>
      <c r="C9" s="1" t="s">
        <v>21</v>
      </c>
      <c r="D9" s="2">
        <v>20190201</v>
      </c>
      <c r="E9" s="1" t="s">
        <v>29</v>
      </c>
      <c r="F9" s="3">
        <v>38500000</v>
      </c>
      <c r="G9" s="4">
        <v>8000</v>
      </c>
      <c r="H9" s="5">
        <v>0.7</v>
      </c>
      <c r="I9" s="12" t="str">
        <f t="shared" si="0"/>
        <v>안산</v>
      </c>
      <c r="J9" s="65">
        <f t="shared" si="1"/>
        <v>8</v>
      </c>
    </row>
    <row r="10" spans="2:10" x14ac:dyDescent="0.3">
      <c r="B10" s="22" t="s">
        <v>15</v>
      </c>
      <c r="C10" s="1" t="s">
        <v>23</v>
      </c>
      <c r="D10" s="2">
        <v>20190205</v>
      </c>
      <c r="E10" s="1" t="s">
        <v>29</v>
      </c>
      <c r="F10" s="3">
        <v>45500000</v>
      </c>
      <c r="G10" s="4">
        <v>12000</v>
      </c>
      <c r="H10" s="5">
        <v>0.85</v>
      </c>
      <c r="I10" s="12" t="str">
        <f t="shared" si="0"/>
        <v>부천</v>
      </c>
      <c r="J10" s="65">
        <f t="shared" si="1"/>
        <v>4</v>
      </c>
    </row>
    <row r="11" spans="2:10" x14ac:dyDescent="0.3">
      <c r="B11" s="22" t="s">
        <v>16</v>
      </c>
      <c r="C11" s="1" t="s">
        <v>24</v>
      </c>
      <c r="D11" s="2">
        <v>20190117</v>
      </c>
      <c r="E11" s="1" t="s">
        <v>30</v>
      </c>
      <c r="F11" s="3">
        <v>62550000</v>
      </c>
      <c r="G11" s="4">
        <v>19500</v>
      </c>
      <c r="H11" s="5">
        <v>0.82499999999999996</v>
      </c>
      <c r="I11" s="12" t="str">
        <f t="shared" si="0"/>
        <v>안산</v>
      </c>
      <c r="J11" s="65">
        <f t="shared" si="1"/>
        <v>5</v>
      </c>
    </row>
    <row r="12" spans="2:10" ht="17.25" thickBot="1" x14ac:dyDescent="0.35">
      <c r="B12" s="23" t="s">
        <v>17</v>
      </c>
      <c r="C12" s="7" t="s">
        <v>25</v>
      </c>
      <c r="D12" s="8">
        <v>20190201</v>
      </c>
      <c r="E12" s="7" t="s">
        <v>26</v>
      </c>
      <c r="F12" s="9">
        <v>40000000</v>
      </c>
      <c r="G12" s="10">
        <v>9500</v>
      </c>
      <c r="H12" s="11">
        <v>0.92500000000000004</v>
      </c>
      <c r="I12" s="12" t="str">
        <f t="shared" si="0"/>
        <v>안양</v>
      </c>
      <c r="J12" s="65">
        <f t="shared" si="1"/>
        <v>2</v>
      </c>
    </row>
    <row r="13" spans="2:10" x14ac:dyDescent="0.3">
      <c r="B13" s="47" t="s">
        <v>31</v>
      </c>
      <c r="C13" s="48"/>
      <c r="D13" s="48"/>
      <c r="E13" s="27" t="str">
        <f>DCOUNTA(B4:H12,4,E4:E5)&amp;"개"</f>
        <v>3개</v>
      </c>
      <c r="F13" s="51"/>
      <c r="G13" s="48" t="s">
        <v>33</v>
      </c>
      <c r="H13" s="48"/>
      <c r="I13" s="48"/>
      <c r="J13" s="54">
        <f>MAX(G5:G12)</f>
        <v>20000</v>
      </c>
    </row>
    <row r="14" spans="2:10" ht="33.75" thickBot="1" x14ac:dyDescent="0.35">
      <c r="B14" s="49" t="s">
        <v>32</v>
      </c>
      <c r="C14" s="50"/>
      <c r="D14" s="50"/>
      <c r="E14" s="26">
        <f>SUMIF(항목,"떡볶이",F5:F12)/COUNTIF(항목,"떡볶이")</f>
        <v>42000000</v>
      </c>
      <c r="F14" s="52"/>
      <c r="G14" s="28" t="s">
        <v>34</v>
      </c>
      <c r="H14" s="30" t="s">
        <v>9</v>
      </c>
      <c r="I14" s="29" t="s">
        <v>35</v>
      </c>
      <c r="J14" s="53">
        <f>VLOOKUP(H14,B4:H12,6,0)</f>
        <v>10000</v>
      </c>
    </row>
    <row r="16" spans="2:10" ht="16.5" customHeight="1" x14ac:dyDescent="0.3"/>
  </sheetData>
  <mergeCells count="4">
    <mergeCell ref="B13:D13"/>
    <mergeCell ref="B14:D14"/>
    <mergeCell ref="F13:F14"/>
    <mergeCell ref="G13:I13"/>
  </mergeCells>
  <phoneticPr fontId="1" type="noConversion"/>
  <conditionalFormatting sqref="B4:J12">
    <cfRule type="expression" dxfId="15" priority="1">
      <formula>$F5&gt;=60000000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O9" sqref="N9:O14"/>
    </sheetView>
  </sheetViews>
  <sheetFormatPr defaultRowHeight="16.5" x14ac:dyDescent="0.3"/>
  <cols>
    <col min="1" max="1" width="1.625" customWidth="1"/>
    <col min="4" max="4" width="13.375" customWidth="1"/>
    <col min="5" max="5" width="10.625" bestFit="1" customWidth="1"/>
    <col min="6" max="6" width="12.375" bestFit="1" customWidth="1"/>
    <col min="7" max="7" width="10.625" bestFit="1" customWidth="1"/>
  </cols>
  <sheetData>
    <row r="1" spans="2:8" ht="17.25" thickBot="1" x14ac:dyDescent="0.35"/>
    <row r="2" spans="2:8" ht="50.2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9" t="s">
        <v>5</v>
      </c>
      <c r="H2" s="31" t="s">
        <v>6</v>
      </c>
    </row>
    <row r="3" spans="2:8" x14ac:dyDescent="0.3">
      <c r="B3" s="21" t="s">
        <v>10</v>
      </c>
      <c r="C3" s="12" t="s">
        <v>18</v>
      </c>
      <c r="D3" s="13">
        <v>20190115</v>
      </c>
      <c r="E3" s="12" t="s">
        <v>36</v>
      </c>
      <c r="F3" s="14">
        <v>45000000</v>
      </c>
      <c r="G3" s="15">
        <v>10000</v>
      </c>
      <c r="H3" s="32">
        <v>0.95</v>
      </c>
    </row>
    <row r="4" spans="2:8" x14ac:dyDescent="0.3">
      <c r="B4" s="22" t="s">
        <v>11</v>
      </c>
      <c r="C4" s="1" t="s">
        <v>19</v>
      </c>
      <c r="D4" s="2">
        <v>20190201</v>
      </c>
      <c r="E4" s="1" t="s">
        <v>27</v>
      </c>
      <c r="F4" s="3">
        <v>50000000</v>
      </c>
      <c r="G4" s="4">
        <v>15000</v>
      </c>
      <c r="H4" s="33">
        <v>0.8</v>
      </c>
    </row>
    <row r="5" spans="2:8" x14ac:dyDescent="0.3">
      <c r="B5" s="22" t="s">
        <v>12</v>
      </c>
      <c r="C5" s="1" t="s">
        <v>20</v>
      </c>
      <c r="D5" s="2">
        <v>20190110</v>
      </c>
      <c r="E5" s="1" t="s">
        <v>26</v>
      </c>
      <c r="F5" s="3">
        <v>60000000</v>
      </c>
      <c r="G5" s="4">
        <v>18000</v>
      </c>
      <c r="H5" s="33">
        <v>0.85499999999999998</v>
      </c>
    </row>
    <row r="6" spans="2:8" x14ac:dyDescent="0.3">
      <c r="B6" s="22" t="s">
        <v>13</v>
      </c>
      <c r="C6" s="1" t="s">
        <v>22</v>
      </c>
      <c r="D6" s="2">
        <v>20190115</v>
      </c>
      <c r="E6" s="6" t="s">
        <v>28</v>
      </c>
      <c r="F6" s="3">
        <v>55455500</v>
      </c>
      <c r="G6" s="4">
        <v>20000</v>
      </c>
      <c r="H6" s="33">
        <v>0.755</v>
      </c>
    </row>
    <row r="7" spans="2:8" x14ac:dyDescent="0.3">
      <c r="B7" s="22" t="s">
        <v>14</v>
      </c>
      <c r="C7" s="1" t="s">
        <v>21</v>
      </c>
      <c r="D7" s="2">
        <v>20190201</v>
      </c>
      <c r="E7" s="1" t="s">
        <v>29</v>
      </c>
      <c r="F7" s="3">
        <v>38500000</v>
      </c>
      <c r="G7" s="4">
        <v>8000</v>
      </c>
      <c r="H7" s="33">
        <v>0.7</v>
      </c>
    </row>
    <row r="8" spans="2:8" x14ac:dyDescent="0.3">
      <c r="B8" s="22" t="s">
        <v>15</v>
      </c>
      <c r="C8" s="1" t="s">
        <v>23</v>
      </c>
      <c r="D8" s="2">
        <v>20190205</v>
      </c>
      <c r="E8" s="1" t="s">
        <v>29</v>
      </c>
      <c r="F8" s="3">
        <v>45500000</v>
      </c>
      <c r="G8" s="4">
        <v>12000</v>
      </c>
      <c r="H8" s="33">
        <v>0.85</v>
      </c>
    </row>
    <row r="9" spans="2:8" x14ac:dyDescent="0.3">
      <c r="B9" s="22" t="s">
        <v>16</v>
      </c>
      <c r="C9" s="1" t="s">
        <v>24</v>
      </c>
      <c r="D9" s="2">
        <v>20190117</v>
      </c>
      <c r="E9" s="1" t="s">
        <v>30</v>
      </c>
      <c r="F9" s="3">
        <v>62550000</v>
      </c>
      <c r="G9" s="4">
        <v>19500</v>
      </c>
      <c r="H9" s="33">
        <v>0.82499999999999996</v>
      </c>
    </row>
    <row r="10" spans="2:8" ht="17.25" thickBot="1" x14ac:dyDescent="0.35">
      <c r="B10" s="24" t="s">
        <v>17</v>
      </c>
      <c r="C10" s="25" t="s">
        <v>25</v>
      </c>
      <c r="D10" s="34">
        <v>20190201</v>
      </c>
      <c r="E10" s="25" t="s">
        <v>26</v>
      </c>
      <c r="F10" s="35">
        <v>40000000</v>
      </c>
      <c r="G10" s="36">
        <v>9500</v>
      </c>
      <c r="H10" s="37">
        <v>0.92500000000000004</v>
      </c>
    </row>
    <row r="13" spans="2:8" ht="17.25" thickBot="1" x14ac:dyDescent="0.35"/>
    <row r="14" spans="2:8" ht="33.75" thickBot="1" x14ac:dyDescent="0.35">
      <c r="B14" s="17" t="s">
        <v>0</v>
      </c>
      <c r="C14" s="19" t="s">
        <v>5</v>
      </c>
    </row>
    <row r="15" spans="2:8" x14ac:dyDescent="0.3">
      <c r="B15" t="s">
        <v>37</v>
      </c>
    </row>
    <row r="16" spans="2:8" x14ac:dyDescent="0.3">
      <c r="C16" t="s">
        <v>38</v>
      </c>
    </row>
    <row r="18" spans="2:5" ht="33.75" thickBot="1" x14ac:dyDescent="0.35">
      <c r="B18" s="44" t="s">
        <v>0</v>
      </c>
      <c r="C18" s="45" t="s">
        <v>3</v>
      </c>
      <c r="D18" s="45" t="s">
        <v>4</v>
      </c>
      <c r="E18" s="46" t="s">
        <v>5</v>
      </c>
    </row>
    <row r="19" spans="2:5" x14ac:dyDescent="0.3">
      <c r="B19" s="38" t="s">
        <v>10</v>
      </c>
      <c r="C19" s="12" t="s">
        <v>36</v>
      </c>
      <c r="D19" s="14">
        <v>45000000</v>
      </c>
      <c r="E19" s="40">
        <v>10000</v>
      </c>
    </row>
    <row r="20" spans="2:5" x14ac:dyDescent="0.3">
      <c r="B20" s="39" t="s">
        <v>12</v>
      </c>
      <c r="C20" s="1" t="s">
        <v>26</v>
      </c>
      <c r="D20" s="3">
        <v>60000000</v>
      </c>
      <c r="E20" s="41">
        <v>18000</v>
      </c>
    </row>
    <row r="21" spans="2:5" x14ac:dyDescent="0.3">
      <c r="B21" s="39" t="s">
        <v>14</v>
      </c>
      <c r="C21" s="1" t="s">
        <v>29</v>
      </c>
      <c r="D21" s="3">
        <v>38500000</v>
      </c>
      <c r="E21" s="41">
        <v>8000</v>
      </c>
    </row>
    <row r="22" spans="2:5" x14ac:dyDescent="0.3">
      <c r="B22" s="39" t="s">
        <v>16</v>
      </c>
      <c r="C22" s="1" t="s">
        <v>30</v>
      </c>
      <c r="D22" s="3">
        <v>62550000</v>
      </c>
      <c r="E22" s="41">
        <v>19500</v>
      </c>
    </row>
    <row r="23" spans="2:5" x14ac:dyDescent="0.3">
      <c r="B23" s="42" t="s">
        <v>17</v>
      </c>
      <c r="C23" s="7" t="s">
        <v>26</v>
      </c>
      <c r="D23" s="9">
        <v>40000000</v>
      </c>
      <c r="E23" s="43">
        <v>9500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C11" sqref="C11"/>
    </sheetView>
  </sheetViews>
  <sheetFormatPr defaultRowHeight="16.5" x14ac:dyDescent="0.3"/>
  <cols>
    <col min="1" max="1" width="1.625" customWidth="1"/>
    <col min="2" max="2" width="20.75" bestFit="1" customWidth="1"/>
    <col min="3" max="3" width="11.125" customWidth="1"/>
    <col min="4" max="4" width="15.25" customWidth="1"/>
    <col min="5" max="5" width="11.125" customWidth="1"/>
    <col min="6" max="6" width="15.25" customWidth="1"/>
    <col min="7" max="7" width="11.125" customWidth="1"/>
    <col min="8" max="8" width="15.25" customWidth="1"/>
    <col min="9" max="9" width="15.875" customWidth="1"/>
    <col min="10" max="10" width="8" customWidth="1"/>
    <col min="11" max="11" width="11.125" customWidth="1"/>
    <col min="12" max="12" width="11.875" bestFit="1" customWidth="1"/>
    <col min="13" max="13" width="11.75" bestFit="1" customWidth="1"/>
    <col min="14" max="14" width="11.875" bestFit="1" customWidth="1"/>
    <col min="15" max="15" width="11.75" bestFit="1" customWidth="1"/>
    <col min="16" max="16" width="11.875" bestFit="1" customWidth="1"/>
    <col min="17" max="17" width="11.75" bestFit="1" customWidth="1"/>
    <col min="18" max="18" width="11.875" bestFit="1" customWidth="1"/>
    <col min="19" max="19" width="7.375" customWidth="1"/>
  </cols>
  <sheetData>
    <row r="2" spans="2:8" x14ac:dyDescent="0.3">
      <c r="B2" s="57"/>
      <c r="C2" s="58" t="s">
        <v>45</v>
      </c>
      <c r="D2" s="57"/>
      <c r="E2" s="57"/>
      <c r="F2" s="57"/>
      <c r="G2" s="57"/>
      <c r="H2" s="57"/>
    </row>
    <row r="3" spans="2:8" x14ac:dyDescent="0.3">
      <c r="B3" s="57"/>
      <c r="C3" s="60" t="s">
        <v>43</v>
      </c>
      <c r="D3" s="59"/>
      <c r="E3" s="60" t="s">
        <v>42</v>
      </c>
      <c r="F3" s="59"/>
      <c r="G3" s="60" t="s">
        <v>41</v>
      </c>
      <c r="H3" s="59"/>
    </row>
    <row r="4" spans="2:8" x14ac:dyDescent="0.3">
      <c r="B4" s="58" t="s">
        <v>44</v>
      </c>
      <c r="C4" s="61" t="s">
        <v>40</v>
      </c>
      <c r="D4" s="61" t="s">
        <v>46</v>
      </c>
      <c r="E4" s="61" t="s">
        <v>40</v>
      </c>
      <c r="F4" s="61" t="s">
        <v>46</v>
      </c>
      <c r="G4" s="61" t="s">
        <v>40</v>
      </c>
      <c r="H4" s="61" t="s">
        <v>46</v>
      </c>
    </row>
    <row r="5" spans="2:8" x14ac:dyDescent="0.3">
      <c r="B5" s="55" t="s">
        <v>47</v>
      </c>
      <c r="C5" s="56">
        <v>2</v>
      </c>
      <c r="D5" s="64">
        <v>9750</v>
      </c>
      <c r="E5" s="56">
        <v>1</v>
      </c>
      <c r="F5" s="64">
        <v>8000</v>
      </c>
      <c r="G5" s="63" t="s">
        <v>50</v>
      </c>
      <c r="H5" s="62" t="s">
        <v>50</v>
      </c>
    </row>
    <row r="6" spans="2:8" x14ac:dyDescent="0.3">
      <c r="B6" s="55" t="s">
        <v>48</v>
      </c>
      <c r="C6" s="56">
        <v>1</v>
      </c>
      <c r="D6" s="64">
        <v>18000</v>
      </c>
      <c r="E6" s="56">
        <v>1</v>
      </c>
      <c r="F6" s="64">
        <v>12000</v>
      </c>
      <c r="G6" s="56">
        <v>2</v>
      </c>
      <c r="H6" s="64">
        <v>17500</v>
      </c>
    </row>
    <row r="7" spans="2:8" x14ac:dyDescent="0.3">
      <c r="B7" s="55" t="s">
        <v>49</v>
      </c>
      <c r="C7" s="63" t="s">
        <v>50</v>
      </c>
      <c r="D7" s="62" t="s">
        <v>50</v>
      </c>
      <c r="E7" s="63" t="s">
        <v>50</v>
      </c>
      <c r="F7" s="62" t="s">
        <v>50</v>
      </c>
      <c r="G7" s="56">
        <v>1</v>
      </c>
      <c r="H7" s="64">
        <v>19500</v>
      </c>
    </row>
    <row r="8" spans="2:8" x14ac:dyDescent="0.3">
      <c r="B8" s="62" t="s">
        <v>39</v>
      </c>
      <c r="C8" s="56">
        <v>3</v>
      </c>
      <c r="D8" s="64">
        <v>12500</v>
      </c>
      <c r="E8" s="56">
        <v>2</v>
      </c>
      <c r="F8" s="64">
        <v>10000</v>
      </c>
      <c r="G8" s="56">
        <v>3</v>
      </c>
      <c r="H8" s="64">
        <v>18166.666666666668</v>
      </c>
    </row>
    <row r="9" spans="2:8" ht="17.25" customHeight="1" x14ac:dyDescent="0.3"/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2023-04-24T22:56:47Z</dcterms:created>
  <dcterms:modified xsi:type="dcterms:W3CDTF">2023-04-26T00:06:44Z</dcterms:modified>
</cp:coreProperties>
</file>