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10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제2작업!$B$13:$B$15</definedName>
    <definedName name="_xlnm.Extract" localSheetId="1">제2작업!$B$18:$H$18</definedName>
    <definedName name="부서명">제1작업!$D$5:$D$12</definedName>
  </definedNames>
  <calcPr calcId="162913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4" i="1"/>
  <c r="J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<sst xmlns="http://schemas.openxmlformats.org/spreadsheetml/2006/main" count="118" uniqueCount="50">
  <si>
    <t>입사일자</t>
  </si>
  <si>
    <t>입사일자</t>
    <phoneticPr fontId="2" type="noConversion"/>
  </si>
  <si>
    <t>직원명</t>
    <phoneticPr fontId="2" type="noConversion"/>
  </si>
  <si>
    <t>이연옥</t>
  </si>
  <si>
    <t>이연옥</t>
    <phoneticPr fontId="2" type="noConversion"/>
  </si>
  <si>
    <t>김태열</t>
    <phoneticPr fontId="2" type="noConversion"/>
  </si>
  <si>
    <t>이민주</t>
    <phoneticPr fontId="2" type="noConversion"/>
  </si>
  <si>
    <t>강준희</t>
    <phoneticPr fontId="2" type="noConversion"/>
  </si>
  <si>
    <t>최현아</t>
    <phoneticPr fontId="2" type="noConversion"/>
  </si>
  <si>
    <t>박진석</t>
    <phoneticPr fontId="2" type="noConversion"/>
  </si>
  <si>
    <t>최은석</t>
    <phoneticPr fontId="2" type="noConversion"/>
  </si>
  <si>
    <t>한승현</t>
    <phoneticPr fontId="2" type="noConversion"/>
  </si>
  <si>
    <t>부서명</t>
  </si>
  <si>
    <t>부서명</t>
    <phoneticPr fontId="2" type="noConversion"/>
  </si>
  <si>
    <t>마케팅부</t>
  </si>
  <si>
    <t>마케팅부</t>
    <phoneticPr fontId="2" type="noConversion"/>
  </si>
  <si>
    <t>회계과</t>
  </si>
  <si>
    <t>회계과</t>
    <phoneticPr fontId="2" type="noConversion"/>
  </si>
  <si>
    <t>기획부</t>
  </si>
  <si>
    <t>기획부</t>
    <phoneticPr fontId="2" type="noConversion"/>
  </si>
  <si>
    <t>마케팅부</t>
    <phoneticPr fontId="2" type="noConversion"/>
  </si>
  <si>
    <t>기획부</t>
    <phoneticPr fontId="2" type="noConversion"/>
  </si>
  <si>
    <t>회계과</t>
    <phoneticPr fontId="2" type="noConversion"/>
  </si>
  <si>
    <t>기획부</t>
    <phoneticPr fontId="2" type="noConversion"/>
  </si>
  <si>
    <t>직급</t>
    <phoneticPr fontId="2" type="noConversion"/>
  </si>
  <si>
    <t>사원</t>
    <phoneticPr fontId="2" type="noConversion"/>
  </si>
  <si>
    <t>부장</t>
    <phoneticPr fontId="2" type="noConversion"/>
  </si>
  <si>
    <t>주임</t>
    <phoneticPr fontId="2" type="noConversion"/>
  </si>
  <si>
    <t>부장</t>
    <phoneticPr fontId="2" type="noConversion"/>
  </si>
  <si>
    <t>사원</t>
    <phoneticPr fontId="2" type="noConversion"/>
  </si>
  <si>
    <t>과장</t>
    <phoneticPr fontId="2" type="noConversion"/>
  </si>
  <si>
    <t>상반기
고과점수</t>
    <phoneticPr fontId="2" type="noConversion"/>
  </si>
  <si>
    <t>하반기
고과점수</t>
    <phoneticPr fontId="2" type="noConversion"/>
  </si>
  <si>
    <t>승진
시험</t>
    <phoneticPr fontId="2" type="noConversion"/>
  </si>
  <si>
    <t>순위</t>
    <phoneticPr fontId="2" type="noConversion"/>
  </si>
  <si>
    <t>비고</t>
    <phoneticPr fontId="2" type="noConversion"/>
  </si>
  <si>
    <t>사원들의 상반기 고과점수 평균</t>
    <phoneticPr fontId="2" type="noConversion"/>
  </si>
  <si>
    <t>2016년 이후(해당연도 포함)입사자 수</t>
    <phoneticPr fontId="2" type="noConversion"/>
  </si>
  <si>
    <t>마케팅부의 승진시험 평균</t>
    <phoneticPr fontId="2" type="noConversion"/>
  </si>
  <si>
    <t>직원명</t>
    <phoneticPr fontId="2" type="noConversion"/>
  </si>
  <si>
    <t>고과점수
합계</t>
    <phoneticPr fontId="2" type="noConversion"/>
  </si>
  <si>
    <t>마케팅부</t>
    <phoneticPr fontId="2" type="noConversion"/>
  </si>
  <si>
    <t>회계과</t>
    <phoneticPr fontId="2" type="noConversion"/>
  </si>
  <si>
    <t>총합계</t>
  </si>
  <si>
    <t>2015년</t>
  </si>
  <si>
    <t>2016년</t>
  </si>
  <si>
    <t>2017년</t>
  </si>
  <si>
    <t>개수 : 직급</t>
  </si>
  <si>
    <t>평균 : 승진시험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</si>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</sst>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General&quot;점&quot;"/>
    <numFmt numFmtId="179" formatCode="0_);[Red]\(0\)"/>
    <numFmt numFmtId="180" formatCode="#0&quot;점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76" fontId="1" fillId="0" borderId="1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176" fontId="1" fillId="0" borderId="22" xfId="0" applyNumberFormat="1" applyFont="1" applyBorder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9" fontId="0" fillId="0" borderId="0" xfId="0" pivotButton="1" applyNumberFormat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>
      <alignment vertical="center"/>
    </xf>
    <xf numFmtId="0" fontId="1" fillId="0" borderId="10" xfId="0" applyFont="1" applyBorder="1" applyAlignment="1">
      <alignment horizontal="center" vertical="center"/>
    </xf>
    <xf numFmtId="180" fontId="1" fillId="0" borderId="1" xfId="0" applyNumberFormat="1" applyFont="1" applyBorder="1">
      <alignment vertical="center"/>
    </xf>
  </cellXfs>
  <cellStyles count="1">
    <cellStyle name="표준" xfId="0" builtinId="0"/>
  </cellStyles>
  <dxfs count="49">
    <dxf>
      <font>
        <b val="0"/>
        <i/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9" formatCode="0_);[Red]\(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9" formatCode="0_);[Red]\(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79" formatCode="0_);[Red]\(0\)"/>
    </dxf>
    <dxf>
      <numFmt numFmtId="179" formatCode="0_);[Red]\(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점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점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General&quot;점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마케팅부 및 기획부 고과점수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 고과점수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&quot;점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최은석</c:v>
                </c:pt>
                <c:pt idx="5">
                  <c:v>한승현</c:v>
                </c:pt>
              </c:strCache>
            </c:strRef>
          </c:cat>
          <c:val>
            <c:numRef>
              <c:f>(제1작업!$F$5,제1작업!$F$7:$F$9,제1작업!$F$11:$F$12)</c:f>
              <c:numCache>
                <c:formatCode>General"점"</c:formatCode>
                <c:ptCount val="6"/>
                <c:pt idx="0">
                  <c:v>84</c:v>
                </c:pt>
                <c:pt idx="1">
                  <c:v>66</c:v>
                </c:pt>
                <c:pt idx="2">
                  <c:v>79</c:v>
                </c:pt>
                <c:pt idx="3">
                  <c:v>75</c:v>
                </c:pt>
                <c:pt idx="4">
                  <c:v>88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8-4C25-A018-F64DE520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4678991"/>
        <c:axId val="174677743"/>
      </c:barChart>
      <c:lineChart>
        <c:grouping val="standard"/>
        <c:varyColors val="0"/>
        <c:ser>
          <c:idx val="1"/>
          <c:order val="1"/>
          <c:tx>
            <c:v>하반기 고과점수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최은석</c:v>
                </c:pt>
                <c:pt idx="5">
                  <c:v>한승현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General"점"</c:formatCode>
                <c:ptCount val="6"/>
                <c:pt idx="0">
                  <c:v>66</c:v>
                </c:pt>
                <c:pt idx="1">
                  <c:v>88</c:v>
                </c:pt>
                <c:pt idx="2">
                  <c:v>55</c:v>
                </c:pt>
                <c:pt idx="3">
                  <c:v>68</c:v>
                </c:pt>
                <c:pt idx="4">
                  <c:v>48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8-4C25-A018-F64DE520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2335"/>
        <c:axId val="174684399"/>
      </c:lineChart>
      <c:valAx>
        <c:axId val="174677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General&quot;점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4678991"/>
        <c:crosses val="max"/>
        <c:crossBetween val="between"/>
        <c:majorUnit val="20"/>
      </c:valAx>
      <c:catAx>
        <c:axId val="1746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4677743"/>
        <c:crosses val="autoZero"/>
        <c:auto val="1"/>
        <c:lblAlgn val="ctr"/>
        <c:lblOffset val="100"/>
        <c:noMultiLvlLbl val="0"/>
      </c:catAx>
      <c:valAx>
        <c:axId val="174684399"/>
        <c:scaling>
          <c:orientation val="minMax"/>
        </c:scaling>
        <c:delete val="0"/>
        <c:axPos val="l"/>
        <c:numFmt formatCode="General&quot;점&quot;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74672335"/>
        <c:crosses val="autoZero"/>
        <c:crossBetween val="between"/>
        <c:majorUnit val="20"/>
      </c:valAx>
      <c:catAx>
        <c:axId val="17467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8439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6</xdr:col>
      <xdr:colOff>352425</xdr:colOff>
      <xdr:row>2</xdr:row>
      <xdr:rowOff>219075</xdr:rowOff>
    </xdr:to>
    <xdr:sp macro="" textlink="">
      <xdr:nvSpPr>
        <xdr:cNvPr id="2" name="양쪽 모서리가 둥근 사각형 1"/>
        <xdr:cNvSpPr/>
      </xdr:nvSpPr>
      <xdr:spPr>
        <a:xfrm>
          <a:off x="152400" y="38100"/>
          <a:ext cx="4267200" cy="666750"/>
        </a:xfrm>
        <a:prstGeom prst="round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우리물산 인사고과표</a:t>
          </a:r>
          <a:endParaRPr lang="en-US" altLang="ko-KR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>
          <a:pPr algn="ctr"/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 editAs="oneCell">
    <xdr:from>
      <xdr:col>6</xdr:col>
      <xdr:colOff>419101</xdr:colOff>
      <xdr:row>0</xdr:row>
      <xdr:rowOff>171450</xdr:rowOff>
    </xdr:from>
    <xdr:to>
      <xdr:col>9</xdr:col>
      <xdr:colOff>634786</xdr:colOff>
      <xdr:row>2</xdr:row>
      <xdr:rowOff>209550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6" y="171450"/>
          <a:ext cx="227308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0.4505</cdr:x>
      <cdr:y>0.12837</cdr:y>
    </cdr:from>
    <cdr:to>
      <cdr:x>0.5906</cdr:x>
      <cdr:y>0.19384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192561" y="780738"/>
          <a:ext cx="1303832" cy="398176"/>
        </a:xfrm>
        <a:prstGeom xmlns:a="http://schemas.openxmlformats.org/drawingml/2006/main" prst="wedgeRoundRectCallout">
          <a:avLst>
            <a:gd name="adj1" fmla="val 121063"/>
            <a:gd name="adj2" fmla="val 23284"/>
            <a:gd name="adj3" fmla="val 16667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상반기 최고 점수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5057.425352777776" createdVersion="6" refreshedVersion="6" minRefreshableVersion="3" recordCount="8">
  <cacheSource type="worksheet">
    <worksheetSource ref="B4:H12" sheet="제1작업"/>
  </cacheSource>
  <cacheFields count="7">
    <cacheField name="입사일자" numFmtId="14">
      <sharedItems containsSemiMixedTypes="0" containsNonDate="0" containsDate="1" containsString="0" minDate="2015-01-09T00:00:00" maxDate="2017-08-10T00:00:00" count="8">
        <d v="2016-07-09T00:00:00"/>
        <d v="2017-08-09T00:00:00"/>
        <d v="2015-12-23T00:00:00"/>
        <d v="2016-09-22T00:00:00"/>
        <d v="2015-01-09T00:00:00"/>
        <d v="2015-05-01T00:00:00"/>
        <d v="2016-04-17T00:00:00"/>
        <d v="2017-03-27T00:00:00"/>
      </sharedItems>
      <fieldGroup base="0">
        <rangePr groupBy="years" startDate="2015-01-09T00:00:00" endDate="2017-08-10T00:00:00"/>
        <groupItems count="5">
          <s v="&lt;2015-01-09"/>
          <s v="2015년"/>
          <s v="2016년"/>
          <s v="2017년"/>
          <s v="&gt;2017-08-10"/>
        </groupItems>
      </fieldGroup>
    </cacheField>
    <cacheField name="직원명" numFmtId="0">
      <sharedItems/>
    </cacheField>
    <cacheField name="부서명" numFmtId="0">
      <sharedItems count="3">
        <s v="마케팅부"/>
        <s v="회계과"/>
        <s v="기획부"/>
      </sharedItems>
    </cacheField>
    <cacheField name="직급" numFmtId="0">
      <sharedItems/>
    </cacheField>
    <cacheField name="상반기_x000a_고과점수" numFmtId="176">
      <sharedItems containsSemiMixedTypes="0" containsString="0" containsNumber="1" containsInteger="1" minValue="45" maxValue="88"/>
    </cacheField>
    <cacheField name="하반기_x000a_고과점수" numFmtId="176">
      <sharedItems containsSemiMixedTypes="0" containsString="0" containsNumber="1" containsInteger="1" minValue="48" maxValue="88"/>
    </cacheField>
    <cacheField name="승진_x000a_시험" numFmtId="176">
      <sharedItems containsSemiMixedTypes="0" containsString="0" containsNumber="1" containsInteger="1" minValue="52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이연옥"/>
    <x v="0"/>
    <s v="사원"/>
    <n v="84"/>
    <n v="66"/>
    <n v="80"/>
  </r>
  <r>
    <x v="1"/>
    <s v="김태열"/>
    <x v="1"/>
    <s v="부장"/>
    <n v="45"/>
    <n v="85"/>
    <n v="73"/>
  </r>
  <r>
    <x v="2"/>
    <s v="이민주"/>
    <x v="2"/>
    <s v="사원"/>
    <n v="66"/>
    <n v="88"/>
    <n v="63"/>
  </r>
  <r>
    <x v="3"/>
    <s v="강준희"/>
    <x v="0"/>
    <s v="주임"/>
    <n v="79"/>
    <n v="55"/>
    <n v="66"/>
  </r>
  <r>
    <x v="4"/>
    <s v="최현아"/>
    <x v="2"/>
    <s v="부장"/>
    <n v="75"/>
    <n v="68"/>
    <n v="82"/>
  </r>
  <r>
    <x v="5"/>
    <s v="박진석"/>
    <x v="1"/>
    <s v="사원"/>
    <n v="74"/>
    <n v="55"/>
    <n v="52"/>
  </r>
  <r>
    <x v="6"/>
    <s v="최은석"/>
    <x v="0"/>
    <s v="과장"/>
    <n v="88"/>
    <n v="48"/>
    <n v="76"/>
  </r>
  <r>
    <x v="7"/>
    <s v="한승현"/>
    <x v="2"/>
    <s v="과장"/>
    <n v="55"/>
    <n v="77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29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사일자" colHeaderCaption="부서명">
  <location ref="B2:H8" firstHeaderRow="1" firstDataRow="3" firstDataCol="1"/>
  <pivotFields count="7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numFmtId="176" showAll="0"/>
    <pivotField numFmtId="176" showAll="0"/>
    <pivotField dataField="1" numFmtId="176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직급" fld="3" subtotal="count" baseField="0" baseItem="0" numFmtId="179"/>
    <dataField name="평균 : 승진시험" fld="6" subtotal="average" baseField="8" baseItem="1" numFmtId="179"/>
  </dataFields>
  <formats count="9"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3">
            <x v="1"/>
            <x v="2"/>
            <x v="3"/>
          </reference>
        </references>
      </pivotArea>
    </format>
    <format dxfId="34">
      <pivotArea field="2" type="button" dataOnly="0" labelOnly="1" outline="0" axis="axisCol" fieldPosition="0"/>
    </format>
    <format dxfId="33">
      <pivotArea dataOnly="0" labelOnly="1" grandRow="1" outline="0" fieldPosition="0"/>
    </format>
    <format dxfId="28">
      <pivotArea type="all" dataOnly="0" outline="0" fieldPosition="0"/>
    </format>
    <format dxfId="22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2"/>
          </reference>
          <reference field="2" count="1" selected="0">
            <x v="1"/>
          </reference>
        </references>
      </pivotArea>
    </format>
    <format dxfId="21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3"/>
          </reference>
          <reference field="2" count="1" selected="0">
            <x v="2"/>
          </reference>
        </references>
      </pivotArea>
    </format>
    <format dxfId="20">
      <pivotArea collapsedLevelsAreSubtotals="1" fieldPosition="0">
        <references count="3">
          <reference field="4294967294" count="2" selected="0">
            <x v="0"/>
            <x v="1"/>
          </reference>
          <reference field="0" count="1">
            <x v="1"/>
          </reference>
          <reference field="2" count="1" selected="0">
            <x v="2"/>
          </reference>
        </references>
      </pivotArea>
    </format>
    <format dxfId="19">
      <pivotArea collapsedLevelsAreSubtotals="1" fieldPosition="0">
        <references count="2">
          <reference field="0" count="1">
            <x v="2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37" headerRowBorderDxfId="46" tableBorderDxfId="47" totalsRowBorderDxfId="45">
  <autoFilter ref="B18:H23"/>
  <tableColumns count="7">
    <tableColumn id="1" name="입사일자" dataDxfId="44"/>
    <tableColumn id="2" name="직원명" dataDxfId="43"/>
    <tableColumn id="3" name="부서명" dataDxfId="42"/>
    <tableColumn id="4" name="직급" dataDxfId="41"/>
    <tableColumn id="5" name="상반기_x000a_고과점수" dataDxfId="40"/>
    <tableColumn id="6" name="하반기_x000a_고과점수" dataDxfId="39"/>
    <tableColumn id="7" name="승진_x000a_시험" dataDxfId="3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zoomScale="190" zoomScaleNormal="190" workbookViewId="0">
      <selection activeCell="I5" sqref="I5"/>
    </sheetView>
  </sheetViews>
  <sheetFormatPr defaultRowHeight="13.5" x14ac:dyDescent="0.3"/>
  <cols>
    <col min="1" max="1" width="1.75" style="1" customWidth="1"/>
    <col min="2" max="2" width="13.875" style="1" bestFit="1" customWidth="1"/>
    <col min="3" max="3" width="12.375" style="1" customWidth="1"/>
    <col min="4" max="13" width="9" style="1"/>
    <col min="14" max="14" width="5" style="1" customWidth="1"/>
    <col min="15" max="16384" width="9" style="1"/>
  </cols>
  <sheetData>
    <row r="1" spans="2:10" ht="17.25" customHeight="1" x14ac:dyDescent="0.3"/>
    <row r="2" spans="2:10" ht="21" customHeight="1" x14ac:dyDescent="0.3"/>
    <row r="3" spans="2:10" ht="23.25" customHeight="1" thickBot="1" x14ac:dyDescent="0.35"/>
    <row r="4" spans="2:10" ht="27.75" thickBot="1" x14ac:dyDescent="0.35">
      <c r="B4" s="14" t="s">
        <v>1</v>
      </c>
      <c r="C4" s="15" t="s">
        <v>2</v>
      </c>
      <c r="D4" s="15" t="s">
        <v>13</v>
      </c>
      <c r="E4" s="15" t="s">
        <v>24</v>
      </c>
      <c r="F4" s="16" t="s">
        <v>31</v>
      </c>
      <c r="G4" s="16" t="s">
        <v>32</v>
      </c>
      <c r="H4" s="16" t="s">
        <v>33</v>
      </c>
      <c r="I4" s="15" t="s">
        <v>34</v>
      </c>
      <c r="J4" s="17" t="s">
        <v>35</v>
      </c>
    </row>
    <row r="5" spans="2:10" x14ac:dyDescent="0.3">
      <c r="B5" s="5">
        <v>42560</v>
      </c>
      <c r="C5" s="2" t="s">
        <v>4</v>
      </c>
      <c r="D5" s="2" t="s">
        <v>15</v>
      </c>
      <c r="E5" s="2" t="s">
        <v>25</v>
      </c>
      <c r="F5" s="20">
        <v>84</v>
      </c>
      <c r="G5" s="20">
        <v>66</v>
      </c>
      <c r="H5" s="38">
        <v>80</v>
      </c>
      <c r="I5" s="2">
        <f>_xlfn.RANK.EQ(H5,$H$5:$H$12)</f>
        <v>2</v>
      </c>
      <c r="J5" s="21" t="str">
        <f>IF(AND(YEAR(B5:B12)&lt;=2016,H5&gt;=80),"승진","")</f>
        <v>승진</v>
      </c>
    </row>
    <row r="6" spans="2:10" x14ac:dyDescent="0.3">
      <c r="B6" s="5">
        <v>42956</v>
      </c>
      <c r="C6" s="2" t="s">
        <v>5</v>
      </c>
      <c r="D6" s="2" t="s">
        <v>17</v>
      </c>
      <c r="E6" s="2" t="s">
        <v>26</v>
      </c>
      <c r="F6" s="20">
        <v>45</v>
      </c>
      <c r="G6" s="20">
        <v>85</v>
      </c>
      <c r="H6" s="38">
        <v>73</v>
      </c>
      <c r="I6" s="2">
        <f t="shared" ref="I6:I12" si="0">_xlfn.RANK.EQ(H6,$H$5:$H$12)</f>
        <v>4</v>
      </c>
      <c r="J6" s="21" t="str">
        <f t="shared" ref="J6:J12" si="1">IF(AND(YEAR(B6:B13)&lt;=2016,H6&gt;=80),"승진","")</f>
        <v/>
      </c>
    </row>
    <row r="7" spans="2:10" x14ac:dyDescent="0.3">
      <c r="B7" s="5">
        <v>42361</v>
      </c>
      <c r="C7" s="2" t="s">
        <v>6</v>
      </c>
      <c r="D7" s="2" t="s">
        <v>19</v>
      </c>
      <c r="E7" s="2" t="s">
        <v>25</v>
      </c>
      <c r="F7" s="20">
        <v>66</v>
      </c>
      <c r="G7" s="20">
        <v>88</v>
      </c>
      <c r="H7" s="38">
        <v>63</v>
      </c>
      <c r="I7" s="2">
        <f t="shared" si="0"/>
        <v>7</v>
      </c>
      <c r="J7" s="21" t="str">
        <f t="shared" si="1"/>
        <v/>
      </c>
    </row>
    <row r="8" spans="2:10" x14ac:dyDescent="0.3">
      <c r="B8" s="5">
        <v>42635</v>
      </c>
      <c r="C8" s="2" t="s">
        <v>7</v>
      </c>
      <c r="D8" s="2" t="s">
        <v>20</v>
      </c>
      <c r="E8" s="2" t="s">
        <v>27</v>
      </c>
      <c r="F8" s="20">
        <v>79</v>
      </c>
      <c r="G8" s="20">
        <v>55</v>
      </c>
      <c r="H8" s="38">
        <v>66</v>
      </c>
      <c r="I8" s="2">
        <f t="shared" si="0"/>
        <v>6</v>
      </c>
      <c r="J8" s="21" t="str">
        <f t="shared" si="1"/>
        <v/>
      </c>
    </row>
    <row r="9" spans="2:10" x14ac:dyDescent="0.3">
      <c r="B9" s="5">
        <v>42013</v>
      </c>
      <c r="C9" s="2" t="s">
        <v>8</v>
      </c>
      <c r="D9" s="2" t="s">
        <v>21</v>
      </c>
      <c r="E9" s="2" t="s">
        <v>28</v>
      </c>
      <c r="F9" s="20">
        <v>75</v>
      </c>
      <c r="G9" s="20">
        <v>68</v>
      </c>
      <c r="H9" s="38">
        <v>82</v>
      </c>
      <c r="I9" s="2">
        <f t="shared" si="0"/>
        <v>1</v>
      </c>
      <c r="J9" s="21" t="str">
        <f t="shared" si="1"/>
        <v>승진</v>
      </c>
    </row>
    <row r="10" spans="2:10" x14ac:dyDescent="0.3">
      <c r="B10" s="5">
        <v>42125</v>
      </c>
      <c r="C10" s="2" t="s">
        <v>9</v>
      </c>
      <c r="D10" s="2" t="s">
        <v>22</v>
      </c>
      <c r="E10" s="2" t="s">
        <v>29</v>
      </c>
      <c r="F10" s="20">
        <v>74</v>
      </c>
      <c r="G10" s="20">
        <v>55</v>
      </c>
      <c r="H10" s="38">
        <v>52</v>
      </c>
      <c r="I10" s="2">
        <f t="shared" si="0"/>
        <v>8</v>
      </c>
      <c r="J10" s="21" t="str">
        <f t="shared" si="1"/>
        <v/>
      </c>
    </row>
    <row r="11" spans="2:10" x14ac:dyDescent="0.3">
      <c r="B11" s="5">
        <v>42477</v>
      </c>
      <c r="C11" s="2" t="s">
        <v>10</v>
      </c>
      <c r="D11" s="2" t="s">
        <v>20</v>
      </c>
      <c r="E11" s="2" t="s">
        <v>30</v>
      </c>
      <c r="F11" s="20">
        <v>88</v>
      </c>
      <c r="G11" s="20">
        <v>48</v>
      </c>
      <c r="H11" s="38">
        <v>76</v>
      </c>
      <c r="I11" s="2">
        <f t="shared" si="0"/>
        <v>3</v>
      </c>
      <c r="J11" s="21" t="str">
        <f t="shared" si="1"/>
        <v/>
      </c>
    </row>
    <row r="12" spans="2:10" ht="14.25" thickBot="1" x14ac:dyDescent="0.35">
      <c r="B12" s="5">
        <v>42821</v>
      </c>
      <c r="C12" s="2" t="s">
        <v>11</v>
      </c>
      <c r="D12" s="2" t="s">
        <v>23</v>
      </c>
      <c r="E12" s="2" t="s">
        <v>30</v>
      </c>
      <c r="F12" s="20">
        <v>55</v>
      </c>
      <c r="G12" s="20">
        <v>77</v>
      </c>
      <c r="H12" s="38">
        <v>69</v>
      </c>
      <c r="I12" s="2">
        <f t="shared" si="0"/>
        <v>5</v>
      </c>
      <c r="J12" s="21" t="str">
        <f t="shared" si="1"/>
        <v/>
      </c>
    </row>
    <row r="13" spans="2:10" x14ac:dyDescent="0.3">
      <c r="B13" s="9" t="s">
        <v>36</v>
      </c>
      <c r="C13" s="10"/>
      <c r="D13" s="10"/>
      <c r="E13" s="11">
        <f>DSUM(B4:H12,5,E4:E5)/DCOUNTA(B4:H12,4,E4:E5)</f>
        <v>74.666666666666671</v>
      </c>
      <c r="F13" s="12"/>
      <c r="G13" s="10" t="s">
        <v>38</v>
      </c>
      <c r="H13" s="10"/>
      <c r="I13" s="10"/>
      <c r="J13" s="4">
        <f>ROUNDDOWN(DAVERAGE(B4:H12,7,D4:D5),-1)</f>
        <v>70</v>
      </c>
    </row>
    <row r="14" spans="2:10" ht="27.75" thickBot="1" x14ac:dyDescent="0.35">
      <c r="B14" s="6" t="s">
        <v>37</v>
      </c>
      <c r="C14" s="7"/>
      <c r="D14" s="7"/>
      <c r="E14" s="8"/>
      <c r="F14" s="13"/>
      <c r="G14" s="18" t="s">
        <v>39</v>
      </c>
      <c r="H14" s="8" t="s">
        <v>3</v>
      </c>
      <c r="I14" s="19" t="s">
        <v>40</v>
      </c>
      <c r="J14" s="37">
        <f>VLOOKUP(H14,C4:H12,4,0)+VLOOKUP(H14,C4:H12,5,0)</f>
        <v>150</v>
      </c>
    </row>
    <row r="21" ht="13.5" customHeight="1" x14ac:dyDescent="0.3"/>
    <row r="22" ht="30" customHeight="1" x14ac:dyDescent="0.3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0" priority="1">
      <formula>$H5&gt;=70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H7" sqref="H7"/>
    </sheetView>
  </sheetViews>
  <sheetFormatPr defaultRowHeight="13.5" x14ac:dyDescent="0.3"/>
  <cols>
    <col min="1" max="1" width="1.625" style="1" customWidth="1"/>
    <col min="2" max="2" width="13.875" style="1" bestFit="1" customWidth="1"/>
    <col min="3" max="5" width="9" style="1"/>
    <col min="6" max="8" width="9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4" t="s">
        <v>1</v>
      </c>
      <c r="C2" s="15" t="s">
        <v>2</v>
      </c>
      <c r="D2" s="15" t="s">
        <v>13</v>
      </c>
      <c r="E2" s="15" t="s">
        <v>24</v>
      </c>
      <c r="F2" s="16" t="s">
        <v>31</v>
      </c>
      <c r="G2" s="16" t="s">
        <v>32</v>
      </c>
      <c r="H2" s="16" t="s">
        <v>33</v>
      </c>
    </row>
    <row r="3" spans="2:8" x14ac:dyDescent="0.3">
      <c r="B3" s="5">
        <v>42560</v>
      </c>
      <c r="C3" s="2" t="s">
        <v>4</v>
      </c>
      <c r="D3" s="2" t="s">
        <v>15</v>
      </c>
      <c r="E3" s="2" t="s">
        <v>25</v>
      </c>
      <c r="F3" s="20">
        <v>84</v>
      </c>
      <c r="G3" s="20">
        <v>66</v>
      </c>
      <c r="H3" s="20">
        <v>80</v>
      </c>
    </row>
    <row r="4" spans="2:8" x14ac:dyDescent="0.3">
      <c r="B4" s="5">
        <v>42956</v>
      </c>
      <c r="C4" s="2" t="s">
        <v>5</v>
      </c>
      <c r="D4" s="2" t="s">
        <v>17</v>
      </c>
      <c r="E4" s="2" t="s">
        <v>26</v>
      </c>
      <c r="F4" s="20">
        <v>45</v>
      </c>
      <c r="G4" s="20">
        <v>85</v>
      </c>
      <c r="H4" s="20">
        <v>73</v>
      </c>
    </row>
    <row r="5" spans="2:8" x14ac:dyDescent="0.3">
      <c r="B5" s="5">
        <v>42361</v>
      </c>
      <c r="C5" s="2" t="s">
        <v>6</v>
      </c>
      <c r="D5" s="2" t="s">
        <v>19</v>
      </c>
      <c r="E5" s="2" t="s">
        <v>25</v>
      </c>
      <c r="F5" s="20">
        <v>66</v>
      </c>
      <c r="G5" s="20">
        <v>88</v>
      </c>
      <c r="H5" s="20">
        <v>63</v>
      </c>
    </row>
    <row r="6" spans="2:8" x14ac:dyDescent="0.3">
      <c r="B6" s="5">
        <v>42635</v>
      </c>
      <c r="C6" s="2" t="s">
        <v>7</v>
      </c>
      <c r="D6" s="2" t="s">
        <v>20</v>
      </c>
      <c r="E6" s="2" t="s">
        <v>27</v>
      </c>
      <c r="F6" s="20">
        <v>79</v>
      </c>
      <c r="G6" s="20">
        <v>55</v>
      </c>
      <c r="H6" s="20">
        <v>66</v>
      </c>
    </row>
    <row r="7" spans="2:8" x14ac:dyDescent="0.3">
      <c r="B7" s="5">
        <v>42013</v>
      </c>
      <c r="C7" s="2" t="s">
        <v>8</v>
      </c>
      <c r="D7" s="2" t="s">
        <v>21</v>
      </c>
      <c r="E7" s="2" t="s">
        <v>28</v>
      </c>
      <c r="F7" s="20">
        <v>75</v>
      </c>
      <c r="G7" s="20">
        <v>68</v>
      </c>
      <c r="H7" s="20">
        <v>82</v>
      </c>
    </row>
    <row r="8" spans="2:8" x14ac:dyDescent="0.3">
      <c r="B8" s="5">
        <v>42125</v>
      </c>
      <c r="C8" s="2" t="s">
        <v>9</v>
      </c>
      <c r="D8" s="2" t="s">
        <v>22</v>
      </c>
      <c r="E8" s="2" t="s">
        <v>29</v>
      </c>
      <c r="F8" s="20">
        <v>74</v>
      </c>
      <c r="G8" s="20">
        <v>55</v>
      </c>
      <c r="H8" s="20">
        <v>52</v>
      </c>
    </row>
    <row r="9" spans="2:8" x14ac:dyDescent="0.3">
      <c r="B9" s="5">
        <v>42477</v>
      </c>
      <c r="C9" s="2" t="s">
        <v>10</v>
      </c>
      <c r="D9" s="2" t="s">
        <v>20</v>
      </c>
      <c r="E9" s="2" t="s">
        <v>30</v>
      </c>
      <c r="F9" s="20">
        <v>88</v>
      </c>
      <c r="G9" s="20">
        <v>48</v>
      </c>
      <c r="H9" s="20">
        <v>76</v>
      </c>
    </row>
    <row r="10" spans="2:8" x14ac:dyDescent="0.3">
      <c r="B10" s="5">
        <v>42821</v>
      </c>
      <c r="C10" s="2" t="s">
        <v>11</v>
      </c>
      <c r="D10" s="2" t="s">
        <v>23</v>
      </c>
      <c r="E10" s="2" t="s">
        <v>30</v>
      </c>
      <c r="F10" s="20">
        <v>55</v>
      </c>
      <c r="G10" s="20">
        <v>77</v>
      </c>
      <c r="H10" s="20">
        <v>69</v>
      </c>
    </row>
    <row r="12" spans="2:8" ht="14.25" thickBot="1" x14ac:dyDescent="0.35"/>
    <row r="13" spans="2:8" ht="14.25" thickBot="1" x14ac:dyDescent="0.35">
      <c r="B13" s="15" t="s">
        <v>13</v>
      </c>
    </row>
    <row r="14" spans="2:8" x14ac:dyDescent="0.3">
      <c r="B14" s="1" t="s">
        <v>41</v>
      </c>
    </row>
    <row r="15" spans="2:8" x14ac:dyDescent="0.3">
      <c r="B15" s="1" t="s">
        <v>42</v>
      </c>
    </row>
    <row r="18" spans="2:8" ht="27.75" thickBot="1" x14ac:dyDescent="0.35">
      <c r="B18" s="24" t="s">
        <v>1</v>
      </c>
      <c r="C18" s="25" t="s">
        <v>2</v>
      </c>
      <c r="D18" s="25" t="s">
        <v>13</v>
      </c>
      <c r="E18" s="25" t="s">
        <v>24</v>
      </c>
      <c r="F18" s="26" t="s">
        <v>31</v>
      </c>
      <c r="G18" s="26" t="s">
        <v>32</v>
      </c>
      <c r="H18" s="27" t="s">
        <v>33</v>
      </c>
    </row>
    <row r="19" spans="2:8" x14ac:dyDescent="0.3">
      <c r="B19" s="22">
        <v>42560</v>
      </c>
      <c r="C19" s="2" t="s">
        <v>4</v>
      </c>
      <c r="D19" s="2" t="s">
        <v>15</v>
      </c>
      <c r="E19" s="2" t="s">
        <v>25</v>
      </c>
      <c r="F19" s="20">
        <v>84</v>
      </c>
      <c r="G19" s="20">
        <v>66</v>
      </c>
      <c r="H19" s="23">
        <v>80</v>
      </c>
    </row>
    <row r="20" spans="2:8" x14ac:dyDescent="0.3">
      <c r="B20" s="22">
        <v>42956</v>
      </c>
      <c r="C20" s="2" t="s">
        <v>5</v>
      </c>
      <c r="D20" s="2" t="s">
        <v>17</v>
      </c>
      <c r="E20" s="2" t="s">
        <v>26</v>
      </c>
      <c r="F20" s="20">
        <v>45</v>
      </c>
      <c r="G20" s="20">
        <v>85</v>
      </c>
      <c r="H20" s="23">
        <v>73</v>
      </c>
    </row>
    <row r="21" spans="2:8" x14ac:dyDescent="0.3">
      <c r="B21" s="22">
        <v>42635</v>
      </c>
      <c r="C21" s="2" t="s">
        <v>7</v>
      </c>
      <c r="D21" s="2" t="s">
        <v>20</v>
      </c>
      <c r="E21" s="2" t="s">
        <v>27</v>
      </c>
      <c r="F21" s="20">
        <v>79</v>
      </c>
      <c r="G21" s="20">
        <v>55</v>
      </c>
      <c r="H21" s="23">
        <v>66</v>
      </c>
    </row>
    <row r="22" spans="2:8" x14ac:dyDescent="0.3">
      <c r="B22" s="22">
        <v>42125</v>
      </c>
      <c r="C22" s="2" t="s">
        <v>9</v>
      </c>
      <c r="D22" s="2" t="s">
        <v>22</v>
      </c>
      <c r="E22" s="2" t="s">
        <v>29</v>
      </c>
      <c r="F22" s="20">
        <v>74</v>
      </c>
      <c r="G22" s="20">
        <v>55</v>
      </c>
      <c r="H22" s="23">
        <v>52</v>
      </c>
    </row>
    <row r="23" spans="2:8" x14ac:dyDescent="0.3">
      <c r="B23" s="28">
        <v>42477</v>
      </c>
      <c r="C23" s="3" t="s">
        <v>10</v>
      </c>
      <c r="D23" s="3" t="s">
        <v>20</v>
      </c>
      <c r="E23" s="3" t="s">
        <v>30</v>
      </c>
      <c r="F23" s="29">
        <v>88</v>
      </c>
      <c r="G23" s="29">
        <v>48</v>
      </c>
      <c r="H23" s="30">
        <v>76</v>
      </c>
    </row>
  </sheetData>
  <phoneticPr fontId="2" type="noConversion"/>
  <conditionalFormatting sqref="B3:H10">
    <cfRule type="expression" dxfId="48" priority="1">
      <formula>$H3&gt;=70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6" sqref="H6"/>
    </sheetView>
  </sheetViews>
  <sheetFormatPr defaultRowHeight="16.5" x14ac:dyDescent="0.3"/>
  <cols>
    <col min="1" max="1" width="1.625" customWidth="1"/>
    <col min="2" max="2" width="13.25" customWidth="1"/>
    <col min="3" max="3" width="11.375" customWidth="1"/>
    <col min="4" max="4" width="15.25" bestFit="1" customWidth="1"/>
    <col min="5" max="5" width="11.125" customWidth="1"/>
    <col min="6" max="6" width="15.25" customWidth="1"/>
    <col min="7" max="7" width="11.125" bestFit="1" customWidth="1"/>
    <col min="8" max="8" width="15.25" bestFit="1" customWidth="1"/>
    <col min="9" max="9" width="15.875" bestFit="1" customWidth="1"/>
    <col min="10" max="10" width="20.125" bestFit="1" customWidth="1"/>
  </cols>
  <sheetData>
    <row r="2" spans="2:8" x14ac:dyDescent="0.3">
      <c r="B2" s="31"/>
      <c r="C2" s="34" t="s">
        <v>12</v>
      </c>
      <c r="D2" s="31"/>
      <c r="E2" s="31"/>
      <c r="F2" s="31"/>
      <c r="G2" s="31"/>
      <c r="H2" s="31"/>
    </row>
    <row r="3" spans="2:8" x14ac:dyDescent="0.3">
      <c r="B3" s="31"/>
      <c r="C3" s="32" t="s">
        <v>16</v>
      </c>
      <c r="D3" s="33"/>
      <c r="E3" s="32" t="s">
        <v>18</v>
      </c>
      <c r="F3" s="33"/>
      <c r="G3" s="32" t="s">
        <v>14</v>
      </c>
      <c r="H3" s="33"/>
    </row>
    <row r="4" spans="2:8" x14ac:dyDescent="0.3">
      <c r="B4" s="34" t="s">
        <v>0</v>
      </c>
      <c r="C4" s="35" t="s">
        <v>47</v>
      </c>
      <c r="D4" s="35" t="s">
        <v>48</v>
      </c>
      <c r="E4" s="35" t="s">
        <v>47</v>
      </c>
      <c r="F4" s="35" t="s">
        <v>48</v>
      </c>
      <c r="G4" s="35" t="s">
        <v>47</v>
      </c>
      <c r="H4" s="35" t="s">
        <v>48</v>
      </c>
    </row>
    <row r="5" spans="2:8" x14ac:dyDescent="0.3">
      <c r="B5" s="31" t="s">
        <v>44</v>
      </c>
      <c r="C5" s="36">
        <v>1</v>
      </c>
      <c r="D5" s="36">
        <v>52</v>
      </c>
      <c r="E5" s="36">
        <v>2</v>
      </c>
      <c r="F5" s="36">
        <v>72.5</v>
      </c>
      <c r="G5" s="31" t="s">
        <v>49</v>
      </c>
      <c r="H5" s="31" t="s">
        <v>49</v>
      </c>
    </row>
    <row r="6" spans="2:8" x14ac:dyDescent="0.3">
      <c r="B6" s="31" t="s">
        <v>45</v>
      </c>
      <c r="C6" s="31" t="s">
        <v>49</v>
      </c>
      <c r="D6" s="31" t="s">
        <v>49</v>
      </c>
      <c r="E6" s="31" t="s">
        <v>49</v>
      </c>
      <c r="F6" s="31" t="s">
        <v>49</v>
      </c>
      <c r="G6" s="36">
        <v>3</v>
      </c>
      <c r="H6" s="36">
        <v>74</v>
      </c>
    </row>
    <row r="7" spans="2:8" x14ac:dyDescent="0.3">
      <c r="B7" s="31" t="s">
        <v>46</v>
      </c>
      <c r="C7" s="36">
        <v>1</v>
      </c>
      <c r="D7" s="36">
        <v>73</v>
      </c>
      <c r="E7" s="36">
        <v>1</v>
      </c>
      <c r="F7" s="36">
        <v>69</v>
      </c>
      <c r="G7" s="31" t="s">
        <v>49</v>
      </c>
      <c r="H7" s="31" t="s">
        <v>49</v>
      </c>
    </row>
    <row r="8" spans="2:8" x14ac:dyDescent="0.3">
      <c r="B8" s="31" t="s">
        <v>43</v>
      </c>
      <c r="C8" s="36">
        <v>2</v>
      </c>
      <c r="D8" s="36">
        <v>62.5</v>
      </c>
      <c r="E8" s="36">
        <v>3</v>
      </c>
      <c r="F8" s="36">
        <v>71.333333333333329</v>
      </c>
      <c r="G8" s="36">
        <v>3</v>
      </c>
      <c r="H8" s="36">
        <v>74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부서명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2023-05-11T00:15:47Z</dcterms:created>
  <dcterms:modified xsi:type="dcterms:W3CDTF">2023-05-11T00:29:10Z</dcterms:modified>
</cp:coreProperties>
</file>