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b/1_simulation_inputs/"/>
    </mc:Choice>
  </mc:AlternateContent>
  <xr:revisionPtr revIDLastSave="0" documentId="13_ncr:1_{00C9D0CF-3484-EB42-A9B3-D4D46F00AFA3}"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<sst xmlns="http://schemas.openxmlformats.org/spreadsheetml/2006/main" count="1043" uniqueCount="353">
  <si>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</si>
  <si>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</si>
  <si>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</si>
  <si>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</si>
  <si>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</si>
  <si>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</si>
  <si>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</si>
  <si>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</si>
  <si>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</si>
  <si>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</si>
  <si>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</si>
  <si>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</si>
  <si>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</si>
  <si>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</si>
  <si>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</si>
  <si>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</si>
  <si>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</si>
  <si>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</si>
  <si>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</si>
  <si>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</si>
  <si>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</si>
  <si>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</si>
  <si>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</si>
  <si>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</si>
  <si>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</si>
  <si>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</si>
  <si>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</si>
  <si>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</si>
  <si>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</si>
  <si>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</si>
  <si>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</si>
  <si>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</si>
  <si>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</si>
  <si>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</si>
  <si>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</si>
  <si>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</si>
  <si>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</si>
  <si>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</si>
  <si>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</si>
  <si>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</si>
  <si>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</si>
  <si>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</si>
  <si>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</si>
  <si>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</si>
  <si>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</si>
  <si>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</si>
  <si>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</si>
  <si>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</si>
  <si>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</si>
  <si>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</si>
  <si>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</si>
  <si>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</si>
  <si>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</si>
  <si>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</si>
  <si>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</si>
  <si>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</si>
  <si>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</si>
  <si>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</si>
  <si>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</si>
  <si>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</si>
  <si>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</si>
  <si>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</si>
  <si>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</si>
  <si>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</si>
  <si>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</si>
  <si>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</si>
  <si>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</si>
  <si>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</si>
  <si>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</si>
  <si>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</si>
  <si>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</si>
  <si>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</si>
  <si>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</si>
  <si>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</si>
  <si>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</si>
  <si>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</si>
  <si>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</si>
  <si>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</si>
  <si>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</si>
  <si>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</si>
  <si>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</si>
  <si>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</si>
  <si>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</si>
  <si>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</si>
  <si>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</si>
  <si>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</si>
  <si>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</si>
  <si>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</si>
  <si>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</si>
  <si>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</si>
  <si>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</si>
  <si>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</si>
  <si>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</si>
  <si>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</si>
  <si>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</si>
  <si>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</si>
  <si>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</si>
  <si>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</si>
  <si>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</si>
  <si>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</si>
  <si>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</si>
  <si>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</si>
  <si>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</si>
  <si>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</si>
  <si>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</si>
  <si>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</si>
  <si>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</si>
  <si>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</si>
  <si>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</si>
  <si>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</si>
  <si>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</si>
  <si>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</si>
  <si>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</si>
  <si>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</si>
  <si>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</si>
  <si>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</si>
  <si>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</si>
  <si>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</si>
  <si>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</si>
  <si>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</si>
  <si>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</si>
  <si>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</si>
  <si>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</si>
  <si>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</si>
  <si>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</si>
  <si>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</si>
  <si>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</si>
  <si>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</si>
  <si>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</si>
  <si>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</si>
  <si>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</si>
  <si>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</si>
  <si>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</si>
  <si>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</si>
  <si>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</si>
  <si>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</si>
  <si>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</si>
  <si>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</si>
  <si>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</si>
  <si>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</si>
  <si>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</si>
  <si>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</si>
  <si>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</si>
  <si>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</si>
  <si>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</si>
  <si>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</si>
  <si>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</si>
  <si>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</si>
  <si>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</si>
  <si>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</si>
  <si>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</si>
  <si>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</si>
  <si>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</si>
  <si>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</si>
  <si>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</si>
  <si>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</si>
  <si>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</si>
  <si>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</si>
  <si>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</si>
  <si>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</si>
  <si>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</si>
  <si>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</si>
  <si>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</si>
  <si>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</si>
  <si>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</si>
  <si>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</si>
  <si>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</si>
  <si>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</si>
  <si>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</si>
  <si>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</si>
  <si>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</si>
  <si>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</si>
  <si>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</si>
  <si>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</si>
  <si>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</si>
  <si>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</si>
  <si>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</si>
  <si>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</si>
  <si>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</si>
  <si>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</si>
  <si>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</si>
  <si>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</si>
  <si>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</si>
  <si>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</si>
  <si>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</si>
  <si>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</si>
  <si>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</si>
  <si>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</si>
  <si>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</si>
  <si>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</si>
  <si>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</si>
  <si>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</si>
  <si>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</si>
  <si>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</si>
  <si>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</si>
  <si>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</si>
  <si>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</si>
  <si>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</si>
  <si>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</si>
  <si>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</si>
  <si>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</si>
  <si>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</si>
  <si>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</si>
  <si>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</si>
  <si>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</si>
  <si>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</si>
  <si>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</si>
  <si>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</si>
  <si>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</si>
  <si>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</si>
  <si>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</si>
  <si>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</si>
  <si>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</si>
  <si>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</si>
  <si>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</si>
  <si>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</si>
  <si>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</si>
  <si>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</si>
  <si>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</si>
  <si>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</si>
  <si>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</si>
  <si>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</si>
  <si>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</si>
  <si>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</si>
  <si>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</si>
  <si>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</si>
  <si>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</si>
  <si>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</si>
  <si>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</si>
  <si>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</si>
  <si>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</si>
  <si>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</si>
  <si>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</si>
  <si>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</si>
  <si>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</si>
  <si>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</si>
  <si>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</si>
  <si>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</si>
  <si>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</si>
  <si>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</si>
  <si>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</si>
  <si>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</si>
  <si>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</si>
  <si>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</si>
  <si>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</si>
  <si>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</si>
  <si>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</si>
  <si>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</si>
  <si>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</si>
  <si>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</si>
  <si>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</si>
  <si>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</si>
  <si>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</si>
  <si>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</si>
  <si>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</si>
  <si>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</si>
  <si>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</si>
  <si>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</si>
  <si>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</si>
  <si>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</si>
  <si>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</si>
  <si>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</si>
  <si>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</si>
  <si>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</si>
  <si>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</si>
  <si>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</si>
  <si>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</si>
  <si>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</si>
  <si>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</si>
  <si>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</si>
  <si>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</si>
  <si>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</si>
  <si>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</si>
  <si>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</si>
  <si>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</si>
  <si>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</si>
  <si>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</si>
  <si>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</si>
  <si>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</si>
  <si>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</si>
  <si>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</si>
  <si>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</si>
  <si>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</si>
  <si>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</si>
  <si>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</si>
  <si>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</si>
  <si>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</si>
  <si>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</si>
  <si>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</si>
  <si>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</si>
  <si>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</si>
  <si>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</si>
  <si>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</si>
  <si>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</si>
  <si>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</si>
  <si>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</si>
  <si>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</si>
  <si>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</si>
  <si>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</si>
  <si>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</si>
  <si>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</si>
  <si>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</si>
  <si>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</si>
  <si>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</si>
  <si>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</si>
  <si>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</si>
  <si>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</si>
  <si>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</si>
  <si>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</si>
  <si>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</si>
  <si>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</si>
  <si>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</si>
  <si>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</si>
  <si>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</si>
  <si>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</si>
  <si>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</si>
  <si>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</si>
  <si>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</si>
  <si>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</si>
  <si>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</si>
  <si>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</si>
  <si>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</si>
  <si>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</si>
  <si>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</si>
  <si>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</si>
  <si>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</si>
  <si>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</si>
  <si>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</si>
  <si>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</si>
  <si>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</si>
  <si>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</si>
  <si>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</si>
  <si>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</si>
  <si>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</si>
  <si>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</si>
  <si>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</si>
  <si>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</si>
  <si>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</si>
  <si>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</si>
  <si>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</si>
  <si>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</si>
  <si>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</si>
  <si>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</si>
  <si>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</si>
  <si>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</si>
  <si>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</si>
  <si>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</si>
  <si>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</si>
  <si>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</si>
  <si>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</si>
  <si>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</si>
  <si>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</si>
  <si>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0 0.00000025 0.000024 0.00001251 1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</si>
</sst>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0 0.00000025 0.000024 0.00001251 1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Az+uk2ckpFHzmQ8d3iuEMDkuD3LM3TFg0arMq4R/8bzL2ISomiWfkDXNBB5ojKuI9EH9g6eOkr9LKhjft7F2jA==" saltValue="J/1UPcpNPsRLUSUfM9gxe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2.4999999999999999E-7</v>
      </c>
      <c r="G22" s="83">
        <v>2.4000000000000001E-5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29" t="s">
        <v>298</v>
      </c>
      <c r="B18" s="130"/>
      <c r="C18" s="130"/>
      <c r="D18" s="130"/>
      <c r="E18" s="130"/>
      <c r="F18" s="130"/>
      <c r="G18" s="130"/>
      <c r="H18" s="130"/>
      <c r="I18" s="130"/>
      <c r="J18" s="130"/>
      <c r="K18" s="130"/>
      <c r="L18" s="130"/>
      <c r="M18" s="130"/>
      <c r="N18" s="130"/>
      <c r="O18" s="130"/>
      <c r="P18" s="130"/>
      <c r="Q18" s="130"/>
      <c r="R18" s="131"/>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2" t="s">
        <v>110</v>
      </c>
      <c r="C21" s="133"/>
      <c r="D21" s="133"/>
      <c r="E21" s="133"/>
      <c r="F21" s="133"/>
      <c r="G21" s="133"/>
      <c r="H21" s="133"/>
      <c r="I21" s="133"/>
      <c r="J21" s="133"/>
      <c r="K21" s="133"/>
      <c r="L21" s="133"/>
      <c r="M21" s="133"/>
      <c r="N21" s="133"/>
      <c r="O21" s="133"/>
      <c r="P21" s="133"/>
      <c r="Q21" s="134"/>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5">
        <f>IF($J$23&gt;$J$24,$D$24*$J$25/1000*$J$24/('[2]Ideal Gas Properties'!$B$10*$J$26)/($J$23-$J$24),IF($J$23&lt;$J$24,$D$24*$J$25/1000*$J$23/('[2]Ideal Gas Properties'!$B$10*$J$26)/($J$23-$J$24),""))</f>
        <v>4.7988257899407901E-9</v>
      </c>
      <c r="E23" s="135"/>
      <c r="F23" s="136" t="s">
        <v>67</v>
      </c>
      <c r="G23" s="137"/>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38">
        <f>IF($J$23&gt;$J$24,1,IF($J$23&lt;$J$24,-1,""))</f>
        <v>-1</v>
      </c>
      <c r="E24" s="138"/>
      <c r="F24" s="139" t="s">
        <v>3</v>
      </c>
      <c r="G24" s="140"/>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1" t="s">
        <v>110</v>
      </c>
      <c r="D67" s="142"/>
      <c r="E67" s="142"/>
      <c r="F67" s="142"/>
      <c r="G67" s="142"/>
      <c r="H67" s="142"/>
      <c r="I67" s="142"/>
      <c r="J67" s="142"/>
      <c r="K67" s="142"/>
      <c r="L67" s="142"/>
      <c r="M67" s="142"/>
      <c r="N67" s="142"/>
      <c r="O67" s="142"/>
      <c r="P67" s="142"/>
      <c r="Q67" s="143"/>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4">
        <f>IF(AND($L$73-$L$74&gt;0,$L$75&lt;$L$73),"wrong Phat",IF(AND($L$73-$L$74&lt;0,$L$75&gt;$L$73),"wrong Phat",ABS($L$69*$L$70/('[2]Ideal Gas Properties'!$B$10*$L$71*($L$72))*LN(($L$75-$L$74)/($L$75-$L$73))/1000)))</f>
        <v>4.9113437756169229E-6</v>
      </c>
      <c r="F69" s="144"/>
      <c r="G69" s="145" t="s">
        <v>67</v>
      </c>
      <c r="H69" s="146"/>
      <c r="I69" s="25"/>
      <c r="J69" s="25"/>
      <c r="K69" s="24" t="s">
        <v>138</v>
      </c>
      <c r="L69" s="104">
        <v>0.6</v>
      </c>
      <c r="M69" s="33" t="s">
        <v>3</v>
      </c>
      <c r="N69" s="147" t="s">
        <v>139</v>
      </c>
      <c r="O69" s="147"/>
      <c r="P69" s="148"/>
      <c r="Q69" s="37"/>
      <c r="R69" s="37"/>
    </row>
    <row r="70" spans="1:18" ht="15" x14ac:dyDescent="0.2">
      <c r="A70" s="26"/>
      <c r="B70" s="25"/>
      <c r="C70" s="26"/>
      <c r="D70" s="114"/>
      <c r="E70" s="25"/>
      <c r="F70" s="25"/>
      <c r="G70" s="25"/>
      <c r="H70" s="25"/>
      <c r="I70" s="25"/>
      <c r="J70" s="25"/>
      <c r="K70" s="26" t="s">
        <v>140</v>
      </c>
      <c r="L70" s="108">
        <f>101.6*PI()*1.04^2</f>
        <v>345.23137599486842</v>
      </c>
      <c r="M70" s="25" t="s">
        <v>141</v>
      </c>
      <c r="N70" s="127" t="s">
        <v>142</v>
      </c>
      <c r="O70" s="127"/>
      <c r="P70" s="128"/>
      <c r="Q70" s="37"/>
      <c r="R70" s="37"/>
    </row>
    <row r="71" spans="1:18" ht="15" x14ac:dyDescent="0.2">
      <c r="A71" s="26"/>
      <c r="B71" s="25"/>
      <c r="C71" s="26"/>
      <c r="D71" s="25"/>
      <c r="E71" s="25"/>
      <c r="F71" s="25"/>
      <c r="G71" s="25"/>
      <c r="H71" s="25"/>
      <c r="I71" s="25"/>
      <c r="J71" s="25"/>
      <c r="K71" s="26" t="s">
        <v>143</v>
      </c>
      <c r="L71" s="108">
        <v>300.14999999999998</v>
      </c>
      <c r="M71" s="25" t="s">
        <v>123</v>
      </c>
      <c r="N71" s="127" t="s">
        <v>124</v>
      </c>
      <c r="O71" s="127"/>
      <c r="P71" s="128"/>
      <c r="Q71" s="37"/>
      <c r="R71" s="37"/>
    </row>
    <row r="72" spans="1:18" ht="17" x14ac:dyDescent="0.2">
      <c r="A72" s="26"/>
      <c r="B72" s="25"/>
      <c r="C72" s="26"/>
      <c r="D72" s="25"/>
      <c r="E72" s="25"/>
      <c r="F72" s="25"/>
      <c r="G72" s="25"/>
      <c r="H72" s="25"/>
      <c r="I72" s="25"/>
      <c r="J72" s="25"/>
      <c r="K72" s="26" t="s">
        <v>326</v>
      </c>
      <c r="L72" s="108">
        <v>6</v>
      </c>
      <c r="M72" s="25" t="s">
        <v>62</v>
      </c>
      <c r="N72" s="127" t="s">
        <v>145</v>
      </c>
      <c r="O72" s="127"/>
      <c r="P72" s="128"/>
      <c r="Q72" s="37"/>
      <c r="R72" s="37"/>
    </row>
    <row r="73" spans="1:18" ht="17" x14ac:dyDescent="0.2">
      <c r="A73" s="26"/>
      <c r="B73" s="25"/>
      <c r="C73" s="26"/>
      <c r="D73" s="25"/>
      <c r="E73" s="25"/>
      <c r="F73" s="25"/>
      <c r="G73" s="25"/>
      <c r="H73" s="25"/>
      <c r="I73" s="25"/>
      <c r="J73" s="25"/>
      <c r="K73" s="26" t="s">
        <v>146</v>
      </c>
      <c r="L73" s="108">
        <f>110000/101325</f>
        <v>1.0856155933876142</v>
      </c>
      <c r="M73" s="25" t="s">
        <v>114</v>
      </c>
      <c r="N73" s="127" t="s">
        <v>147</v>
      </c>
      <c r="O73" s="127"/>
      <c r="P73" s="128"/>
      <c r="Q73" s="37"/>
      <c r="R73" s="37"/>
    </row>
    <row r="74" spans="1:18" ht="17" x14ac:dyDescent="0.2">
      <c r="A74" s="26"/>
      <c r="B74" s="25"/>
      <c r="C74" s="26"/>
      <c r="D74" s="25"/>
      <c r="E74" s="25"/>
      <c r="F74" s="25"/>
      <c r="G74" s="25"/>
      <c r="H74" s="25"/>
      <c r="I74" s="25"/>
      <c r="J74" s="25"/>
      <c r="K74" s="26" t="s">
        <v>148</v>
      </c>
      <c r="L74" s="108">
        <f>358000/101325</f>
        <v>3.5331852948433258</v>
      </c>
      <c r="M74" s="25" t="s">
        <v>114</v>
      </c>
      <c r="N74" s="127" t="s">
        <v>149</v>
      </c>
      <c r="O74" s="127"/>
      <c r="P74" s="128"/>
      <c r="Q74" s="37"/>
      <c r="R74" s="37"/>
    </row>
    <row r="75" spans="1:18" ht="15" x14ac:dyDescent="0.2">
      <c r="A75" s="26"/>
      <c r="B75" s="25"/>
      <c r="C75" s="26"/>
      <c r="D75" s="25"/>
      <c r="E75" s="25"/>
      <c r="F75" s="25"/>
      <c r="G75" s="25"/>
      <c r="H75" s="25"/>
      <c r="I75" s="25"/>
      <c r="J75" s="25"/>
      <c r="K75" s="43" t="s">
        <v>150</v>
      </c>
      <c r="L75" s="109">
        <v>1.01325</v>
      </c>
      <c r="M75" s="44" t="s">
        <v>114</v>
      </c>
      <c r="N75" s="150" t="s">
        <v>327</v>
      </c>
      <c r="O75" s="150"/>
      <c r="P75" s="15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1" t="s">
        <v>345</v>
      </c>
      <c r="D78" s="142"/>
      <c r="E78" s="142"/>
      <c r="F78" s="142"/>
      <c r="G78" s="142"/>
      <c r="H78" s="142"/>
      <c r="I78" s="142"/>
      <c r="J78" s="142"/>
      <c r="K78" s="142"/>
      <c r="L78" s="142"/>
      <c r="M78" s="142"/>
      <c r="N78" s="142"/>
      <c r="O78" s="142"/>
      <c r="P78" s="142"/>
      <c r="Q78" s="143"/>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2">
        <f>L84*(L80/L82)*(L83/L81)*1000/60</f>
        <v>15.188833441414804</v>
      </c>
      <c r="F80" s="152"/>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49" t="s">
        <v>166</v>
      </c>
      <c r="D156" s="149"/>
      <c r="E156" s="149"/>
      <c r="F156" s="149"/>
      <c r="G156" s="149"/>
      <c r="H156" s="149"/>
      <c r="I156" s="149"/>
      <c r="J156" s="149"/>
      <c r="K156" s="149"/>
      <c r="L156" s="149"/>
      <c r="M156" s="149"/>
      <c r="N156" s="149"/>
      <c r="O156" s="149"/>
      <c r="P156" s="149"/>
      <c r="Q156" s="149"/>
      <c r="R156" s="149"/>
    </row>
    <row r="157" spans="1:18" ht="15" x14ac:dyDescent="0.2">
      <c r="A157" s="26"/>
      <c r="B157" s="25"/>
      <c r="C157" s="149"/>
      <c r="D157" s="149"/>
      <c r="E157" s="149"/>
      <c r="F157" s="149"/>
      <c r="G157" s="149"/>
      <c r="H157" s="149"/>
      <c r="I157" s="149"/>
      <c r="J157" s="149"/>
      <c r="K157" s="149"/>
      <c r="L157" s="149"/>
      <c r="M157" s="149"/>
      <c r="N157" s="149"/>
      <c r="O157" s="149"/>
      <c r="P157" s="149"/>
      <c r="Q157" s="149"/>
      <c r="R157" s="149"/>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7" t="s">
        <v>94</v>
      </c>
      <c r="B2" s="158"/>
      <c r="C2" s="158"/>
      <c r="D2" s="158"/>
      <c r="E2" s="158"/>
      <c r="F2" s="158"/>
      <c r="G2" s="158"/>
      <c r="H2" s="158"/>
      <c r="I2" s="158"/>
      <c r="J2" s="158"/>
      <c r="K2" s="158"/>
      <c r="L2" s="158"/>
      <c r="M2" s="158"/>
      <c r="N2" s="158"/>
      <c r="O2" s="158"/>
      <c r="P2" s="158"/>
      <c r="Q2" s="158"/>
      <c r="R2" s="158"/>
    </row>
    <row r="3" spans="1:18" ht="15" x14ac:dyDescent="0.2">
      <c r="A3" s="159" t="s">
        <v>95</v>
      </c>
      <c r="B3" s="160"/>
      <c r="C3" s="160"/>
      <c r="D3" s="160"/>
      <c r="E3" s="160"/>
      <c r="F3" s="160"/>
      <c r="G3" s="160"/>
      <c r="H3" s="160"/>
      <c r="I3" s="160"/>
      <c r="J3" s="160"/>
      <c r="K3" s="160"/>
      <c r="L3" s="160"/>
      <c r="M3" s="160"/>
      <c r="N3" s="160"/>
      <c r="O3" s="160"/>
      <c r="P3" s="160"/>
      <c r="Q3" s="160"/>
      <c r="R3" s="160"/>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49" t="s">
        <v>106</v>
      </c>
      <c r="C14" s="149"/>
      <c r="D14" s="149"/>
      <c r="E14" s="149"/>
      <c r="F14" s="149"/>
      <c r="G14" s="149"/>
      <c r="H14" s="149"/>
      <c r="I14" s="149"/>
      <c r="J14" s="149"/>
      <c r="K14" s="149"/>
      <c r="L14" s="149"/>
      <c r="M14" s="149"/>
      <c r="N14" s="25"/>
      <c r="O14" s="25"/>
      <c r="P14" s="25"/>
      <c r="Q14" s="25"/>
      <c r="R14" s="25"/>
    </row>
    <row r="15" spans="1:18" ht="15" x14ac:dyDescent="0.2">
      <c r="A15" s="26"/>
      <c r="B15" s="149" t="s">
        <v>107</v>
      </c>
      <c r="C15" s="149"/>
      <c r="D15" s="149"/>
      <c r="E15" s="149"/>
      <c r="F15" s="149"/>
      <c r="G15" s="149"/>
      <c r="H15" s="149"/>
      <c r="I15" s="149"/>
      <c r="J15" s="149"/>
      <c r="K15" s="149"/>
      <c r="L15" s="149"/>
      <c r="M15" s="149"/>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108</v>
      </c>
      <c r="B32" s="160"/>
      <c r="C32" s="160"/>
      <c r="D32" s="160"/>
      <c r="E32" s="160"/>
      <c r="F32" s="160"/>
      <c r="G32" s="160"/>
      <c r="H32" s="160"/>
      <c r="I32" s="160"/>
      <c r="J32" s="160"/>
      <c r="K32" s="160"/>
      <c r="L32" s="160"/>
      <c r="M32" s="160"/>
      <c r="N32" s="160"/>
      <c r="O32" s="160"/>
      <c r="P32" s="160"/>
      <c r="Q32" s="160"/>
      <c r="R32" s="160"/>
    </row>
    <row r="33" spans="1:18" ht="15" x14ac:dyDescent="0.2">
      <c r="A33" s="153" t="s">
        <v>109</v>
      </c>
      <c r="B33" s="154"/>
      <c r="C33" s="154"/>
      <c r="D33" s="154"/>
      <c r="E33" s="154"/>
      <c r="F33" s="154"/>
      <c r="G33" s="154"/>
      <c r="H33" s="154"/>
      <c r="I33" s="154"/>
      <c r="J33" s="154"/>
      <c r="K33" s="154"/>
      <c r="L33" s="154"/>
      <c r="M33" s="154"/>
      <c r="N33" s="154"/>
      <c r="O33" s="154"/>
      <c r="P33" s="154"/>
      <c r="Q33" s="154"/>
      <c r="R33" s="154"/>
    </row>
    <row r="34" spans="1:18" ht="15" x14ac:dyDescent="0.2">
      <c r="A34" s="155"/>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1" t="s">
        <v>110</v>
      </c>
      <c r="C36" s="162"/>
      <c r="D36" s="162"/>
      <c r="E36" s="162"/>
      <c r="F36" s="162"/>
      <c r="G36" s="162"/>
      <c r="H36" s="162"/>
      <c r="I36" s="162"/>
      <c r="J36" s="162"/>
      <c r="K36" s="162"/>
      <c r="L36" s="162"/>
      <c r="M36" s="163"/>
      <c r="N36" s="25"/>
      <c r="O36" s="25"/>
      <c r="P36" s="25"/>
      <c r="Q36" s="25"/>
      <c r="R36" s="25"/>
    </row>
    <row r="37" spans="1:18" ht="15" x14ac:dyDescent="0.2">
      <c r="A37" s="26"/>
      <c r="B37" s="26"/>
      <c r="C37" s="25"/>
      <c r="D37" s="25"/>
      <c r="E37" s="25"/>
      <c r="F37" s="25"/>
      <c r="G37" s="25"/>
      <c r="H37" s="145" t="s">
        <v>111</v>
      </c>
      <c r="I37" s="145"/>
      <c r="J37" s="14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4" t="s">
        <v>67</v>
      </c>
      <c r="F38" s="164"/>
      <c r="G38" s="25"/>
      <c r="H38" s="40" t="s">
        <v>113</v>
      </c>
      <c r="I38" s="41">
        <v>3.0856051517533301</v>
      </c>
      <c r="J38" s="38" t="s">
        <v>114</v>
      </c>
      <c r="K38" s="164" t="s">
        <v>115</v>
      </c>
      <c r="L38" s="164"/>
      <c r="M38" s="37"/>
      <c r="N38" s="25"/>
      <c r="O38" s="25"/>
      <c r="P38" s="25"/>
      <c r="Q38" s="25"/>
      <c r="R38" s="25"/>
    </row>
    <row r="39" spans="1:18" ht="17" x14ac:dyDescent="0.2">
      <c r="A39" s="26"/>
      <c r="B39" s="26"/>
      <c r="C39" s="40" t="s">
        <v>116</v>
      </c>
      <c r="D39" s="42">
        <f>IF($I$38&gt;$I$39,1,IF($I$38&lt;$I$39,-1,""))</f>
        <v>1</v>
      </c>
      <c r="E39" s="164" t="s">
        <v>3</v>
      </c>
      <c r="F39" s="164"/>
      <c r="G39" s="25"/>
      <c r="H39" s="40" t="s">
        <v>117</v>
      </c>
      <c r="I39" s="41">
        <v>2.95</v>
      </c>
      <c r="J39" s="38" t="s">
        <v>114</v>
      </c>
      <c r="K39" s="164" t="s">
        <v>118</v>
      </c>
      <c r="L39" s="164"/>
      <c r="M39" s="37"/>
      <c r="N39" s="25"/>
      <c r="O39" s="25"/>
      <c r="P39" s="25"/>
      <c r="Q39" s="25"/>
      <c r="R39" s="25"/>
    </row>
    <row r="40" spans="1:18" ht="15" x14ac:dyDescent="0.2">
      <c r="A40" s="26"/>
      <c r="B40" s="26"/>
      <c r="C40" s="25"/>
      <c r="D40" s="25"/>
      <c r="E40" s="25"/>
      <c r="F40" s="25"/>
      <c r="G40" s="25"/>
      <c r="H40" s="40" t="s">
        <v>119</v>
      </c>
      <c r="I40" s="41">
        <v>14.734460115406172</v>
      </c>
      <c r="J40" s="38" t="s">
        <v>120</v>
      </c>
      <c r="K40" s="164" t="s">
        <v>121</v>
      </c>
      <c r="L40" s="164"/>
      <c r="M40" s="37"/>
      <c r="N40" s="25"/>
      <c r="O40" s="25"/>
      <c r="P40" s="25"/>
      <c r="Q40" s="25"/>
      <c r="R40" s="25"/>
    </row>
    <row r="41" spans="1:18" ht="15" x14ac:dyDescent="0.2">
      <c r="A41" s="26"/>
      <c r="B41" s="26"/>
      <c r="C41" s="25"/>
      <c r="D41" s="25"/>
      <c r="E41" s="25"/>
      <c r="F41" s="25"/>
      <c r="G41" s="25"/>
      <c r="H41" s="40" t="s">
        <v>122</v>
      </c>
      <c r="I41" s="41">
        <v>318.14999999999998</v>
      </c>
      <c r="J41" s="38" t="s">
        <v>123</v>
      </c>
      <c r="K41" s="164" t="s">
        <v>124</v>
      </c>
      <c r="L41" s="16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5" t="s">
        <v>134</v>
      </c>
      <c r="B65" s="166"/>
      <c r="C65" s="166"/>
      <c r="D65" s="166"/>
      <c r="E65" s="166"/>
      <c r="F65" s="166"/>
      <c r="G65" s="166"/>
      <c r="H65" s="166"/>
      <c r="I65" s="166"/>
      <c r="J65" s="166"/>
      <c r="K65" s="166"/>
      <c r="L65" s="166"/>
      <c r="M65" s="166"/>
      <c r="N65" s="166"/>
      <c r="O65" s="166"/>
      <c r="P65" s="166"/>
      <c r="Q65" s="166"/>
      <c r="R65" s="166"/>
    </row>
    <row r="66" spans="1:18" s="23" customFormat="1" ht="15" x14ac:dyDescent="0.2">
      <c r="A66" s="153" t="s">
        <v>135</v>
      </c>
      <c r="B66" s="154"/>
      <c r="C66" s="154"/>
      <c r="D66" s="154"/>
      <c r="E66" s="154"/>
      <c r="F66" s="154"/>
      <c r="G66" s="154"/>
      <c r="H66" s="154"/>
      <c r="I66" s="154"/>
      <c r="J66" s="154"/>
      <c r="K66" s="154"/>
      <c r="L66" s="154"/>
      <c r="M66" s="154"/>
      <c r="N66" s="154"/>
      <c r="O66" s="154"/>
      <c r="P66" s="154"/>
      <c r="Q66" s="154"/>
      <c r="R66" s="154"/>
    </row>
    <row r="67" spans="1:18" s="23" customFormat="1" ht="15" x14ac:dyDescent="0.2">
      <c r="A67" s="155"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1" t="s">
        <v>110</v>
      </c>
      <c r="C72" s="162"/>
      <c r="D72" s="162"/>
      <c r="E72" s="162"/>
      <c r="F72" s="162"/>
      <c r="G72" s="162"/>
      <c r="H72" s="162"/>
      <c r="I72" s="162"/>
      <c r="J72" s="162"/>
      <c r="K72" s="162"/>
      <c r="L72" s="162"/>
      <c r="M72" s="16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4" t="s">
        <v>67</v>
      </c>
      <c r="F74" s="164"/>
      <c r="G74" s="25"/>
      <c r="H74" s="38" t="s">
        <v>138</v>
      </c>
      <c r="I74" s="41">
        <v>0.48</v>
      </c>
      <c r="J74" s="38" t="s">
        <v>3</v>
      </c>
      <c r="K74" s="164" t="s">
        <v>139</v>
      </c>
      <c r="L74" s="164"/>
      <c r="M74" s="37"/>
      <c r="N74" s="47"/>
      <c r="O74" s="47"/>
      <c r="P74" s="47"/>
      <c r="Q74" s="47"/>
      <c r="R74" s="47"/>
    </row>
    <row r="75" spans="1:18" ht="15" x14ac:dyDescent="0.2">
      <c r="A75" s="46"/>
      <c r="B75" s="26"/>
      <c r="C75" s="40" t="s">
        <v>116</v>
      </c>
      <c r="D75" s="42"/>
      <c r="E75" s="164" t="s">
        <v>3</v>
      </c>
      <c r="F75" s="164"/>
      <c r="G75" s="25"/>
      <c r="H75" s="38" t="s">
        <v>140</v>
      </c>
      <c r="I75" s="41">
        <v>312.74999024855759</v>
      </c>
      <c r="J75" s="38" t="s">
        <v>141</v>
      </c>
      <c r="K75" s="164" t="s">
        <v>142</v>
      </c>
      <c r="L75" s="164"/>
      <c r="M75" s="37"/>
      <c r="N75" s="47"/>
      <c r="O75" s="47"/>
      <c r="P75" s="47"/>
      <c r="Q75" s="47"/>
      <c r="R75" s="47"/>
    </row>
    <row r="76" spans="1:18" ht="15" x14ac:dyDescent="0.2">
      <c r="A76" s="46"/>
      <c r="B76" s="26"/>
      <c r="C76" s="25"/>
      <c r="D76" s="25"/>
      <c r="E76" s="25"/>
      <c r="F76" s="25"/>
      <c r="G76" s="25"/>
      <c r="H76" s="38" t="s">
        <v>143</v>
      </c>
      <c r="I76" s="41">
        <v>318.14999999999998</v>
      </c>
      <c r="J76" s="38" t="s">
        <v>123</v>
      </c>
      <c r="K76" s="164" t="s">
        <v>124</v>
      </c>
      <c r="L76" s="164"/>
      <c r="M76" s="37"/>
      <c r="N76" s="47"/>
      <c r="O76" s="47"/>
      <c r="P76" s="47"/>
      <c r="Q76" s="47"/>
      <c r="R76" s="47"/>
    </row>
    <row r="77" spans="1:18" ht="17" x14ac:dyDescent="0.2">
      <c r="A77" s="46"/>
      <c r="B77" s="26"/>
      <c r="C77" s="25"/>
      <c r="D77" s="25"/>
      <c r="E77" s="25"/>
      <c r="F77" s="25"/>
      <c r="G77" s="25"/>
      <c r="H77" s="38" t="s">
        <v>144</v>
      </c>
      <c r="I77" s="41">
        <v>5</v>
      </c>
      <c r="J77" s="38" t="s">
        <v>62</v>
      </c>
      <c r="K77" s="164" t="s">
        <v>145</v>
      </c>
      <c r="L77" s="164"/>
      <c r="M77" s="37"/>
      <c r="N77" s="47"/>
      <c r="O77" s="47"/>
      <c r="P77" s="47"/>
      <c r="Q77" s="47"/>
      <c r="R77" s="47"/>
    </row>
    <row r="78" spans="1:18" ht="17" x14ac:dyDescent="0.2">
      <c r="A78" s="46"/>
      <c r="B78" s="26"/>
      <c r="C78" s="25"/>
      <c r="D78" s="25"/>
      <c r="E78" s="25"/>
      <c r="F78" s="25"/>
      <c r="G78" s="25"/>
      <c r="H78" s="38" t="s">
        <v>146</v>
      </c>
      <c r="I78" s="41">
        <v>3.07</v>
      </c>
      <c r="J78" s="38" t="s">
        <v>114</v>
      </c>
      <c r="K78" s="164" t="s">
        <v>147</v>
      </c>
      <c r="L78" s="164"/>
      <c r="M78" s="37"/>
      <c r="N78" s="47"/>
      <c r="O78" s="47"/>
      <c r="P78" s="47"/>
      <c r="Q78" s="47"/>
      <c r="R78" s="47"/>
    </row>
    <row r="79" spans="1:18" ht="17" x14ac:dyDescent="0.2">
      <c r="A79" s="46"/>
      <c r="B79" s="26"/>
      <c r="C79" s="25"/>
      <c r="D79" s="25"/>
      <c r="E79" s="25"/>
      <c r="F79" s="25"/>
      <c r="G79" s="25"/>
      <c r="H79" s="38" t="s">
        <v>148</v>
      </c>
      <c r="I79" s="41">
        <v>0.4764958148898909</v>
      </c>
      <c r="J79" s="38" t="s">
        <v>114</v>
      </c>
      <c r="K79" s="164" t="s">
        <v>149</v>
      </c>
      <c r="L79" s="164"/>
      <c r="M79" s="37"/>
      <c r="N79" s="47"/>
      <c r="O79" s="47"/>
      <c r="P79" s="47"/>
      <c r="Q79" s="47"/>
      <c r="R79" s="47"/>
    </row>
    <row r="80" spans="1:18" ht="15" x14ac:dyDescent="0.2">
      <c r="A80" s="46"/>
      <c r="B80" s="26"/>
      <c r="C80" s="25"/>
      <c r="D80" s="25"/>
      <c r="E80" s="25"/>
      <c r="F80" s="25"/>
      <c r="G80" s="25"/>
      <c r="H80" s="38" t="s">
        <v>150</v>
      </c>
      <c r="I80" s="41">
        <v>3.0856051517533336</v>
      </c>
      <c r="J80" s="38" t="s">
        <v>114</v>
      </c>
      <c r="K80" s="164" t="s">
        <v>151</v>
      </c>
      <c r="L80" s="16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49" t="s">
        <v>166</v>
      </c>
      <c r="C144" s="149"/>
      <c r="D144" s="149"/>
      <c r="E144" s="149"/>
      <c r="F144" s="149"/>
      <c r="G144" s="149"/>
      <c r="H144" s="149"/>
      <c r="I144" s="149"/>
      <c r="J144" s="149"/>
      <c r="K144" s="149"/>
      <c r="L144" s="149"/>
      <c r="M144" s="149"/>
      <c r="N144" s="149"/>
      <c r="O144" s="149"/>
      <c r="P144" s="149"/>
      <c r="Q144" s="149"/>
      <c r="R144" s="25"/>
    </row>
    <row r="145" spans="1:18" ht="15" x14ac:dyDescent="0.2">
      <c r="A145" s="26"/>
      <c r="B145" s="149"/>
      <c r="C145" s="149"/>
      <c r="D145" s="149"/>
      <c r="E145" s="149"/>
      <c r="F145" s="149"/>
      <c r="G145" s="149"/>
      <c r="H145" s="149"/>
      <c r="I145" s="149"/>
      <c r="J145" s="149"/>
      <c r="K145" s="149"/>
      <c r="L145" s="149"/>
      <c r="M145" s="149"/>
      <c r="N145" s="149"/>
      <c r="O145" s="149"/>
      <c r="P145" s="149"/>
      <c r="Q145" s="149"/>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167</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7" t="s">
        <v>92</v>
      </c>
      <c r="B2" s="158"/>
      <c r="C2" s="158"/>
      <c r="D2" s="158"/>
      <c r="E2" s="158"/>
      <c r="F2" s="158"/>
      <c r="G2" s="158"/>
      <c r="H2" s="158"/>
      <c r="I2" s="158"/>
      <c r="J2" s="158"/>
      <c r="K2" s="158"/>
      <c r="L2" s="158"/>
      <c r="M2" s="158"/>
      <c r="N2" s="158"/>
      <c r="O2" s="158"/>
      <c r="P2" s="158"/>
      <c r="Q2" s="158"/>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2023-07-06T14:39:21Z</dcterms:modified>
</cp:coreProperties>
</file>