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1\1_simulation_inputs\"/>
    </mc:Choice>
  </mc:AlternateContent>
  <xr:revisionPtr revIDLastSave="0" documentId="13_ncr:1_{9AF19E5C-2A3C-47D1-9F44-200D29EE6315}"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<sst xmlns="http://schemas.openxmlformats.org/spreadsheetml/2006/main" count="1131" uniqueCount="364">
  <si>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</si>
  <si>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</si>
  <si>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</si>
  <si>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</si>
  <si>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</si>
  <si>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</si>
  <si>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</si>
  <si>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</si>
  <si>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</si>
  <si>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</si>
  <si>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</si>
  <si>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</si>
  <si>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</si>
  <si>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</si>
  <si>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</si>
  <si>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</si>
  <si>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</si>
  <si>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</si>
  <si>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</si>
  <si>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</si>
  <si>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</si>
  <si>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</si>
  <si>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</si>
  <si>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</si>
  <si>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</si>
  <si>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</si>
  <si>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</si>
  <si>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</si>
  <si>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</si>
  <si>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</si>
  <si>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</si>
  <si>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</si>
  <si>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</si>
  <si>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</si>
  <si>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</si>
  <si>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</si>
  <si>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</si>
  <si>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</si>
  <si>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</si>
  <si>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</si>
  <si>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</si>
  <si>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</si>
  <si>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</si>
  <si>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</si>
  <si>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</si>
  <si>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</si>
  <si>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</si>
  <si>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</si>
  <si>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</si>
  <si>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</si>
  <si>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</si>
  <si>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</si>
  <si>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</si>
  <si>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</si>
  <si>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</si>
  <si>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</si>
  <si>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</si>
  <si>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</si>
  <si>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</si>
  <si>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</si>
  <si>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</si>
  <si>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</si>
  <si>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</si>
  <si>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</si>
  <si>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</si>
  <si>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</si>
  <si>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</si>
  <si>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</si>
  <si>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</si>
  <si>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</si>
  <si>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</si>
  <si>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</si>
  <si>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</si>
  <si>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</si>
  <si>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</si>
  <si>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</si>
  <si>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</si>
  <si>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</si>
  <si>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</si>
  <si>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</si>
  <si>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</si>
  <si>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</si>
  <si>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</si>
  <si>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</si>
  <si>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</si>
  <si>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</si>
  <si>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</si>
  <si>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</si>
  <si>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</si>
  <si>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</si>
  <si>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</si>
  <si>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</si>
  <si>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</si>
  <si>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</si>
  <si>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</si>
  <si>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</si>
  <si>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</si>
  <si>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</si>
  <si>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</si>
  <si>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</si>
  <si>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</si>
  <si>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</si>
  <si>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</si>
  <si>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</si>
  <si>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</si>
  <si>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</si>
  <si>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</si>
  <si>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</si>
  <si>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</si>
  <si>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</si>
  <si>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</si>
  <si>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</si>
  <si>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</si>
  <si>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</si>
  <si>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</si>
  <si>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</si>
  <si>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</si>
  <si>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</si>
  <si>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</si>
  <si>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</si>
  <si>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</si>
  <si>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</si>
  <si>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</si>
  <si>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</si>
  <si>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</si>
  <si>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</si>
  <si>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</si>
  <si>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</si>
  <si>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</si>
  <si>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</si>
  <si>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</si>
  <si>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</si>
  <si>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</si>
  <si>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</si>
  <si>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</si>
  <si>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</si>
  <si>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</si>
  <si>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</si>
  <si>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</si>
  <si>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</si>
  <si>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</si>
  <si>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</si>
  <si>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</si>
  <si>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</si>
  <si>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</si>
  <si>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</si>
  <si>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</si>
  <si>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</si>
  <si>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</si>
  <si>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</si>
  <si>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</si>
  <si>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</si>
  <si>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</si>
  <si>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</si>
  <si>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</si>
  <si>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</si>
  <si>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</si>
  <si>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</si>
  <si>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</si>
  <si>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</si>
  <si>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</si>
  <si>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</si>
  <si>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</si>
  <si>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</si>
  <si>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</si>
  <si>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</si>
  <si>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</si>
  <si>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</si>
  <si>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</si>
  <si>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</si>
  <si>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</si>
  <si>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</si>
  <si>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</si>
  <si>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</si>
  <si>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</si>
  <si>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</si>
  <si>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</si>
  <si>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</si>
  <si>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</si>
  <si>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</si>
  <si>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</si>
  <si>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</si>
  <si>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</si>
  <si>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</si>
  <si>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</si>
  <si>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</si>
  <si>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</si>
  <si>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</si>
  <si>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</si>
  <si>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</si>
  <si>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</si>
  <si>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</si>
  <si>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</si>
  <si>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</si>
  <si>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</si>
  <si>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</si>
  <si>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</si>
  <si>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</si>
  <si>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</si>
  <si>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</si>
  <si>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</si>
  <si>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</si>
  <si>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</si>
  <si>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</si>
  <si>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</si>
  <si>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</si>
  <si>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</si>
  <si>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</si>
  <si>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</si>
  <si>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</si>
  <si>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</si>
  <si>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</si>
  <si>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</si>
  <si>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</si>
  <si>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</si>
  <si>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</si>
  <si>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</si>
  <si>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</si>
  <si>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</si>
  <si>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</si>
  <si>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</si>
  <si>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</si>
  <si>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</si>
  <si>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</si>
  <si>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</si>
  <si>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</si>
  <si>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</si>
  <si>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</si>
  <si>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</si>
  <si>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</si>
  <si>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</si>
  <si>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</si>
  <si>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</si>
  <si>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</si>
  <si>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</si>
  <si>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</si>
  <si>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</si>
  <si>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</si>
  <si>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</si>
  <si>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</si>
  <si>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</si>
  <si>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</si>
  <si>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</si>
  <si>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</si>
  <si>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</si>
  <si>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</si>
  <si>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</si>
  <si>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</si>
  <si>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</si>
  <si>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</si>
  <si>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</si>
  <si>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</si>
  <si>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</si>
  <si>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</si>
  <si>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</si>
  <si>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</si>
  <si>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</si>
  <si>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</si>
  <si>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</si>
  <si>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</si>
  <si>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</si>
  <si>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</si>
  <si>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</si>
  <si>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</si>
  <si>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</si>
  <si>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</si>
  <si>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</si>
  <si>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</si>
  <si>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</si>
  <si>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</si>
  <si>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</si>
  <si>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</si>
  <si>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</si>
  <si>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</si>
  <si>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</si>
  <si>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</si>
  <si>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</si>
  <si>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</si>
  <si>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</si>
  <si>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</si>
  <si>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</si>
  <si>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</si>
  <si>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</si>
  <si>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</si>
  <si>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</si>
  <si>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</si>
  <si>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</si>
  <si>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</si>
  <si>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</si>
  <si>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</si>
  <si>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</si>
  <si>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</si>
  <si>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</si>
  <si>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</si>
  <si>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</si>
  <si>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</si>
  <si>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</si>
  <si>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</si>
  <si>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</si>
  <si>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</si>
  <si>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</si>
  <si>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</si>
  <si>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</si>
  <si>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</si>
  <si>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</si>
  <si>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</si>
  <si>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</si>
  <si>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</si>
  <si>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</si>
  <si>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</si>
  <si>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</si>
  <si>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</si>
  <si>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</si>
  <si>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</si>
  <si>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</si>
  <si>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</si>
  <si>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</si>
  <si>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</si>
  <si>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</si>
  <si>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</si>
  <si>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</si>
  <si>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</si>
  <si>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</si>
  <si>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</si>
  <si>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</si>
  <si>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</si>
  <si>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</si>
  <si>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</si>
  <si>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</si>
  <si>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</si>
  <si>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</si>
  <si>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</si>
  <si>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</si>
  <si>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</si>
  <si>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</si>
  <si>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</si>
  <si>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</si>
  <si>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</si>
  <si>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</si>
  <si>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</si>
  <si>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</si>
  <si>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</si>
  <si>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</si>
  <si>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</si>
  <si>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</si>
  <si>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</si>
  <si>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</si>
  <si>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</si>
  <si>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</si>
  <si>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</si>
  <si>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</si>
  <si>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</si>
  <si>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</si>
  <si>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</si>
  <si>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</si>
  <si>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</si>
  <si>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</si>
  <si>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</si>
  <si>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1_(negative) 0_(positive) 0_(positive) 0_(positive) 0_(positive) 0_(positive) 1_(negative) 1_(negative)</t>
  </si>
  <si>
    <t>0_(positive) 0_(positive) 1_(negative) 1_(negative) 1_(negative) 0_(positive) 0_(positive) 0_(positive)</t>
  </si>
  <si>
    <t>0 0.0000095 0.00000507 0.00000507 0.00000507 0.00000507 0.00000625 0.00002</t>
  </si>
  <si>
    <t>0.00000507 0.00000507 0.00000625 0.00002 0 0.0000095 0.00000507 0.00000507</t>
  </si>
  <si>
    <t>0.000055 0 0.0000222 0.0000222 0.0000222 0.0000222 0 0.000000125</t>
  </si>
  <si>
    <t>0.0000222 0.0000222 0 0.000000125 0.000055 0 0.0000222 0.0000222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</si>
</sst>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9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5" dataDxfId="83" headerRowBorderDxfId="84" tableBorderDxfId="82" totalsRowBorderDxfId="81">
  <autoFilter ref="A9:J13" xr:uid="{B089C5C3-2CCE-4800-96CA-2131BB6E3E4F}"/>
  <tableColumns count="10">
    <tableColumn id="1" xr3:uid="{B74FFB85-2D30-2248-A7F7-F9B59A5E8CFF}" name="Variable" dataDxfId="80"/>
    <tableColumn id="4" xr3:uid="{60EF3E4D-7C76-4043-99D4-ADAEA96787E6}" name="Value" dataDxfId="79"/>
    <tableColumn id="5" xr3:uid="{C5CA3C39-58DB-CD4F-9E50-5D2008F0E4A7}" name="Unit" dataDxfId="78"/>
    <tableColumn id="6" xr3:uid="{B9E69413-DB95-204F-9494-7456D76A8956}" name="Comparisons" dataDxfId="77"/>
    <tableColumn id="7" xr3:uid="{F5A3A202-5AED-EF49-A242-F186A4937E89}" name="Variable Type" dataDxfId="76"/>
    <tableColumn id="8" xr3:uid="{93CB49C7-D7F9-AD4A-BE8A-B9B446828E85}" name="Dependency" dataDxfId="75"/>
    <tableColumn id="12" xr3:uid="{8A8E4280-7DFF-F040-BC62-92460CFF74F8}" name="Test 1" dataDxfId="74"/>
    <tableColumn id="10" xr3:uid="{B402B24B-3143-B74C-B234-CC9367918327}" name="Test 2" dataDxfId="73"/>
    <tableColumn id="2" xr3:uid="{A2ECB960-DF6E-CC4C-B930-70C73CAD4EDE}" name="Test 3" dataDxfId="72"/>
    <tableColumn id="9" xr3:uid="{AF810ADD-A738-A044-AE38-3E9B8AAB2DFA}" name="Description" dataDxfId="7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50" dataDxfId="48" headerRowBorderDxfId="49" tableBorderDxfId="47" totalsRowBorderDxfId="46">
  <autoFilter ref="A9:J24" xr:uid="{B089C5C3-2CCE-4800-96CA-2131BB6E3E4F}"/>
  <tableColumns count="10">
    <tableColumn id="1" xr3:uid="{B98941E9-1F8D-FA4F-B8CD-D19FA0CCE7B4}" name="Variable" dataDxfId="45"/>
    <tableColumn id="4" xr3:uid="{727F89FD-185E-664A-A44F-49646268379F}" name="Value" dataDxfId="44">
      <calculatedColumnFormula>IF(Table1323[[#This Row],[Test 3]]=1,_xlfn.TEXTJOIN(" ",TRUE,'Cycle Organizer'!E11:E11),"")</calculatedColumnFormula>
    </tableColumn>
    <tableColumn id="5" xr3:uid="{D0488D30-3DC2-904A-BA5A-CACD3EEC7D17}" name="Unit" dataDxfId="43"/>
    <tableColumn id="6" xr3:uid="{9112EDC0-76BE-9546-A557-16201290DACC}" name="Comparisons" dataDxfId="42"/>
    <tableColumn id="7" xr3:uid="{4F3D680C-E3B0-014A-858E-06A189C1336A}" name="Variable Type" dataDxfId="41"/>
    <tableColumn id="8" xr3:uid="{4F5D00A9-97D5-E141-87BC-CB91CD679F2C}" name="Dependency" dataDxfId="40"/>
    <tableColumn id="12" xr3:uid="{3E2FDA4E-8924-234A-8D70-FEFA2242DD0C}" name="Test 1" dataDxfId="39"/>
    <tableColumn id="10" xr3:uid="{D5461923-1F13-424D-88C0-CDBD0551AB36}" name="Test 2" dataDxfId="38"/>
    <tableColumn id="2" xr3:uid="{8F164C94-DCC1-1941-A4E7-A3D223D748FE}" name="Test 3" dataDxfId="37"/>
    <tableColumn id="9" xr3:uid="{35227A5D-3970-B042-9FA5-06C9B540EE2C}" name="Description" dataDxfId="3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7khfV5+lmKQy/ibcvxJ3NB5st5uN6wsv1yhrl1WOfNkivaMWQYjE+YXERsFnIl7uhs2q8PHI2LsTlVWJWzfWQA==" saltValue="Q3lUxSfFsLQcJ5mGdASN3Q==" spinCount="100000" sheet="1" objects="1" scenarios="1" selectLockedCells="1"/>
  <mergeCells count="2">
    <mergeCell ref="A3:J3"/>
    <mergeCell ref="J4:J8"/>
  </mergeCells>
  <conditionalFormatting sqref="B10:B13">
    <cfRule type="expression" dxfId="90" priority="1">
      <formula>IF(AND($B10&lt;&gt;"",$I10=0),1,0)</formula>
    </cfRule>
    <cfRule type="expression" dxfId="89" priority="2">
      <formula>IF($B10&lt;&gt;"",1,0)</formula>
    </cfRule>
    <cfRule type="expression" dxfId="88" priority="3">
      <formula>$I10 = 0</formula>
    </cfRule>
  </conditionalFormatting>
  <conditionalFormatting sqref="J4">
    <cfRule type="expression" dxfId="87" priority="12">
      <formula>IF(COUNTA($B$10:$B$13)&lt;&gt;COUNTIF($I$10:$I$13,1),1,0)</formula>
    </cfRule>
    <cfRule type="expression" dxfId="8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292</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0 0.0000095 0.00000507 0.00000507 0.00000507 0.00000507 0.00000625 0.00002</v>
      </c>
      <c r="C18" s="16" t="s">
        <v>67</v>
      </c>
      <c r="D18" s="49" t="s">
        <v>27</v>
      </c>
      <c r="E18" s="49" t="s">
        <v>9</v>
      </c>
      <c r="F18" s="16" t="s">
        <v>40</v>
      </c>
      <c r="G18" s="49">
        <v>1</v>
      </c>
      <c r="H18" s="49">
        <f>Initialization!$B$10</f>
        <v>2</v>
      </c>
      <c r="I18" s="17">
        <v>1</v>
      </c>
      <c r="J18" s="18" t="s">
        <v>265</v>
      </c>
    </row>
    <row r="19" spans="1:10" ht="28.8">
      <c r="A19" s="106" t="s">
        <v>290</v>
      </c>
      <c r="B19" s="78" t="str">
        <f ca="1">IF(Table1323[[#This Row],[Test 3]]=1,_xlfn.TEXTJOIN(" ",TRUE,OFFSET('Cycle Organizer'!$E$22,12*(RIGHT(A19,1)-1),0):OFFSET('Cycle Organizer'!$E$22,12*(RIGHT(A19,1)-1),Initialization!$B$12)),"")</f>
        <v>0.00000507 0.00000507 0.00000625 0.00002 0 0.0000095 0.00000507 0.00000507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0.000055 0 0.0000222 0.0000222 0.0000222 0.0000222 0 0.000000125</v>
      </c>
      <c r="C20" s="16" t="s">
        <v>67</v>
      </c>
      <c r="D20" s="49" t="s">
        <v>27</v>
      </c>
      <c r="E20" s="49" t="s">
        <v>9</v>
      </c>
      <c r="F20" s="16" t="s">
        <v>40</v>
      </c>
      <c r="G20" s="49">
        <v>1</v>
      </c>
      <c r="H20" s="49">
        <f>Initialization!$B$10</f>
        <v>2</v>
      </c>
      <c r="I20" s="17">
        <v>1</v>
      </c>
      <c r="J20" s="18" t="s">
        <v>268</v>
      </c>
    </row>
    <row r="21" spans="1:10" ht="28.8">
      <c r="A21" s="106" t="s">
        <v>289</v>
      </c>
      <c r="B21" s="78" t="str">
        <f ca="1">IF(Table1323[[#This Row],[Test 3]]=1,_xlfn.TEXTJOIN(" ",TRUE,OFFSET('Cycle Organizer'!$E$26,12*(RIGHT(A21,1)-1),0):OFFSET('Cycle Organizer'!$E$26,12*(RIGHT(A21,1)-1),Initialization!$B$12)),"")</f>
        <v>0.0000222 0.0000222 0 0.000000125 0.000055 0 0.0000222 0.0000222</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AjQsjRZ+ND46flCpUGbi8JkSVMPM92ANME1YnhINtpeGv5FdImAop5KmW9TckImhPwiAzLkNqahGP0qBVKaHqQ==" saltValue="275XPwi4bv0unnIDEN23qQ==" spinCount="100000" sheet="1" objects="1" scenarios="1" selectLockedCells="1" selectUnlockedCells="1"/>
  <mergeCells count="2">
    <mergeCell ref="A3:J3"/>
    <mergeCell ref="J4:J8"/>
  </mergeCells>
  <conditionalFormatting sqref="B10:B14 B22 B20 B18 B16">
    <cfRule type="expression" dxfId="70" priority="16">
      <formula>IF(AND($B10&lt;&gt;"",$I10=0),1,0)</formula>
    </cfRule>
    <cfRule type="expression" dxfId="69" priority="17">
      <formula>IF($B10&lt;&gt;"",1,0)</formula>
    </cfRule>
    <cfRule type="expression" dxfId="68" priority="18">
      <formula>$I10 = 0</formula>
    </cfRule>
  </conditionalFormatting>
  <conditionalFormatting sqref="J4">
    <cfRule type="expression" dxfId="67" priority="805">
      <formula>IF(COUNTA($B$10:$B$24)-COUNTIF($B$10:$B$24,"")+1&lt;&gt;COUNTIF($I$10:$I$24,1),1,0)</formula>
    </cfRule>
    <cfRule type="expression" dxfId="66" priority="806">
      <formula>IF(COUNTA($B$10:$B$24)=COUNTIF($I$10:$I$24,1),1,0)</formula>
    </cfRule>
  </conditionalFormatting>
  <conditionalFormatting sqref="B23">
    <cfRule type="expression" dxfId="65" priority="13">
      <formula>IF(AND($B23&lt;&gt;"",$I23=0),1,0)</formula>
    </cfRule>
    <cfRule type="expression" dxfId="64" priority="14">
      <formula>IF($B23&lt;&gt;"",1,0)</formula>
    </cfRule>
    <cfRule type="expression" dxfId="63" priority="15">
      <formula>$I23 = 0</formula>
    </cfRule>
  </conditionalFormatting>
  <conditionalFormatting sqref="B21">
    <cfRule type="expression" dxfId="62" priority="10">
      <formula>IF(AND($B21&lt;&gt;"",$I21=0),1,0)</formula>
    </cfRule>
    <cfRule type="expression" dxfId="61" priority="11">
      <formula>IF($B21&lt;&gt;"",1,0)</formula>
    </cfRule>
    <cfRule type="expression" dxfId="60" priority="12">
      <formula>$I21 = 0</formula>
    </cfRule>
  </conditionalFormatting>
  <conditionalFormatting sqref="B19">
    <cfRule type="expression" dxfId="59" priority="7">
      <formula>IF(AND($B19&lt;&gt;"",$I19=0),1,0)</formula>
    </cfRule>
    <cfRule type="expression" dxfId="58" priority="8">
      <formula>IF($B19&lt;&gt;"",1,0)</formula>
    </cfRule>
    <cfRule type="expression" dxfId="57" priority="9">
      <formula>$I19 = 0</formula>
    </cfRule>
  </conditionalFormatting>
  <conditionalFormatting sqref="B17">
    <cfRule type="expression" dxfId="56" priority="4">
      <formula>IF(AND($B17&lt;&gt;"",$I17=0),1,0)</formula>
    </cfRule>
    <cfRule type="expression" dxfId="55" priority="5">
      <formula>IF($B17&lt;&gt;"",1,0)</formula>
    </cfRule>
    <cfRule type="expression" dxfId="54" priority="6">
      <formula>$I17 = 0</formula>
    </cfRule>
  </conditionalFormatting>
  <conditionalFormatting sqref="B15">
    <cfRule type="expression" dxfId="53" priority="1">
      <formula>IF(AND($B15&lt;&gt;"",$I15=0),1,0)</formula>
    </cfRule>
    <cfRule type="expression" dxfId="52" priority="2">
      <formula>IF($B15&lt;&gt;"",1,0)</formula>
    </cfRule>
    <cfRule type="expression" dxfId="5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G18" activePane="bottomRight" state="frozen"/>
      <selection pane="topRight" activeCell="E1" sqref="E1"/>
      <selection pane="bottomLeft" activeCell="A11" sqref="A11"/>
      <selection pane="bottomRight" activeCell="J26" sqref="J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83">
        <v>0</v>
      </c>
      <c r="F22" s="104">
        <v>9.5000000000000005E-6</v>
      </c>
      <c r="G22" s="104">
        <v>5.0699999999999997E-6</v>
      </c>
      <c r="H22" s="104">
        <v>5.0699999999999997E-6</v>
      </c>
      <c r="I22" s="104">
        <v>5.0699999999999997E-6</v>
      </c>
      <c r="J22" s="104">
        <v>5.0699999999999997E-6</v>
      </c>
      <c r="K22" s="104">
        <v>6.2500000000000003E-6</v>
      </c>
      <c r="L22" s="104">
        <v>2.0000000000000002E-5</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2.2200000000000001E-5</v>
      </c>
      <c r="H26" s="104">
        <v>2.2200000000000001E-5</v>
      </c>
      <c r="I26" s="104">
        <v>2.2200000000000001E-5</v>
      </c>
      <c r="J26" s="104">
        <v>2.2200000000000001E-5</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2.0000000000000002E-5</v>
      </c>
      <c r="I34" s="104">
        <v>0</v>
      </c>
      <c r="J34" s="104">
        <v>9.5000000000000005E-6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4">
        <v>2.2200000000000001E-5</v>
      </c>
      <c r="F38" s="104">
        <v>2.2200000000000001E-5</v>
      </c>
      <c r="G38" s="104">
        <v>0</v>
      </c>
      <c r="H38" s="104">
        <v>1.2499999999999999E-7</v>
      </c>
      <c r="I38" s="104">
        <v>5.5000000000000002E-5</v>
      </c>
      <c r="J38" s="104">
        <v>0</v>
      </c>
      <c r="K38" s="104">
        <v>2.2200000000000001E-5</v>
      </c>
      <c r="L38" s="104">
        <v>2.2200000000000001E-5</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37 N40:XFD1048576 N11:XFD26 E39:E1048576">
    <cfRule type="notContainsBlanks" dxfId="35" priority="186">
      <formula>LEN(TRIM(E11))&gt;0</formula>
    </cfRule>
  </conditionalFormatting>
  <conditionalFormatting sqref="N27:XFD27">
    <cfRule type="notContainsBlanks" dxfId="34" priority="153">
      <formula>LEN(TRIM(N27))&gt;0</formula>
    </cfRule>
  </conditionalFormatting>
  <conditionalFormatting sqref="N28:XFD28">
    <cfRule type="notContainsBlanks" dxfId="33" priority="152">
      <formula>LEN(TRIM(N28))&gt;0</formula>
    </cfRule>
  </conditionalFormatting>
  <conditionalFormatting sqref="N29:XFD29">
    <cfRule type="notContainsBlanks" dxfId="32" priority="151">
      <formula>LEN(TRIM(N29))&gt;0</formula>
    </cfRule>
  </conditionalFormatting>
  <conditionalFormatting sqref="N30:XFD30">
    <cfRule type="notContainsBlanks" dxfId="31" priority="150">
      <formula>LEN(TRIM(N30))&gt;0</formula>
    </cfRule>
  </conditionalFormatting>
  <conditionalFormatting sqref="N31:XFD31">
    <cfRule type="notContainsBlanks" dxfId="30" priority="149">
      <formula>LEN(TRIM(N31))&gt;0</formula>
    </cfRule>
  </conditionalFormatting>
  <conditionalFormatting sqref="N32:XFD32">
    <cfRule type="notContainsBlanks" dxfId="29" priority="148">
      <formula>LEN(TRIM(N32))&gt;0</formula>
    </cfRule>
  </conditionalFormatting>
  <conditionalFormatting sqref="N33:XFD33">
    <cfRule type="notContainsBlanks" dxfId="28" priority="147">
      <formula>LEN(TRIM(N33))&gt;0</formula>
    </cfRule>
  </conditionalFormatting>
  <conditionalFormatting sqref="N34:XFD34">
    <cfRule type="notContainsBlanks" dxfId="27" priority="146">
      <formula>LEN(TRIM(N34))&gt;0</formula>
    </cfRule>
  </conditionalFormatting>
  <conditionalFormatting sqref="N35:XFD35">
    <cfRule type="notContainsBlanks" dxfId="26" priority="145">
      <formula>LEN(TRIM(N35))&gt;0</formula>
    </cfRule>
  </conditionalFormatting>
  <conditionalFormatting sqref="N36:XFD36">
    <cfRule type="notContainsBlanks" dxfId="25" priority="144">
      <formula>LEN(TRIM(N36))&gt;0</formula>
    </cfRule>
  </conditionalFormatting>
  <conditionalFormatting sqref="N37:XFD37">
    <cfRule type="notContainsBlanks" dxfId="24" priority="143">
      <formula>LEN(TRIM(N37))&gt;0</formula>
    </cfRule>
  </conditionalFormatting>
  <conditionalFormatting sqref="N38:XFD38">
    <cfRule type="notContainsBlanks" dxfId="23" priority="142">
      <formula>LEN(TRIM(N38))&gt;0</formula>
    </cfRule>
  </conditionalFormatting>
  <conditionalFormatting sqref="N39:XFD39">
    <cfRule type="notContainsBlanks" dxfId="22" priority="141">
      <formula>LEN(TRIM(N39))&gt;0</formula>
    </cfRule>
  </conditionalFormatting>
  <conditionalFormatting sqref="F11:F37 F39:F1048576">
    <cfRule type="notContainsBlanks" dxfId="21" priority="136">
      <formula>LEN(TRIM(F11))&gt;0</formula>
    </cfRule>
  </conditionalFormatting>
  <conditionalFormatting sqref="G11:G25 G27:G1048576">
    <cfRule type="notContainsBlanks" dxfId="20" priority="135">
      <formula>LEN(TRIM(G11))&gt;0</formula>
    </cfRule>
  </conditionalFormatting>
  <conditionalFormatting sqref="H11:H25 H27:H33 H35:H1048576">
    <cfRule type="notContainsBlanks" dxfId="19" priority="134">
      <formula>LEN(TRIM(H11))&gt;0</formula>
    </cfRule>
  </conditionalFormatting>
  <conditionalFormatting sqref="I11:I25 I27:I1048576">
    <cfRule type="notContainsBlanks" dxfId="18" priority="133">
      <formula>LEN(TRIM(I11))&gt;0</formula>
    </cfRule>
  </conditionalFormatting>
  <conditionalFormatting sqref="J11:J25 J27:J33 J35:J1048576">
    <cfRule type="notContainsBlanks" dxfId="17" priority="132">
      <formula>LEN(TRIM(J11))&gt;0</formula>
    </cfRule>
  </conditionalFormatting>
  <conditionalFormatting sqref="K11:K37 K39:K1048576">
    <cfRule type="notContainsBlanks" dxfId="16" priority="131">
      <formula>LEN(TRIM(K11))&gt;0</formula>
    </cfRule>
  </conditionalFormatting>
  <conditionalFormatting sqref="L11:L37 L39:L1048576">
    <cfRule type="notContainsBlanks" dxfId="15" priority="130">
      <formula>LEN(TRIM(L11))&gt;0</formula>
    </cfRule>
  </conditionalFormatting>
  <conditionalFormatting sqref="J34">
    <cfRule type="notContainsBlanks" dxfId="14" priority="58">
      <formula>LEN(TRIM(J34))&gt;0</formula>
    </cfRule>
  </conditionalFormatting>
  <conditionalFormatting sqref="H34">
    <cfRule type="notContainsBlanks" dxfId="13" priority="57">
      <formula>LEN(TRIM(H34))&gt;0</formula>
    </cfRule>
  </conditionalFormatting>
  <conditionalFormatting sqref="L38">
    <cfRule type="notContainsBlanks" dxfId="12" priority="10">
      <formula>LEN(TRIM(L38))&gt;0</formula>
    </cfRule>
  </conditionalFormatting>
  <conditionalFormatting sqref="K38">
    <cfRule type="notContainsBlanks" dxfId="11" priority="7">
      <formula>LEN(TRIM(K38))&gt;0</formula>
    </cfRule>
  </conditionalFormatting>
  <conditionalFormatting sqref="E38">
    <cfRule type="notContainsBlanks" dxfId="10" priority="6">
      <formula>LEN(TRIM(E38))&gt;0</formula>
    </cfRule>
  </conditionalFormatting>
  <conditionalFormatting sqref="F38">
    <cfRule type="notContainsBlanks" dxfId="9" priority="5">
      <formula>LEN(TRIM(F38))&gt;0</formula>
    </cfRule>
  </conditionalFormatting>
  <conditionalFormatting sqref="G26">
    <cfRule type="notContainsBlanks" dxfId="8" priority="4">
      <formula>LEN(TRIM(G26))&gt;0</formula>
    </cfRule>
  </conditionalFormatting>
  <conditionalFormatting sqref="H26">
    <cfRule type="notContainsBlanks" dxfId="7" priority="3">
      <formula>LEN(TRIM(H26))&gt;0</formula>
    </cfRule>
  </conditionalFormatting>
  <conditionalFormatting sqref="I26">
    <cfRule type="notContainsBlanks" dxfId="6" priority="2">
      <formula>LEN(TRIM(I26))&gt;0</formula>
    </cfRule>
  </conditionalFormatting>
  <conditionalFormatting sqref="J26">
    <cfRule type="notContainsBlanks" dxfId="5" priority="1">
      <formula>LEN(TRIM(J26))&gt;0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305</v>
      </c>
      <c r="J23" s="110">
        <f>110000/101325</f>
        <v>1.0856155933876142</v>
      </c>
      <c r="K23" s="33" t="s">
        <v>114</v>
      </c>
      <c r="L23" s="33" t="s">
        <v>306</v>
      </c>
      <c r="M23" s="33"/>
      <c r="N23" s="33"/>
      <c r="O23" s="33"/>
      <c r="P23" s="111"/>
      <c r="Q23" s="37"/>
      <c r="R23" s="25"/>
    </row>
    <row r="24" spans="1:18" ht="15.6">
      <c r="A24" s="26"/>
      <c r="B24" s="26"/>
      <c r="C24" s="112" t="s">
        <v>307</v>
      </c>
      <c r="D24" s="144">
        <f>IF($J$23&gt;$J$24,1,IF($J$23&lt;$J$24,-1,""))</f>
        <v>-1</v>
      </c>
      <c r="E24" s="144"/>
      <c r="F24" s="145" t="s">
        <v>3</v>
      </c>
      <c r="G24" s="146"/>
      <c r="H24" s="25"/>
      <c r="I24" s="113" t="s">
        <v>308</v>
      </c>
      <c r="J24" s="110">
        <f>358000/101325</f>
        <v>3.5331852948433258</v>
      </c>
      <c r="K24" s="25" t="s">
        <v>114</v>
      </c>
      <c r="L24" s="25" t="s">
        <v>309</v>
      </c>
      <c r="M24" s="25"/>
      <c r="N24" s="25"/>
      <c r="O24" s="25"/>
      <c r="P24" s="37"/>
      <c r="Q24" s="37"/>
      <c r="R24" s="25"/>
    </row>
    <row r="25" spans="1:18" ht="14.4">
      <c r="A25" s="26"/>
      <c r="B25" s="26"/>
      <c r="C25" s="25"/>
      <c r="D25" s="25"/>
      <c r="E25" s="25"/>
      <c r="F25" s="25"/>
      <c r="G25" s="25"/>
      <c r="H25" s="25"/>
      <c r="I25" s="113" t="s">
        <v>119</v>
      </c>
      <c r="J25" s="114">
        <v>0.27</v>
      </c>
      <c r="K25" s="25" t="s">
        <v>120</v>
      </c>
      <c r="L25" s="25" t="s">
        <v>310</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328</v>
      </c>
      <c r="D62" s="118"/>
      <c r="E62" s="118"/>
      <c r="F62" s="118"/>
      <c r="G62" s="118"/>
      <c r="H62" s="118"/>
      <c r="I62" s="118"/>
      <c r="J62" s="118"/>
      <c r="K62" s="118"/>
      <c r="L62" s="118"/>
      <c r="M62" s="118"/>
      <c r="N62" s="118"/>
      <c r="O62" s="118"/>
      <c r="P62" s="118"/>
      <c r="Q62" s="118"/>
      <c r="R62" s="118"/>
    </row>
    <row r="63" spans="1:18" ht="14.4">
      <c r="A63" s="26"/>
      <c r="B63" s="25"/>
      <c r="C63" s="118"/>
      <c r="D63" s="108" t="s">
        <v>329</v>
      </c>
      <c r="E63" s="118"/>
      <c r="F63" s="118"/>
      <c r="G63" s="118"/>
      <c r="H63" s="118"/>
      <c r="I63" s="118"/>
      <c r="J63" s="118"/>
      <c r="K63" s="118"/>
      <c r="L63" s="118"/>
      <c r="M63" s="118"/>
      <c r="N63" s="118"/>
      <c r="O63" s="118"/>
      <c r="P63" s="118"/>
      <c r="Q63" s="118"/>
      <c r="R63" s="118"/>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331</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333</v>
      </c>
      <c r="E80" s="158">
        <f>L84*(L80/L82)*(L83/L81)*1000/60</f>
        <v>0.27457510837252547</v>
      </c>
      <c r="F80" s="158"/>
      <c r="G80" s="48" t="s">
        <v>120</v>
      </c>
      <c r="H80" s="121"/>
      <c r="I80" s="25"/>
      <c r="J80" s="25"/>
      <c r="K80" s="24" t="s">
        <v>334</v>
      </c>
      <c r="L80" s="110">
        <v>300.14999999999998</v>
      </c>
      <c r="M80" s="33" t="s">
        <v>123</v>
      </c>
      <c r="N80" s="33" t="s">
        <v>335</v>
      </c>
      <c r="O80" s="33"/>
      <c r="P80" s="111"/>
      <c r="Q80" s="37"/>
      <c r="R80" s="25"/>
    </row>
    <row r="81" spans="1:18" ht="15.6">
      <c r="A81" s="26"/>
      <c r="B81" s="25"/>
      <c r="C81" s="26"/>
      <c r="D81" s="25"/>
      <c r="E81" s="25"/>
      <c r="F81" s="25"/>
      <c r="G81" s="25"/>
      <c r="H81" s="25"/>
      <c r="I81" s="25"/>
      <c r="J81" s="25"/>
      <c r="K81" s="26" t="s">
        <v>336</v>
      </c>
      <c r="L81" s="114">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4">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4">
        <v>1</v>
      </c>
      <c r="M83" s="25" t="s">
        <v>114</v>
      </c>
      <c r="N83" s="25" t="s">
        <v>341</v>
      </c>
      <c r="O83" s="25"/>
      <c r="P83" s="37"/>
      <c r="Q83" s="37"/>
      <c r="R83" s="25"/>
    </row>
    <row r="84" spans="1:18" ht="14.4">
      <c r="A84" s="26"/>
      <c r="B84" s="25"/>
      <c r="C84" s="26"/>
      <c r="D84" s="25"/>
      <c r="E84" s="25"/>
      <c r="F84" s="25"/>
      <c r="G84" s="25"/>
      <c r="H84" s="25"/>
      <c r="I84" s="25"/>
      <c r="J84" s="25"/>
      <c r="K84" s="43" t="s">
        <v>342</v>
      </c>
      <c r="L84" s="115">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v>
      </c>
      <c r="C2">
        <v>8</v>
      </c>
      <c r="E2" t="s">
        <v>351</v>
      </c>
      <c r="F2" t="s">
        <v>352</v>
      </c>
      <c r="G2" t="s">
        <v>353</v>
      </c>
      <c r="H2" t="s">
        <v>353</v>
      </c>
      <c r="I2" t="s">
        <v>354</v>
      </c>
      <c r="J2" t="s">
        <v>355</v>
      </c>
      <c r="K2" t="s">
        <v>356</v>
      </c>
      <c r="L2" t="s">
        <v>357</v>
      </c>
      <c r="M2" t="s">
        <v>360</v>
      </c>
      <c r="N2" t="s">
        <v>361</v>
      </c>
      <c r="O2" t="s">
        <v>362</v>
      </c>
      <c r="P2" t="s">
        <v>363</v>
      </c>
      <c r="Q2" t="s">
        <v>358</v>
      </c>
      <c r="R2" t="s">
        <v>359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2022-12-13T19:48:19Z</dcterms:modified>
</cp:coreProperties>
</file>