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9315E3A8-B89E-42C7-A13B-91A72826FE01}"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<sst xmlns="http://schemas.openxmlformats.org/spreadsheetml/2006/main" count="1131" uniqueCount="364">
  <si>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</si>
  <si>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</si>
  <si>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</si>
  <si>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</si>
  <si>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</si>
  <si>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</si>
  <si>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</si>
  <si>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</si>
  <si>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</si>
  <si>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</si>
  <si>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</si>
  <si>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</si>
  <si>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</si>
  <si>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</si>
  <si>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</si>
  <si>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</si>
  <si>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</si>
  <si>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</si>
  <si>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</si>
  <si>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</si>
  <si>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</si>
  <si>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</si>
  <si>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</si>
  <si>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</si>
  <si>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</si>
  <si>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</si>
  <si>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</si>
  <si>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</si>
  <si>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</si>
  <si>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</si>
  <si>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</si>
  <si>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</si>
  <si>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</si>
  <si>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</si>
  <si>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</si>
  <si>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</si>
  <si>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</si>
  <si>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</si>
  <si>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</si>
  <si>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</si>
  <si>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</si>
  <si>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</si>
  <si>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</si>
  <si>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</si>
  <si>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</si>
  <si>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</si>
  <si>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</si>
  <si>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</si>
  <si>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</si>
  <si>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</si>
  <si>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</si>
  <si>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</si>
  <si>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</si>
  <si>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</si>
  <si>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</si>
  <si>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</si>
  <si>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</si>
  <si>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</si>
  <si>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</si>
  <si>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</si>
  <si>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</si>
  <si>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</si>
  <si>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</si>
  <si>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</si>
  <si>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</si>
  <si>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</si>
  <si>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</si>
  <si>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</si>
  <si>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</si>
  <si>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</si>
  <si>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</si>
  <si>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</si>
  <si>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</si>
  <si>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</si>
  <si>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</si>
  <si>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</si>
  <si>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</si>
  <si>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</si>
  <si>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</si>
  <si>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</si>
  <si>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</si>
  <si>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</si>
  <si>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</si>
  <si>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</si>
  <si>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</si>
  <si>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</si>
  <si>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</si>
  <si>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</si>
  <si>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</si>
  <si>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</si>
  <si>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</si>
  <si>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</si>
  <si>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</si>
  <si>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</si>
  <si>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</si>
  <si>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</si>
  <si>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</si>
  <si>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</si>
  <si>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</si>
  <si>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</si>
  <si>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</si>
  <si>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</si>
  <si>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</si>
  <si>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</si>
  <si>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</si>
  <si>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</si>
  <si>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</si>
  <si>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</si>
  <si>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</si>
  <si>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</si>
  <si>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</si>
  <si>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</si>
  <si>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</si>
  <si>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</si>
  <si>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</si>
  <si>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</si>
  <si>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</si>
  <si>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</si>
  <si>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</si>
  <si>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</si>
  <si>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</si>
  <si>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</si>
  <si>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</si>
  <si>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</si>
  <si>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</si>
  <si>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</si>
  <si>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</si>
  <si>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</si>
  <si>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</si>
  <si>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</si>
  <si>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</si>
  <si>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</si>
  <si>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</si>
  <si>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</si>
  <si>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</si>
  <si>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</si>
  <si>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</si>
  <si>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</si>
  <si>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</si>
  <si>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</si>
  <si>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</si>
  <si>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</si>
  <si>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</si>
  <si>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</si>
  <si>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</si>
  <si>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</si>
  <si>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</si>
  <si>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</si>
  <si>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</si>
  <si>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</si>
  <si>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</si>
  <si>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</si>
  <si>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</si>
  <si>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</si>
  <si>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</si>
  <si>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</si>
  <si>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</si>
  <si>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</si>
  <si>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</si>
  <si>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</si>
  <si>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</si>
  <si>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</si>
  <si>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</si>
  <si>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</si>
  <si>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</si>
  <si>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</si>
  <si>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</si>
  <si>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</si>
  <si>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</si>
  <si>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</si>
  <si>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</si>
  <si>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</si>
  <si>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</si>
  <si>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</si>
  <si>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</si>
  <si>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</si>
  <si>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</si>
  <si>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</si>
  <si>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</si>
  <si>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</si>
  <si>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</si>
  <si>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</si>
  <si>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</si>
  <si>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</si>
  <si>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</si>
  <si>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</si>
  <si>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</si>
  <si>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</si>
  <si>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</si>
  <si>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</si>
  <si>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</si>
  <si>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</si>
  <si>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</si>
  <si>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</si>
  <si>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</si>
  <si>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</si>
  <si>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</si>
  <si>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</si>
  <si>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</si>
  <si>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</si>
  <si>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</si>
  <si>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</si>
  <si>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</si>
  <si>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</si>
  <si>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</si>
  <si>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</si>
  <si>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</si>
  <si>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</si>
  <si>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</si>
  <si>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</si>
  <si>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</si>
  <si>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</si>
  <si>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</si>
  <si>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</si>
  <si>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</si>
  <si>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</si>
  <si>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</si>
  <si>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</si>
  <si>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</si>
  <si>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</si>
  <si>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</si>
  <si>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</si>
  <si>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</si>
  <si>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</si>
  <si>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</si>
  <si>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</si>
  <si>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</si>
  <si>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</si>
  <si>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</si>
  <si>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</si>
  <si>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</si>
  <si>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</si>
  <si>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</si>
  <si>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</si>
  <si>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</si>
  <si>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</si>
  <si>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</si>
  <si>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</si>
  <si>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</si>
  <si>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</si>
  <si>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</si>
  <si>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</si>
  <si>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</si>
  <si>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</si>
  <si>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</si>
  <si>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</si>
  <si>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</si>
  <si>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</si>
  <si>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</si>
  <si>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</si>
  <si>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</si>
  <si>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</si>
  <si>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</si>
  <si>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</si>
  <si>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</si>
  <si>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</si>
  <si>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</si>
  <si>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</si>
  <si>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</si>
  <si>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</si>
  <si>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</si>
  <si>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</si>
  <si>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</si>
  <si>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</si>
  <si>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</si>
  <si>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</si>
  <si>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</si>
  <si>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</si>
  <si>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</si>
  <si>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</si>
  <si>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</si>
  <si>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</si>
  <si>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</si>
  <si>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</si>
  <si>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</si>
  <si>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</si>
  <si>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</si>
  <si>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</si>
  <si>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</si>
  <si>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</si>
  <si>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</si>
  <si>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</si>
  <si>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</si>
  <si>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</si>
  <si>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</si>
  <si>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</si>
  <si>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</si>
  <si>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</si>
  <si>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</si>
  <si>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</si>
  <si>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</si>
  <si>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</si>
  <si>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</si>
  <si>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</si>
  <si>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</si>
  <si>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</si>
  <si>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</si>
  <si>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</si>
  <si>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</si>
  <si>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</si>
  <si>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</si>
  <si>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</si>
  <si>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</si>
  <si>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</si>
  <si>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</si>
  <si>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</si>
  <si>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</si>
  <si>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</si>
  <si>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</si>
  <si>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</si>
  <si>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</si>
  <si>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</si>
  <si>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</si>
  <si>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</si>
  <si>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</si>
  <si>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</si>
  <si>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</si>
  <si>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</si>
  <si>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</si>
  <si>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</si>
  <si>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</si>
  <si>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</si>
  <si>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</si>
  <si>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</si>
  <si>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</si>
  <si>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</si>
  <si>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</si>
  <si>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</si>
  <si>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</si>
  <si>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</si>
  <si>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</si>
  <si>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</si>
  <si>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</si>
  <si>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</si>
  <si>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</si>
  <si>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</si>
  <si>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</si>
  <si>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</si>
  <si>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</si>
  <si>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</si>
  <si>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</si>
  <si>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</si>
  <si>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</si>
  <si>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</si>
  <si>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</si>
  <si>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</si>
  <si>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</si>
  <si>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</si>
  <si>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</si>
  <si>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</si>
  <si>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</si>
  <si>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</si>
  <si>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</si>
  <si>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</si>
  <si>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</si>
  <si>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</si>
  <si>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</si>
  <si>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</si>
  <si>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</si>
  <si>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</si>
  <si>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</si>
  <si>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0.000055 0 0.00000507 0.00000507 0.00000507 0.00000507 0 0.000000125</t>
  </si>
  <si>
    <t>0.00000507 0.00000507 0 0.000000125 0.000055 0 0.00000507 0.00000507</t>
  </si>
  <si>
    <t>SLPM (Standard Liter Per Minute) Converter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</si>
</sst>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lFFE0PSJOFjiCToTt6GL/5u9rLyv1PT79F9cT5KPkuL45yveWqSNd9/4FULtEj4c4yVcg3Cuhgfz4CsF1x/4oQ==" saltValue="TjkZpfafS7AfNSPK2EIZnA=="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0.00000507 0.00000507 0 0.000000125 0.000055 0 0.00000507 0.00000507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p0MhNLGrmJWx/pp0df7suANieOmmoOIpyi4JwkS2hy+Ci3K7vPBzKCBPL7N2+GsPM5Bgl0+aOILBm3zazF1g+g==" saltValue="fBHjyLldfYvd5kPs7MYLs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J11" activePane="bottomRight" state="frozen"/>
      <selection pane="topRight" activeCell="E1" sqref="E1"/>
      <selection pane="bottomLeft" activeCell="A11" sqref="A11"/>
      <selection pane="bottomRight" activeCell="L28" sqref="L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1.2499999999999999E-7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314</v>
      </c>
      <c r="B18" s="143"/>
      <c r="C18" s="143"/>
      <c r="D18" s="143"/>
      <c r="E18" s="143"/>
      <c r="F18" s="143"/>
      <c r="G18" s="143"/>
      <c r="H18" s="143"/>
      <c r="I18" s="143"/>
      <c r="J18" s="143"/>
      <c r="K18" s="143"/>
      <c r="L18" s="143"/>
      <c r="M18" s="143"/>
      <c r="N18" s="143"/>
      <c r="O18" s="143"/>
      <c r="P18" s="143"/>
      <c r="Q18" s="143"/>
      <c r="R18" s="144"/>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316</v>
      </c>
      <c r="J23" s="110">
        <f>110000/101325</f>
        <v>1.0856155933876142</v>
      </c>
      <c r="K23" s="33" t="s">
        <v>114</v>
      </c>
      <c r="L23" s="33" t="s">
        <v>317</v>
      </c>
      <c r="M23" s="33"/>
      <c r="N23" s="33"/>
      <c r="O23" s="33"/>
      <c r="P23" s="111"/>
      <c r="Q23" s="37"/>
      <c r="R23" s="25"/>
    </row>
    <row r="24" spans="1:18" ht="15.6">
      <c r="A24" s="26"/>
      <c r="B24" s="26"/>
      <c r="C24" s="112" t="s">
        <v>318</v>
      </c>
      <c r="D24" s="151">
        <f>IF($J$23&gt;$J$24,1,IF($J$23&lt;$J$24,-1,""))</f>
        <v>-1</v>
      </c>
      <c r="E24" s="151"/>
      <c r="F24" s="152" t="s">
        <v>3</v>
      </c>
      <c r="G24" s="153"/>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342</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343</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363</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344</v>
      </c>
      <c r="E80" s="141">
        <f>L84*(L80/L82)*(L83/L81)*1000/60</f>
        <v>0.27457510837252547</v>
      </c>
      <c r="F80" s="141"/>
      <c r="G80" s="48" t="s">
        <v>120</v>
      </c>
      <c r="H80" s="121"/>
      <c r="I80" s="25"/>
      <c r="J80" s="25"/>
      <c r="K80" s="24" t="s">
        <v>345</v>
      </c>
      <c r="L80" s="110">
        <v>300.14999999999998</v>
      </c>
      <c r="M80" s="33" t="s">
        <v>123</v>
      </c>
      <c r="N80" s="33" t="s">
        <v>346</v>
      </c>
      <c r="O80" s="33"/>
      <c r="P80" s="111"/>
      <c r="Q80" s="37"/>
      <c r="R80" s="25"/>
    </row>
    <row r="81" spans="1:18" ht="15.6">
      <c r="A81" s="26"/>
      <c r="B81" s="25"/>
      <c r="C81" s="26"/>
      <c r="D81" s="25"/>
      <c r="E81" s="25"/>
      <c r="F81" s="25"/>
      <c r="G81" s="25"/>
      <c r="H81" s="25"/>
      <c r="I81" s="25"/>
      <c r="J81" s="25"/>
      <c r="K81" s="26" t="s">
        <v>347</v>
      </c>
      <c r="L81" s="114">
        <f>358000/101325</f>
        <v>3.5331852948433258</v>
      </c>
      <c r="M81" s="25" t="s">
        <v>114</v>
      </c>
      <c r="N81" s="25" t="s">
        <v>348</v>
      </c>
      <c r="O81" s="25"/>
      <c r="P81" s="37"/>
      <c r="Q81" s="37"/>
      <c r="R81" s="25"/>
    </row>
    <row r="82" spans="1:18" ht="15.6">
      <c r="A82" s="26"/>
      <c r="B82" s="25"/>
      <c r="C82" s="26"/>
      <c r="D82" s="25"/>
      <c r="E82" s="25"/>
      <c r="F82" s="25"/>
      <c r="G82" s="25"/>
      <c r="H82" s="25"/>
      <c r="I82" s="25"/>
      <c r="J82" s="25"/>
      <c r="K82" s="26" t="s">
        <v>349</v>
      </c>
      <c r="L82" s="114">
        <v>273.14999999999998</v>
      </c>
      <c r="M82" s="25" t="s">
        <v>123</v>
      </c>
      <c r="N82" s="25" t="s">
        <v>350</v>
      </c>
      <c r="O82" s="25"/>
      <c r="P82" s="37"/>
      <c r="Q82" s="37"/>
      <c r="R82" s="25"/>
    </row>
    <row r="83" spans="1:18" ht="15.6">
      <c r="A83" s="26"/>
      <c r="B83" s="25"/>
      <c r="C83" s="26"/>
      <c r="D83" s="25"/>
      <c r="E83" s="25"/>
      <c r="F83" s="25"/>
      <c r="G83" s="25"/>
      <c r="H83" s="25"/>
      <c r="I83" s="25"/>
      <c r="J83" s="25"/>
      <c r="K83" s="26" t="s">
        <v>351</v>
      </c>
      <c r="L83" s="114">
        <v>1</v>
      </c>
      <c r="M83" s="25" t="s">
        <v>114</v>
      </c>
      <c r="N83" s="25" t="s">
        <v>352</v>
      </c>
      <c r="O83" s="25"/>
      <c r="P83" s="37"/>
      <c r="Q83" s="37"/>
      <c r="R83" s="25"/>
    </row>
    <row r="84" spans="1:18" ht="14.4">
      <c r="A84" s="26"/>
      <c r="B84" s="25"/>
      <c r="C84" s="26"/>
      <c r="D84" s="25"/>
      <c r="E84" s="25"/>
      <c r="F84" s="25"/>
      <c r="G84" s="25"/>
      <c r="H84" s="25"/>
      <c r="I84" s="25"/>
      <c r="J84" s="25"/>
      <c r="K84" s="43" t="s">
        <v>353</v>
      </c>
      <c r="L84" s="115">
        <f>0.0309*1000000/1000/(35/60)*(1*10^(-3))</f>
        <v>5.2971428571428572E-2</v>
      </c>
      <c r="M84" s="44" t="s">
        <v>354</v>
      </c>
      <c r="N84" s="44" t="s">
        <v>355</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356</v>
      </c>
      <c r="E116" s="25"/>
      <c r="F116" s="25"/>
      <c r="G116" s="25"/>
      <c r="H116" s="25"/>
      <c r="I116" s="25"/>
      <c r="J116" s="25"/>
      <c r="K116" s="25"/>
      <c r="L116" s="25"/>
      <c r="M116" s="25"/>
      <c r="N116" s="25"/>
      <c r="O116" s="25"/>
      <c r="P116" s="25"/>
      <c r="Q116" s="25"/>
      <c r="R116" s="25"/>
    </row>
    <row r="117" spans="1:18" ht="16.2">
      <c r="A117" s="26"/>
      <c r="B117" s="25"/>
      <c r="C117" s="25"/>
      <c r="D117" s="25" t="s">
        <v>357</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358</v>
      </c>
      <c r="E120" s="25"/>
      <c r="F120" s="25"/>
      <c r="G120" s="25"/>
      <c r="H120" s="25"/>
      <c r="I120" s="25"/>
      <c r="J120" s="25"/>
      <c r="K120" s="25"/>
      <c r="L120" s="25" t="s">
        <v>359</v>
      </c>
      <c r="M120" s="25"/>
      <c r="N120" s="25"/>
      <c r="O120" s="25"/>
      <c r="P120" s="25"/>
      <c r="Q120" s="25"/>
      <c r="R120" s="25"/>
    </row>
    <row r="121" spans="1:18" ht="14.4">
      <c r="A121" s="26"/>
      <c r="B121" s="25"/>
      <c r="C121" s="25"/>
      <c r="D121" s="25" t="s">
        <v>360</v>
      </c>
      <c r="E121" s="25"/>
      <c r="F121" s="25"/>
      <c r="G121" s="25"/>
      <c r="H121" s="25"/>
      <c r="I121" s="25"/>
      <c r="J121" s="25"/>
      <c r="K121" s="25"/>
      <c r="L121" s="25" t="s">
        <v>360</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25</v>
      </c>
      <c r="C2">
        <v>8</v>
      </c>
      <c r="E2" t="s">
        <v>288</v>
      </c>
      <c r="F2" t="s">
        <v>289</v>
      </c>
      <c r="G2" t="s">
        <v>290</v>
      </c>
      <c r="H2" t="s">
        <v>290</v>
      </c>
      <c r="I2" t="s">
        <v>291</v>
      </c>
      <c r="J2" t="s">
        <v>301</v>
      </c>
      <c r="K2" t="s">
        <v>292</v>
      </c>
      <c r="L2" t="s">
        <v>302</v>
      </c>
      <c r="M2" t="s">
        <v>293</v>
      </c>
      <c r="N2" t="s">
        <v>303</v>
      </c>
      <c r="O2" t="s">
        <v>361</v>
      </c>
      <c r="P2" t="s">
        <v>362</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2022-12-04T00:38:14Z</dcterms:modified>
</cp:coreProperties>
</file>