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9.0_css_comparisons\"/>
    </mc:Choice>
  </mc:AlternateContent>
  <xr:revisionPtr revIDLastSave="0" documentId="13_ncr:1_{DE50086D-3028-4275-85F8-8AB04E8B3700}" xr6:coauthVersionLast="47" xr6:coauthVersionMax="47" xr10:uidLastSave="{00000000-0000-0000-0000-000000000000}"/>
  <bookViews>
    <workbookView xWindow="-108" yWindow="-108" windowWidth="23256" windowHeight="13176" xr2:uid="{EAFE1014-9F5F-4131-970F-58F315BD01A8}"/>
  </bookViews>
  <sheets>
    <sheet name="kayser (flow+time)" sheetId="1" r:id="rId1"/>
    <sheet name="kayser (flow+event)" sheetId="6" r:id="rId2"/>
    <sheet name="kayser (pres.+time)" sheetId="2" r:id="rId3"/>
    <sheet name="kayser (pres.+event)" sheetId="4" r:id="rId4"/>
    <sheet name="comparisons" sheetId="5" r:id="rId5"/>
  </sheets>
  <definedNames>
    <definedName name="_xlnm.Print_Area" localSheetId="1">'kayser (flow+event)'!$B$2:$K$28</definedName>
    <definedName name="_xlnm.Print_Area" localSheetId="0">'kayser (flow+time)'!$B$2:$K$30</definedName>
    <definedName name="_xlnm.Print_Area" localSheetId="3">'kayser (pres.+event)'!$B$2:$K$29</definedName>
    <definedName name="_xlnm.Print_Area" localSheetId="2">'kayser (pres.+time)'!$B$2:$K$29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6" l="1"/>
  <c r="F23" i="5"/>
  <c r="F24" i="5"/>
  <c r="F25" i="5"/>
  <c r="F26" i="5"/>
  <c r="F27" i="5"/>
  <c r="F28" i="5"/>
  <c r="F29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E5" i="5" a="1"/>
  <c r="E5" i="5" s="1"/>
  <c r="C5" i="5" a="1"/>
  <c r="C5" i="5" s="1"/>
  <c r="D5" i="5" a="1"/>
  <c r="D5" i="5" s="1"/>
  <c r="D16" i="6"/>
  <c r="H15" i="6"/>
  <c r="H14" i="6"/>
  <c r="H13" i="6"/>
  <c r="H12" i="6"/>
  <c r="H11" i="6"/>
  <c r="B5" i="5" a="1"/>
  <c r="B5" i="5" s="1"/>
  <c r="H16" i="6" l="1"/>
  <c r="D17" i="4"/>
  <c r="H16" i="4"/>
  <c r="H15" i="4"/>
  <c r="H14" i="4"/>
  <c r="H13" i="4"/>
  <c r="H12" i="4"/>
  <c r="D17" i="2"/>
  <c r="H16" i="2"/>
  <c r="H15" i="2"/>
  <c r="H14" i="2"/>
  <c r="H13" i="2"/>
  <c r="H12" i="2"/>
  <c r="H17" i="4" l="1"/>
  <c r="H17" i="2"/>
  <c r="D18" i="1" l="1"/>
  <c r="H17" i="1"/>
  <c r="H16" i="1"/>
  <c r="H15" i="1"/>
  <c r="H14" i="1"/>
  <c r="H13" i="1"/>
  <c r="H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<sst xmlns="http://schemas.openxmlformats.org/spreadsheetml/2006/main" count="39" uniqueCount="15">
  <si>
    <t>css conv.</t>
  </si>
  <si>
    <t>sim. No.</t>
  </si>
  <si>
    <t>CPU time</t>
  </si>
  <si>
    <t>tolerance</t>
  </si>
  <si>
    <t>css cycle no.</t>
  </si>
  <si>
    <t>CPU time/cycle-adsorber</t>
  </si>
  <si>
    <t>no. adsorber</t>
  </si>
  <si>
    <t>cycle no. (End of nth PSA Cycle)</t>
  </si>
  <si>
    <t>comparisons</t>
  </si>
  <si>
    <t>FT</t>
  </si>
  <si>
    <t>FE</t>
  </si>
  <si>
    <t>PT</t>
  </si>
  <si>
    <t>PE</t>
  </si>
  <si>
    <t>cycNo.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</si>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</sst>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1" fontId="0" fillId="2" borderId="1" xfId="0" applyNumberFormat="1" applyFill="1" applyBorder="1"/>
    <xf numFmtId="0" fontId="0" fillId="3" borderId="1" xfId="0" applyFill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CSS</a:t>
            </a:r>
            <a:r>
              <a:rPr lang="en-US" baseline="0"/>
              <a:t> vs. Cycle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comparisons!$B$4</c:f>
              <c:strCache>
                <c:ptCount val="1"/>
                <c:pt idx="0">
                  <c:v>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comparisons!$A$5:$A$22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comparisons!$B$5:$B$22</c:f>
              <c:numCache>
                <c:formatCode>General</c:formatCode>
                <c:ptCount val="18"/>
                <c:pt idx="0">
                  <c:v>1.31862063225597E-2</c:v>
                </c:pt>
                <c:pt idx="1">
                  <c:v>2.5730435380530201E-5</c:v>
                </c:pt>
                <c:pt idx="2">
                  <c:v>9.0282457069618899E-8</c:v>
                </c:pt>
                <c:pt idx="3">
                  <c:v>8.4933130121127702E-8</c:v>
                </c:pt>
                <c:pt idx="4">
                  <c:v>7.3104273560166196E-8</c:v>
                </c:pt>
                <c:pt idx="5">
                  <c:v>4.2192706892422999E-10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9B-4B71-9BB5-1B24AF3FEBD2}"/>
            </c:ext>
          </c:extLst>
        </c:ser>
        <c:ser>
          <c:idx val="1"/>
          <c:order val="1"/>
          <c:tx>
            <c:strRef>
              <c:f>comparisons!$C$4</c:f>
              <c:strCache>
                <c:ptCount val="1"/>
                <c:pt idx="0">
                  <c:v>FE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comparisons!$A$5:$A$22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comparisons!$C$5:$C$22</c:f>
              <c:numCache>
                <c:formatCode>General</c:formatCode>
                <c:ptCount val="18"/>
                <c:pt idx="0">
                  <c:v>1.30946032491679E-2</c:v>
                </c:pt>
                <c:pt idx="1">
                  <c:v>1.1538744957234099E-5</c:v>
                </c:pt>
                <c:pt idx="2">
                  <c:v>7.5039162349632205E-8</c:v>
                </c:pt>
                <c:pt idx="3">
                  <c:v>2.7127485839104799E-9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9B-4B71-9BB5-1B24AF3FEBD2}"/>
            </c:ext>
          </c:extLst>
        </c:ser>
        <c:ser>
          <c:idx val="2"/>
          <c:order val="2"/>
          <c:tx>
            <c:strRef>
              <c:f>comparisons!$D$4</c:f>
              <c:strCache>
                <c:ptCount val="1"/>
                <c:pt idx="0">
                  <c:v>PT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comparisons!$A$5:$A$22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comparisons!$D$5:$D$22</c:f>
              <c:numCache>
                <c:formatCode>General</c:formatCode>
                <c:ptCount val="18"/>
                <c:pt idx="0">
                  <c:v>1.5232765142272E-2</c:v>
                </c:pt>
                <c:pt idx="1">
                  <c:v>6.15114411191518E-5</c:v>
                </c:pt>
                <c:pt idx="2">
                  <c:v>1.2321222969818899E-6</c:v>
                </c:pt>
                <c:pt idx="3">
                  <c:v>2.1065195331613901E-8</c:v>
                </c:pt>
                <c:pt idx="4">
                  <c:v>3.1572753279198502E-9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9B-4B71-9BB5-1B24AF3FEBD2}"/>
            </c:ext>
          </c:extLst>
        </c:ser>
        <c:ser>
          <c:idx val="3"/>
          <c:order val="3"/>
          <c:tx>
            <c:strRef>
              <c:f>comparisons!$E$4</c:f>
              <c:strCache>
                <c:ptCount val="1"/>
                <c:pt idx="0">
                  <c:v>PE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comparisons!$A$5:$A$22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comparisons!$E$5:$E$22</c:f>
              <c:numCache>
                <c:formatCode>General</c:formatCode>
                <c:ptCount val="18"/>
                <c:pt idx="0">
                  <c:v>1.5779141105123101E-2</c:v>
                </c:pt>
                <c:pt idx="1">
                  <c:v>6.1024417699829603E-5</c:v>
                </c:pt>
                <c:pt idx="2">
                  <c:v>1.2068579208866E-6</c:v>
                </c:pt>
                <c:pt idx="3">
                  <c:v>3.0258892967883001E-8</c:v>
                </c:pt>
                <c:pt idx="4">
                  <c:v>6.07355146616586E-9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9B-4B71-9BB5-1B24AF3FEBD2}"/>
            </c:ext>
          </c:extLst>
        </c:ser>
        <c:ser>
          <c:idx val="4"/>
          <c:order val="4"/>
          <c:tx>
            <c:v>Ref</c:v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multiLvlStrRef>
              <c:f>comparisons!$A$5:$B$22</c:f>
              <c:multiLvlStrCache>
                <c:ptCount val="18"/>
                <c:lvl>
                  <c:pt idx="0">
                    <c:v>0.013186206</c:v>
                  </c:pt>
                  <c:pt idx="1">
                    <c:v>2.57304E-05</c:v>
                  </c:pt>
                  <c:pt idx="2">
                    <c:v>9.02825E-08</c:v>
                  </c:pt>
                  <c:pt idx="3">
                    <c:v>8.49331E-08</c:v>
                  </c:pt>
                  <c:pt idx="4">
                    <c:v>7.31043E-08</c:v>
                  </c:pt>
                  <c:pt idx="5">
                    <c:v>4.21927E-10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</c:lvl>
              </c:multiLvlStrCache>
            </c:multiLvlStrRef>
          </c:xVal>
          <c:yVal>
            <c:numRef>
              <c:f>comparisons!$F$5:$F$22</c:f>
              <c:numCache>
                <c:formatCode>General</c:formatCode>
                <c:ptCount val="18"/>
                <c:pt idx="0">
                  <c:v>1E-8</c:v>
                </c:pt>
                <c:pt idx="1">
                  <c:v>1E-8</c:v>
                </c:pt>
                <c:pt idx="2">
                  <c:v>1E-8</c:v>
                </c:pt>
                <c:pt idx="3">
                  <c:v>1E-8</c:v>
                </c:pt>
                <c:pt idx="4">
                  <c:v>1E-8</c:v>
                </c:pt>
                <c:pt idx="5">
                  <c:v>1E-8</c:v>
                </c:pt>
                <c:pt idx="6">
                  <c:v>1E-8</c:v>
                </c:pt>
                <c:pt idx="7">
                  <c:v>1E-8</c:v>
                </c:pt>
                <c:pt idx="8">
                  <c:v>1E-8</c:v>
                </c:pt>
                <c:pt idx="9">
                  <c:v>1E-8</c:v>
                </c:pt>
                <c:pt idx="10">
                  <c:v>1E-8</c:v>
                </c:pt>
                <c:pt idx="11">
                  <c:v>1E-8</c:v>
                </c:pt>
                <c:pt idx="12">
                  <c:v>1E-8</c:v>
                </c:pt>
                <c:pt idx="13">
                  <c:v>1E-8</c:v>
                </c:pt>
                <c:pt idx="14">
                  <c:v>1E-8</c:v>
                </c:pt>
                <c:pt idx="15">
                  <c:v>1E-8</c:v>
                </c:pt>
                <c:pt idx="16">
                  <c:v>1E-8</c:v>
                </c:pt>
                <c:pt idx="17">
                  <c:v>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9B-4B71-9BB5-1B24AF3FE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142080"/>
        <c:axId val="1229420192"/>
      </c:scatterChart>
      <c:valAx>
        <c:axId val="454142080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 Number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420192"/>
        <c:crosses val="autoZero"/>
        <c:crossBetween val="midCat"/>
      </c:valAx>
      <c:valAx>
        <c:axId val="12294201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CSS</a:t>
                </a:r>
                <a:r>
                  <a:rPr lang="en-US" baseline="0"/>
                  <a:t> Conv. [-]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4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0</xdr:rowOff>
    </xdr:from>
    <xdr:to>
      <xdr:col>15</xdr:col>
      <xdr:colOff>228600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4E8A1-288A-44C5-96D0-DF387A9AE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FB9B-CB38-4C95-8CD4-288B065D8CBF}">
  <dimension ref="C4:H18"/>
  <sheetViews>
    <sheetView showGridLines="0" tabSelected="1" view="pageBreakPreview" zoomScaleNormal="100" zoomScaleSheetLayoutView="100" workbookViewId="0">
      <selection activeCell="C25" sqref="C25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8" x14ac:dyDescent="0.3">
      <c r="C4" s="1" t="s">
        <v>7</v>
      </c>
      <c r="D4" s="1" t="s">
        <v>0</v>
      </c>
    </row>
    <row r="5" spans="3:8" x14ac:dyDescent="0.3">
      <c r="C5" s="2">
        <v>1</v>
      </c>
      <c r="D5" s="2">
        <v>1.31862063225597E-2</v>
      </c>
    </row>
    <row r="6" spans="3:8" x14ac:dyDescent="0.3">
      <c r="C6" s="2">
        <v>2</v>
      </c>
      <c r="D6" s="3">
        <v>2.5730435380530201E-5</v>
      </c>
    </row>
    <row r="7" spans="3:8" x14ac:dyDescent="0.3">
      <c r="C7" s="2">
        <v>3</v>
      </c>
      <c r="D7" s="3">
        <v>9.0282457069618899E-8</v>
      </c>
    </row>
    <row r="8" spans="3:8" x14ac:dyDescent="0.3">
      <c r="C8" s="2">
        <v>4</v>
      </c>
      <c r="D8" s="3">
        <v>8.4933130121127702E-8</v>
      </c>
    </row>
    <row r="9" spans="3:8" x14ac:dyDescent="0.3">
      <c r="C9" s="2">
        <v>5</v>
      </c>
      <c r="D9" s="3">
        <v>7.3104273560166196E-8</v>
      </c>
    </row>
    <row r="10" spans="3:8" x14ac:dyDescent="0.3">
      <c r="C10" s="2">
        <v>6</v>
      </c>
      <c r="D10" s="3">
        <v>4.2192706892422999E-10</v>
      </c>
    </row>
    <row r="12" spans="3:8" x14ac:dyDescent="0.3">
      <c r="C12" s="1" t="s">
        <v>1</v>
      </c>
      <c r="D12" s="1" t="s">
        <v>2</v>
      </c>
      <c r="E12" s="1" t="s">
        <v>3</v>
      </c>
      <c r="F12" s="1" t="s">
        <v>4</v>
      </c>
      <c r="G12" s="1" t="s">
        <v>6</v>
      </c>
      <c r="H12" s="1" t="s">
        <v>5</v>
      </c>
    </row>
    <row r="13" spans="3:8" x14ac:dyDescent="0.3">
      <c r="C13" s="1">
        <v>1</v>
      </c>
      <c r="D13" s="2">
        <v>406.46899999999999</v>
      </c>
      <c r="E13" s="3">
        <v>1E-8</v>
      </c>
      <c r="F13" s="2">
        <v>6</v>
      </c>
      <c r="G13" s="2">
        <v>2</v>
      </c>
      <c r="H13" s="4">
        <f>D13/(F13*G13)</f>
        <v>33.872416666666666</v>
      </c>
    </row>
    <row r="14" spans="3:8" x14ac:dyDescent="0.3">
      <c r="C14" s="1">
        <v>2</v>
      </c>
      <c r="D14" s="2">
        <v>408.78100000000001</v>
      </c>
      <c r="E14" s="3">
        <v>1E-8</v>
      </c>
      <c r="F14" s="2">
        <v>6</v>
      </c>
      <c r="G14" s="2">
        <v>2</v>
      </c>
      <c r="H14" s="4">
        <f t="shared" ref="H14:H17" si="0">D14/(F14*G14)</f>
        <v>34.065083333333334</v>
      </c>
    </row>
    <row r="15" spans="3:8" x14ac:dyDescent="0.3">
      <c r="C15" s="1">
        <v>3</v>
      </c>
      <c r="D15" s="2">
        <v>409.75</v>
      </c>
      <c r="E15" s="3">
        <v>1E-8</v>
      </c>
      <c r="F15" s="2">
        <v>6</v>
      </c>
      <c r="G15" s="2">
        <v>2</v>
      </c>
      <c r="H15" s="4">
        <f t="shared" si="0"/>
        <v>34.145833333333336</v>
      </c>
    </row>
    <row r="16" spans="3:8" x14ac:dyDescent="0.3">
      <c r="C16" s="1">
        <v>4</v>
      </c>
      <c r="D16" s="2">
        <v>401.51600000000002</v>
      </c>
      <c r="E16" s="3">
        <v>1E-8</v>
      </c>
      <c r="F16" s="2">
        <v>6</v>
      </c>
      <c r="G16" s="2">
        <v>2</v>
      </c>
      <c r="H16" s="4">
        <f t="shared" si="0"/>
        <v>33.459666666666671</v>
      </c>
    </row>
    <row r="17" spans="3:8" x14ac:dyDescent="0.3">
      <c r="C17" s="1">
        <v>5</v>
      </c>
      <c r="D17" s="2">
        <v>386.39100000000002</v>
      </c>
      <c r="E17" s="3">
        <v>1E-8</v>
      </c>
      <c r="F17" s="2">
        <v>6</v>
      </c>
      <c r="G17" s="2">
        <v>2</v>
      </c>
      <c r="H17" s="4">
        <f t="shared" si="0"/>
        <v>32.199249999999999</v>
      </c>
    </row>
    <row r="18" spans="3:8" x14ac:dyDescent="0.3">
      <c r="C18" s="1"/>
      <c r="D18" s="4">
        <f>AVERAGE(D13:D17)</f>
        <v>402.58140000000003</v>
      </c>
      <c r="E18" s="1"/>
      <c r="F18" s="1"/>
      <c r="G18" s="1"/>
      <c r="H18" s="4">
        <f>AVERAGE(H13:H17)</f>
        <v>33.548450000000003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E55D-F5B6-48CB-BCDE-74F8ACAD2118}">
  <dimension ref="C4:H21"/>
  <sheetViews>
    <sheetView showGridLines="0" view="pageBreakPreview" zoomScaleNormal="100" zoomScaleSheetLayoutView="100" workbookViewId="0">
      <selection activeCell="D21" sqref="D21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8" x14ac:dyDescent="0.3">
      <c r="C4" s="1" t="s">
        <v>7</v>
      </c>
      <c r="D4" s="1" t="s">
        <v>0</v>
      </c>
    </row>
    <row r="5" spans="3:8" x14ac:dyDescent="0.3">
      <c r="C5" s="2">
        <v>1</v>
      </c>
      <c r="D5" s="2">
        <v>1.30946032491679E-2</v>
      </c>
    </row>
    <row r="6" spans="3:8" x14ac:dyDescent="0.3">
      <c r="C6" s="2">
        <v>2</v>
      </c>
      <c r="D6" s="3">
        <v>1.1538744957234099E-5</v>
      </c>
    </row>
    <row r="7" spans="3:8" x14ac:dyDescent="0.3">
      <c r="C7" s="2">
        <v>3</v>
      </c>
      <c r="D7" s="3">
        <v>7.5039162349632205E-8</v>
      </c>
    </row>
    <row r="8" spans="3:8" x14ac:dyDescent="0.3">
      <c r="C8" s="2">
        <v>4</v>
      </c>
      <c r="D8" s="3">
        <v>2.7127485839104799E-9</v>
      </c>
    </row>
    <row r="10" spans="3:8" x14ac:dyDescent="0.3">
      <c r="C10" s="1" t="s">
        <v>1</v>
      </c>
      <c r="D10" s="1" t="s">
        <v>2</v>
      </c>
      <c r="E10" s="1" t="s">
        <v>3</v>
      </c>
      <c r="F10" s="1" t="s">
        <v>4</v>
      </c>
      <c r="G10" s="1" t="s">
        <v>6</v>
      </c>
      <c r="H10" s="1" t="s">
        <v>5</v>
      </c>
    </row>
    <row r="11" spans="3:8" x14ac:dyDescent="0.3">
      <c r="C11" s="1">
        <v>1</v>
      </c>
      <c r="D11" s="2">
        <v>263.76600000000002</v>
      </c>
      <c r="E11" s="3">
        <v>1E-8</v>
      </c>
      <c r="F11" s="2">
        <v>4</v>
      </c>
      <c r="G11" s="2">
        <v>2</v>
      </c>
      <c r="H11" s="4">
        <f>D11/(F11*G11)</f>
        <v>32.970750000000002</v>
      </c>
    </row>
    <row r="12" spans="3:8" x14ac:dyDescent="0.3">
      <c r="C12" s="1">
        <v>2</v>
      </c>
      <c r="D12" s="2">
        <v>278.76600000000002</v>
      </c>
      <c r="E12" s="3">
        <v>1E-8</v>
      </c>
      <c r="F12" s="2">
        <v>4</v>
      </c>
      <c r="G12" s="2">
        <v>2</v>
      </c>
      <c r="H12" s="4">
        <f t="shared" ref="H12:H15" si="0">D12/(F12*G12)</f>
        <v>34.845750000000002</v>
      </c>
    </row>
    <row r="13" spans="3:8" x14ac:dyDescent="0.3">
      <c r="C13" s="1">
        <v>3</v>
      </c>
      <c r="D13" s="2">
        <v>270.17200000000003</v>
      </c>
      <c r="E13" s="3">
        <v>1E-8</v>
      </c>
      <c r="F13" s="2">
        <v>4</v>
      </c>
      <c r="G13" s="2">
        <v>2</v>
      </c>
      <c r="H13" s="4">
        <f t="shared" si="0"/>
        <v>33.771500000000003</v>
      </c>
    </row>
    <row r="14" spans="3:8" x14ac:dyDescent="0.3">
      <c r="C14" s="1">
        <v>4</v>
      </c>
      <c r="D14" s="2">
        <v>287.89100000000002</v>
      </c>
      <c r="E14" s="3">
        <v>1E-8</v>
      </c>
      <c r="F14" s="2">
        <v>4</v>
      </c>
      <c r="G14" s="2">
        <v>2</v>
      </c>
      <c r="H14" s="4">
        <f t="shared" si="0"/>
        <v>35.986375000000002</v>
      </c>
    </row>
    <row r="15" spans="3:8" x14ac:dyDescent="0.3">
      <c r="C15" s="1">
        <v>5</v>
      </c>
      <c r="D15" s="2">
        <v>271.64100000000002</v>
      </c>
      <c r="E15" s="3">
        <v>1E-8</v>
      </c>
      <c r="F15" s="2">
        <v>4</v>
      </c>
      <c r="G15" s="2">
        <v>2</v>
      </c>
      <c r="H15" s="4">
        <f t="shared" si="0"/>
        <v>33.955125000000002</v>
      </c>
    </row>
    <row r="16" spans="3:8" x14ac:dyDescent="0.3">
      <c r="C16" s="1"/>
      <c r="D16" s="4">
        <f>AVERAGE(D11:D15)</f>
        <v>274.44720000000001</v>
      </c>
      <c r="E16" s="1"/>
      <c r="F16" s="1"/>
      <c r="G16" s="1"/>
      <c r="H16" s="4">
        <f>AVERAGE(H11:H15)</f>
        <v>34.305900000000001</v>
      </c>
    </row>
    <row r="21" spans="4:4" x14ac:dyDescent="0.3">
      <c r="D21" s="5">
        <f>('kayser (flow+time)'!D18-'kayser (flow+event)'!D16)/'kayser (flow+time)'!D18</f>
        <v>0.31828147052993511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D013-A2F7-42D1-AF99-AD6B29236AE0}">
  <dimension ref="C4:H17"/>
  <sheetViews>
    <sheetView showGridLines="0" view="pageBreakPreview" zoomScaleNormal="100" zoomScaleSheetLayoutView="100" workbookViewId="0">
      <selection activeCell="H6" sqref="H6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8" x14ac:dyDescent="0.3">
      <c r="C4" s="1" t="s">
        <v>7</v>
      </c>
      <c r="D4" s="1" t="s">
        <v>0</v>
      </c>
    </row>
    <row r="5" spans="3:8" x14ac:dyDescent="0.3">
      <c r="C5" s="2">
        <v>1</v>
      </c>
      <c r="D5" s="2">
        <v>1.5232765142272E-2</v>
      </c>
    </row>
    <row r="6" spans="3:8" x14ac:dyDescent="0.3">
      <c r="C6" s="2">
        <v>2</v>
      </c>
      <c r="D6" s="3">
        <v>6.15114411191518E-5</v>
      </c>
    </row>
    <row r="7" spans="3:8" x14ac:dyDescent="0.3">
      <c r="C7" s="2">
        <v>3</v>
      </c>
      <c r="D7" s="3">
        <v>1.2321222969818899E-6</v>
      </c>
    </row>
    <row r="8" spans="3:8" x14ac:dyDescent="0.3">
      <c r="C8" s="2">
        <v>4</v>
      </c>
      <c r="D8" s="3">
        <v>2.1065195331613901E-8</v>
      </c>
    </row>
    <row r="9" spans="3:8" x14ac:dyDescent="0.3">
      <c r="C9" s="2">
        <v>5</v>
      </c>
      <c r="D9" s="3">
        <v>3.1572753279198502E-9</v>
      </c>
    </row>
    <row r="11" spans="3:8" x14ac:dyDescent="0.3">
      <c r="C11" s="1" t="s">
        <v>1</v>
      </c>
      <c r="D11" s="1" t="s">
        <v>2</v>
      </c>
      <c r="E11" s="1" t="s">
        <v>3</v>
      </c>
      <c r="F11" s="1" t="s">
        <v>4</v>
      </c>
      <c r="G11" s="1" t="s">
        <v>6</v>
      </c>
      <c r="H11" s="1" t="s">
        <v>5</v>
      </c>
    </row>
    <row r="12" spans="3:8" x14ac:dyDescent="0.3">
      <c r="C12" s="1">
        <v>1</v>
      </c>
      <c r="D12" s="2">
        <v>108.23399999999999</v>
      </c>
      <c r="E12" s="3">
        <v>1E-8</v>
      </c>
      <c r="F12" s="2">
        <v>5</v>
      </c>
      <c r="G12" s="2">
        <v>2</v>
      </c>
      <c r="H12" s="4">
        <f>D12/(F12*G12)</f>
        <v>10.823399999999999</v>
      </c>
    </row>
    <row r="13" spans="3:8" x14ac:dyDescent="0.3">
      <c r="C13" s="1">
        <v>2</v>
      </c>
      <c r="D13" s="2">
        <v>106.26600000000001</v>
      </c>
      <c r="E13" s="3">
        <v>1E-8</v>
      </c>
      <c r="F13" s="2">
        <v>5</v>
      </c>
      <c r="G13" s="2">
        <v>2</v>
      </c>
      <c r="H13" s="4">
        <f t="shared" ref="H13:H16" si="0">D13/(F13*G13)</f>
        <v>10.6266</v>
      </c>
    </row>
    <row r="14" spans="3:8" x14ac:dyDescent="0.3">
      <c r="C14" s="1">
        <v>3</v>
      </c>
      <c r="D14" s="2">
        <v>102.5</v>
      </c>
      <c r="E14" s="3">
        <v>1E-8</v>
      </c>
      <c r="F14" s="2">
        <v>5</v>
      </c>
      <c r="G14" s="2">
        <v>2</v>
      </c>
      <c r="H14" s="4">
        <f t="shared" si="0"/>
        <v>10.25</v>
      </c>
    </row>
    <row r="15" spans="3:8" x14ac:dyDescent="0.3">
      <c r="C15" s="1">
        <v>4</v>
      </c>
      <c r="D15" s="2">
        <v>103.34399999999999</v>
      </c>
      <c r="E15" s="3">
        <v>1E-8</v>
      </c>
      <c r="F15" s="2">
        <v>5</v>
      </c>
      <c r="G15" s="2">
        <v>2</v>
      </c>
      <c r="H15" s="4">
        <f t="shared" si="0"/>
        <v>10.334399999999999</v>
      </c>
    </row>
    <row r="16" spans="3:8" x14ac:dyDescent="0.3">
      <c r="C16" s="1">
        <v>5</v>
      </c>
      <c r="D16" s="2">
        <v>105.15600000000001</v>
      </c>
      <c r="E16" s="3">
        <v>1E-8</v>
      </c>
      <c r="F16" s="2">
        <v>5</v>
      </c>
      <c r="G16" s="2">
        <v>2</v>
      </c>
      <c r="H16" s="4">
        <f t="shared" si="0"/>
        <v>10.515600000000001</v>
      </c>
    </row>
    <row r="17" spans="3:8" x14ac:dyDescent="0.3">
      <c r="C17" s="1"/>
      <c r="D17" s="4">
        <f>AVERAGE(D12:D16)</f>
        <v>105.1</v>
      </c>
      <c r="E17" s="1"/>
      <c r="F17" s="1"/>
      <c r="G17" s="1"/>
      <c r="H17" s="4">
        <f>AVERAGE(H12:H16)</f>
        <v>10.51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9801-6C6F-463A-B27E-A31CD8816D0C}">
  <dimension ref="C4:H17"/>
  <sheetViews>
    <sheetView showGridLines="0" view="pageBreakPreview" zoomScaleNormal="100" zoomScaleSheetLayoutView="100" workbookViewId="0">
      <selection activeCell="I6" sqref="I6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8" x14ac:dyDescent="0.3">
      <c r="C4" s="1" t="s">
        <v>7</v>
      </c>
      <c r="D4" s="1" t="s">
        <v>0</v>
      </c>
    </row>
    <row r="5" spans="3:8" x14ac:dyDescent="0.3">
      <c r="C5" s="2">
        <v>1</v>
      </c>
      <c r="D5" s="2">
        <v>1.5779141105123101E-2</v>
      </c>
    </row>
    <row r="6" spans="3:8" x14ac:dyDescent="0.3">
      <c r="C6" s="2">
        <v>2</v>
      </c>
      <c r="D6" s="3">
        <v>6.1024417699829603E-5</v>
      </c>
    </row>
    <row r="7" spans="3:8" x14ac:dyDescent="0.3">
      <c r="C7" s="2">
        <v>3</v>
      </c>
      <c r="D7" s="3">
        <v>1.2068579208866E-6</v>
      </c>
    </row>
    <row r="8" spans="3:8" x14ac:dyDescent="0.3">
      <c r="C8" s="2">
        <v>4</v>
      </c>
      <c r="D8" s="3">
        <v>3.0258892967883001E-8</v>
      </c>
    </row>
    <row r="9" spans="3:8" x14ac:dyDescent="0.3">
      <c r="C9" s="2">
        <v>5</v>
      </c>
      <c r="D9" s="3">
        <v>6.07355146616586E-9</v>
      </c>
    </row>
    <row r="11" spans="3:8" x14ac:dyDescent="0.3">
      <c r="C11" s="1" t="s">
        <v>1</v>
      </c>
      <c r="D11" s="1" t="s">
        <v>2</v>
      </c>
      <c r="E11" s="1" t="s">
        <v>3</v>
      </c>
      <c r="F11" s="1" t="s">
        <v>4</v>
      </c>
      <c r="G11" s="1" t="s">
        <v>6</v>
      </c>
      <c r="H11" s="1" t="s">
        <v>5</v>
      </c>
    </row>
    <row r="12" spans="3:8" x14ac:dyDescent="0.3">
      <c r="C12" s="1">
        <v>1</v>
      </c>
      <c r="D12" s="2">
        <v>113.453</v>
      </c>
      <c r="E12" s="3">
        <v>1E-8</v>
      </c>
      <c r="F12" s="2">
        <v>5</v>
      </c>
      <c r="G12" s="2">
        <v>2</v>
      </c>
      <c r="H12" s="4">
        <f>D12/(F12*G12)</f>
        <v>11.3453</v>
      </c>
    </row>
    <row r="13" spans="3:8" x14ac:dyDescent="0.3">
      <c r="C13" s="1">
        <v>2</v>
      </c>
      <c r="D13" s="2">
        <v>110.14100000000001</v>
      </c>
      <c r="E13" s="3">
        <v>1E-8</v>
      </c>
      <c r="F13" s="2">
        <v>5</v>
      </c>
      <c r="G13" s="2">
        <v>2</v>
      </c>
      <c r="H13" s="4">
        <f t="shared" ref="H13:H16" si="0">D13/(F13*G13)</f>
        <v>11.014100000000001</v>
      </c>
    </row>
    <row r="14" spans="3:8" x14ac:dyDescent="0.3">
      <c r="C14" s="1">
        <v>3</v>
      </c>
      <c r="D14" s="2">
        <v>113.10899999999999</v>
      </c>
      <c r="E14" s="3">
        <v>1E-8</v>
      </c>
      <c r="F14" s="2">
        <v>5</v>
      </c>
      <c r="G14" s="2">
        <v>2</v>
      </c>
      <c r="H14" s="4">
        <f t="shared" si="0"/>
        <v>11.3109</v>
      </c>
    </row>
    <row r="15" spans="3:8" x14ac:dyDescent="0.3">
      <c r="C15" s="1">
        <v>4</v>
      </c>
      <c r="D15" s="2">
        <v>112.172</v>
      </c>
      <c r="E15" s="3">
        <v>1E-8</v>
      </c>
      <c r="F15" s="2">
        <v>5</v>
      </c>
      <c r="G15" s="2">
        <v>2</v>
      </c>
      <c r="H15" s="4">
        <f t="shared" si="0"/>
        <v>11.2172</v>
      </c>
    </row>
    <row r="16" spans="3:8" x14ac:dyDescent="0.3">
      <c r="C16" s="1">
        <v>5</v>
      </c>
      <c r="D16" s="2">
        <v>127.28100000000001</v>
      </c>
      <c r="E16" s="3">
        <v>1E-8</v>
      </c>
      <c r="F16" s="2">
        <v>5</v>
      </c>
      <c r="G16" s="2">
        <v>2</v>
      </c>
      <c r="H16" s="4">
        <f t="shared" si="0"/>
        <v>12.728100000000001</v>
      </c>
    </row>
    <row r="17" spans="3:8" x14ac:dyDescent="0.3">
      <c r="C17" s="1"/>
      <c r="D17" s="4">
        <f>AVERAGE(D12:D16)</f>
        <v>115.23119999999999</v>
      </c>
      <c r="E17" s="1"/>
      <c r="F17" s="1"/>
      <c r="G17" s="1"/>
      <c r="H17" s="4">
        <f>AVERAGE(H12:H16)</f>
        <v>11.52312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99F3-5F52-4C08-BAF0-A4F2DC504CBE}">
  <dimension ref="A2:F29"/>
  <sheetViews>
    <sheetView workbookViewId="0">
      <selection activeCell="K4" sqref="K4"/>
    </sheetView>
  </sheetViews>
  <sheetFormatPr defaultRowHeight="14.4" x14ac:dyDescent="0.3"/>
  <cols>
    <col min="6" max="6" width="11" bestFit="1" customWidth="1"/>
  </cols>
  <sheetData>
    <row r="2" spans="1:6" x14ac:dyDescent="0.3">
      <c r="B2" t="s">
        <v>8</v>
      </c>
    </row>
    <row r="4" spans="1:6" x14ac:dyDescent="0.3">
      <c r="A4" t="s">
        <v>13</v>
      </c>
      <c r="B4" t="s">
        <v>9</v>
      </c>
      <c r="C4" t="s">
        <v>10</v>
      </c>
      <c r="D4" t="s">
        <v>11</v>
      </c>
      <c r="E4" t="s">
        <v>12</v>
      </c>
      <c r="F4" t="s">
        <v>14</v>
      </c>
    </row>
    <row r="5" spans="1:6" x14ac:dyDescent="0.3">
      <c r="A5">
        <v>1</v>
      </c>
      <c r="B5" cm="1">
        <f t="array" ref="B5:B10">'kayser (flow+time)'!D5:D10</f>
        <v>1.31862063225597E-2</v>
      </c>
      <c r="C5" cm="1">
        <f t="array" ref="C5:C8">'kayser (flow+event)'!D5:D8</f>
        <v>1.30946032491679E-2</v>
      </c>
      <c r="D5" cm="1">
        <f t="array" ref="D5:D9">'kayser (pres.+time)'!D5:D9</f>
        <v>1.5232765142272E-2</v>
      </c>
      <c r="E5" cm="1">
        <f t="array" ref="E5:E9">'kayser (pres.+event)'!D5:D9</f>
        <v>1.5779141105123101E-2</v>
      </c>
      <c r="F5">
        <f t="shared" ref="F5:F29" si="0">0.00000001</f>
        <v>1E-8</v>
      </c>
    </row>
    <row r="6" spans="1:6" x14ac:dyDescent="0.3">
      <c r="A6">
        <v>2</v>
      </c>
      <c r="B6">
        <v>2.5730435380530201E-5</v>
      </c>
      <c r="C6">
        <v>1.1538744957234099E-5</v>
      </c>
      <c r="D6">
        <v>6.15114411191518E-5</v>
      </c>
      <c r="E6">
        <v>6.1024417699829603E-5</v>
      </c>
      <c r="F6">
        <f t="shared" si="0"/>
        <v>1E-8</v>
      </c>
    </row>
    <row r="7" spans="1:6" x14ac:dyDescent="0.3">
      <c r="A7">
        <v>3</v>
      </c>
      <c r="B7">
        <v>9.0282457069618899E-8</v>
      </c>
      <c r="C7">
        <v>7.5039162349632205E-8</v>
      </c>
      <c r="D7">
        <v>1.2321222969818899E-6</v>
      </c>
      <c r="E7">
        <v>1.2068579208866E-6</v>
      </c>
      <c r="F7">
        <f t="shared" si="0"/>
        <v>1E-8</v>
      </c>
    </row>
    <row r="8" spans="1:6" x14ac:dyDescent="0.3">
      <c r="A8">
        <v>4</v>
      </c>
      <c r="B8">
        <v>8.4933130121127702E-8</v>
      </c>
      <c r="C8">
        <v>2.7127485839104799E-9</v>
      </c>
      <c r="D8">
        <v>2.1065195331613901E-8</v>
      </c>
      <c r="E8">
        <v>3.0258892967883001E-8</v>
      </c>
      <c r="F8">
        <f t="shared" si="0"/>
        <v>1E-8</v>
      </c>
    </row>
    <row r="9" spans="1:6" x14ac:dyDescent="0.3">
      <c r="A9">
        <v>5</v>
      </c>
      <c r="B9">
        <v>7.3104273560166196E-8</v>
      </c>
      <c r="D9">
        <v>3.1572753279198502E-9</v>
      </c>
      <c r="E9">
        <v>6.07355146616586E-9</v>
      </c>
      <c r="F9">
        <f t="shared" si="0"/>
        <v>1E-8</v>
      </c>
    </row>
    <row r="10" spans="1:6" x14ac:dyDescent="0.3">
      <c r="A10">
        <v>6</v>
      </c>
      <c r="B10">
        <v>4.2192706892422999E-10</v>
      </c>
      <c r="F10">
        <f t="shared" si="0"/>
        <v>1E-8</v>
      </c>
    </row>
    <row r="11" spans="1:6" x14ac:dyDescent="0.3">
      <c r="A11">
        <v>7</v>
      </c>
      <c r="F11">
        <f t="shared" si="0"/>
        <v>1E-8</v>
      </c>
    </row>
    <row r="12" spans="1:6" x14ac:dyDescent="0.3">
      <c r="A12">
        <v>8</v>
      </c>
      <c r="F12">
        <f t="shared" si="0"/>
        <v>1E-8</v>
      </c>
    </row>
    <row r="13" spans="1:6" x14ac:dyDescent="0.3">
      <c r="A13">
        <v>9</v>
      </c>
      <c r="F13">
        <f t="shared" si="0"/>
        <v>1E-8</v>
      </c>
    </row>
    <row r="14" spans="1:6" x14ac:dyDescent="0.3">
      <c r="A14">
        <v>10</v>
      </c>
      <c r="F14">
        <f t="shared" si="0"/>
        <v>1E-8</v>
      </c>
    </row>
    <row r="15" spans="1:6" x14ac:dyDescent="0.3">
      <c r="A15">
        <v>11</v>
      </c>
      <c r="F15">
        <f t="shared" si="0"/>
        <v>1E-8</v>
      </c>
    </row>
    <row r="16" spans="1:6" x14ac:dyDescent="0.3">
      <c r="A16">
        <v>12</v>
      </c>
      <c r="F16">
        <f t="shared" si="0"/>
        <v>1E-8</v>
      </c>
    </row>
    <row r="17" spans="1:6" x14ac:dyDescent="0.3">
      <c r="A17">
        <v>13</v>
      </c>
      <c r="F17">
        <f t="shared" si="0"/>
        <v>1E-8</v>
      </c>
    </row>
    <row r="18" spans="1:6" x14ac:dyDescent="0.3">
      <c r="A18">
        <v>14</v>
      </c>
      <c r="F18">
        <f t="shared" si="0"/>
        <v>1E-8</v>
      </c>
    </row>
    <row r="19" spans="1:6" x14ac:dyDescent="0.3">
      <c r="A19">
        <v>15</v>
      </c>
      <c r="F19">
        <f t="shared" si="0"/>
        <v>1E-8</v>
      </c>
    </row>
    <row r="20" spans="1:6" x14ac:dyDescent="0.3">
      <c r="A20">
        <v>16</v>
      </c>
      <c r="F20">
        <f t="shared" si="0"/>
        <v>1E-8</v>
      </c>
    </row>
    <row r="21" spans="1:6" x14ac:dyDescent="0.3">
      <c r="A21">
        <v>17</v>
      </c>
      <c r="F21">
        <f t="shared" si="0"/>
        <v>1E-8</v>
      </c>
    </row>
    <row r="22" spans="1:6" x14ac:dyDescent="0.3">
      <c r="A22">
        <v>18</v>
      </c>
      <c r="F22">
        <f t="shared" si="0"/>
        <v>1E-8</v>
      </c>
    </row>
    <row r="23" spans="1:6" x14ac:dyDescent="0.3">
      <c r="A23">
        <v>19</v>
      </c>
      <c r="F23">
        <f t="shared" si="0"/>
        <v>1E-8</v>
      </c>
    </row>
    <row r="24" spans="1:6" x14ac:dyDescent="0.3">
      <c r="A24">
        <v>20</v>
      </c>
      <c r="F24">
        <f t="shared" si="0"/>
        <v>1E-8</v>
      </c>
    </row>
    <row r="25" spans="1:6" x14ac:dyDescent="0.3">
      <c r="A25">
        <v>21</v>
      </c>
      <c r="F25">
        <f t="shared" si="0"/>
        <v>1E-8</v>
      </c>
    </row>
    <row r="26" spans="1:6" x14ac:dyDescent="0.3">
      <c r="A26">
        <v>22</v>
      </c>
      <c r="F26">
        <f t="shared" si="0"/>
        <v>1E-8</v>
      </c>
    </row>
    <row r="27" spans="1:6" x14ac:dyDescent="0.3">
      <c r="A27">
        <v>23</v>
      </c>
      <c r="F27">
        <f t="shared" si="0"/>
        <v>1E-8</v>
      </c>
    </row>
    <row r="28" spans="1:6" x14ac:dyDescent="0.3">
      <c r="A28">
        <v>24</v>
      </c>
      <c r="F28">
        <f t="shared" si="0"/>
        <v>1E-8</v>
      </c>
    </row>
    <row r="29" spans="1:6" x14ac:dyDescent="0.3">
      <c r="A29">
        <v>25</v>
      </c>
      <c r="F29">
        <f t="shared" si="0"/>
        <v>1E-8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kayser (flow+time)</vt:lpstr>
      <vt:lpstr>kayser (flow+event)</vt:lpstr>
      <vt:lpstr>kayser (pres.+time)</vt:lpstr>
      <vt:lpstr>kayser (pres.+event)</vt:lpstr>
      <vt:lpstr>comparisons</vt:lpstr>
      <vt:lpstr>'kayser (flow+event)'!Print_Area</vt:lpstr>
      <vt:lpstr>'kayser (flow+time)'!Print_Area</vt:lpstr>
      <vt:lpstr>'kayser (pres.+event)'!Print_Area</vt:lpstr>
      <vt:lpstr>'kayser (pres.+time)'!Print_Area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2022-12-22T16:13:46Z</dcterms:created>
  <dcterms:modified xsi:type="dcterms:W3CDTF">2023-01-15T23:10:05Z</dcterms:modified>
</cp:coreProperties>
</file>