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updateLinks="always" codeName="ThisWorkbook" defaultThemeVersion="166925"/>
  <mc:AlternateContent xmlns:mc="http://schemas.openxmlformats.org/markup-compatibility/2006">
    <mc:Choice Requires="x15">
      <x15ac:absPath xmlns:x15ac="http://schemas.microsoft.com/office/spreadsheetml/2010/11/ac" url="C:\Users\vikto\Documents\MATLAB\toPSAil2.0\4_example\prDr_twoTankCA\1_simulation_inputs\"/>
    </mc:Choice>
  </mc:AlternateContent>
  <xr:revisionPtr revIDLastSave="0" documentId="13_ncr:1_{F843AF1B-0824-48DE-A438-52E547F3BBD8}" xr6:coauthVersionLast="47" xr6:coauthVersionMax="47" xr10:uidLastSave="{00000000-0000-0000-0000-000000000000}"/>
  <bookViews>
    <workbookView xWindow="1950" yWindow="1950" windowWidth="21600" windowHeight="11385"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Cycle Organizer Kayser" sheetId="48" state="hidden" r:id="rId7"/>
    <sheet name="PFD" sheetId="44" r:id="rId8"/>
    <sheet name="Cv" sheetId="53" r:id="rId9"/>
    <sheet name="Cv Estimator" sheetId="45" state="hidden" r:id="rId10"/>
    <sheet name="Events" sheetId="43" state="hidden" r:id="rId11"/>
    <sheet name="maintenance check list" sheetId="28" state="hidden" r:id="rId12"/>
    <sheet name="Reference" sheetId="2" r:id="rId13"/>
    <sheet name="Data(Test)" sheetId="9" r:id="rId14"/>
    <sheet name="Data(Transposed)" sheetId="3" r:id="rId15"/>
  </sheets>
  <functionGroups builtInGroupCount="19"/>
  <externalReferences>
    <externalReference r:id="rId16"/>
    <externalReference r:id="rId17"/>
  </externalReferences>
  <definedNames>
    <definedName name="_xlnm._FilterDatabase" localSheetId="2" hidden="1">'Cycle Information'!$A$9:$J$20</definedName>
    <definedName name="_xlnm._FilterDatabase" localSheetId="1" hidden="1">Initialization!$A$9:$J$14</definedName>
    <definedName name="constant">Reference!$P$2:$P$10</definedName>
    <definedName name="constant_pressure">Reference!$P$2:$P$10</definedName>
    <definedName name="cPr">Reference!$P$2:$P$10</definedName>
    <definedName name="_xlnm.Print_Area" localSheetId="2">'Cycle Information'!$A$2:$J$20</definedName>
    <definedName name="_xlnm.Print_Area" localSheetId="1">Initialization!$A$2:$J$14</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4" i="49" l="1"/>
  <c r="G23" i="49"/>
  <c r="G20" i="49"/>
  <c r="G19" i="49"/>
  <c r="G18" i="49"/>
  <c r="F24" i="49"/>
  <c r="F23" i="49"/>
  <c r="F20" i="49"/>
  <c r="F19" i="49"/>
  <c r="F18" i="49"/>
  <c r="E23" i="49"/>
  <c r="E24" i="49"/>
  <c r="E18" i="49"/>
  <c r="E19" i="49"/>
  <c r="E20" i="49"/>
  <c r="C8" i="49"/>
  <c r="E21" i="49" s="1"/>
  <c r="F21" i="49" l="1"/>
  <c r="G25" i="49"/>
  <c r="G21" i="49"/>
  <c r="F25" i="49"/>
  <c r="E25" i="49"/>
  <c r="R1" i="53"/>
  <c r="D24" i="53"/>
  <c r="D23" i="53" s="1"/>
  <c r="A1" i="53"/>
  <c r="L84" i="53"/>
  <c r="E80" i="53" s="1"/>
  <c r="L81" i="53"/>
  <c r="E69" i="53"/>
  <c r="B17" i="50"/>
  <c r="A2" i="50"/>
  <c r="A2" i="47"/>
  <c r="J2" i="47"/>
  <c r="J2" i="50"/>
  <c r="R1" i="44"/>
  <c r="H19"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8" i="50"/>
  <c r="B15" i="50"/>
  <c r="B14" i="50"/>
  <c r="H15" i="50"/>
  <c r="H17" i="50"/>
  <c r="H18" i="50"/>
  <c r="H14" i="50"/>
  <c r="B13" i="50"/>
  <c r="B12" i="50"/>
  <c r="B10" i="50"/>
  <c r="B11" i="50"/>
  <c r="L33" i="51" l="1"/>
  <c r="B19"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s="1"/>
  <c r="F21" i="48" l="1"/>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<sst xmlns="http://schemas.openxmlformats.org/spreadsheetml/2006/main" count="1054" uniqueCount="358">
  <si>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</si>
  <si>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</si>
  <si>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</si>
  <si>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</si>
  <si>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</si>
  <si>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</si>
  <si>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</si>
  <si>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</si>
  <si>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</si>
  <si>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</si>
  <si>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</si>
  <si>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</si>
  <si>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</si>
  <si>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</si>
  <si>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</si>
  <si>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</si>
  <si>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</si>
  <si>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</si>
  <si>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</si>
  <si>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</si>
  <si>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</si>
  <si>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</si>
  <si>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</si>
  <si>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</si>
  <si>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</si>
  <si>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</si>
  <si>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</si>
  <si>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</si>
  <si>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</si>
  <si>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</si>
  <si>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</si>
  <si>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</si>
  <si>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</si>
  <si>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</si>
  <si>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</si>
  <si>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</si>
  <si>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</si>
  <si>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</si>
  <si>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</si>
  <si>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</si>
  <si>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</si>
  <si>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</si>
  <si>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</si>
  <si>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</si>
  <si>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</si>
  <si>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</si>
  <si>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</si>
  <si>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</si>
  <si>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</si>
  <si>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</si>
  <si>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</si>
  <si>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</si>
  <si>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</si>
  <si>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</si>
  <si>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</si>
  <si>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</si>
  <si>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</si>
  <si>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</si>
  <si>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</si>
  <si>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</si>
  <si>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</si>
  <si>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</si>
  <si>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</si>
  <si>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</si>
  <si>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</si>
  <si>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</si>
  <si>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</si>
  <si>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</si>
  <si>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</si>
  <si>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</si>
  <si>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</si>
  <si>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</si>
  <si>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</si>
  <si>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</si>
  <si>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</si>
  <si>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</si>
  <si>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</si>
  <si>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</si>
  <si>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</si>
  <si>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</si>
  <si>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</si>
  <si>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</si>
  <si>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</si>
  <si>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</si>
  <si>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</si>
  <si>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</si>
  <si>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</si>
  <si>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</si>
  <si>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</si>
  <si>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</si>
  <si>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</si>
  <si>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</si>
  <si>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</si>
  <si>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</si>
  <si>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</si>
  <si>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</si>
  <si>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</si>
  <si>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</si>
  <si>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</si>
  <si>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</si>
  <si>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</si>
  <si>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</si>
  <si>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</si>
  <si>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</si>
  <si>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</si>
  <si>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</si>
  <si>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</si>
  <si>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</si>
  <si>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</si>
  <si>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</si>
  <si>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</si>
  <si>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</si>
  <si>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</si>
  <si>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</si>
  <si>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</si>
  <si>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</si>
  <si>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</si>
  <si>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</si>
  <si>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</si>
  <si>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</si>
  <si>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</si>
  <si>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</si>
  <si>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</si>
  <si>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</si>
  <si>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</si>
  <si>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</si>
  <si>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</si>
  <si>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</si>
  <si>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</si>
  <si>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</si>
  <si>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</si>
  <si>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</si>
  <si>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</si>
  <si>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</si>
  <si>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</si>
  <si>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</si>
  <si>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</si>
  <si>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</si>
  <si>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</si>
  <si>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</si>
  <si>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</si>
  <si>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</si>
  <si>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</si>
  <si>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</si>
  <si>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</si>
  <si>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</si>
  <si>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</si>
  <si>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</si>
  <si>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</si>
  <si>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</si>
  <si>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</si>
  <si>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</si>
  <si>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</si>
  <si>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</si>
  <si>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</si>
  <si>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</si>
  <si>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</si>
  <si>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</si>
  <si>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</si>
  <si>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</si>
  <si>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</si>
  <si>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</si>
  <si>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</si>
  <si>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</si>
  <si>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</si>
  <si>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</si>
  <si>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</si>
  <si>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</si>
  <si>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</si>
  <si>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</si>
  <si>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</si>
  <si>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</si>
  <si>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</si>
  <si>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</si>
  <si>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</si>
  <si>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</si>
  <si>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</si>
  <si>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</si>
  <si>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</si>
  <si>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</si>
  <si>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</si>
  <si>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</si>
  <si>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</si>
  <si>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</si>
  <si>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</si>
  <si>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</si>
  <si>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</si>
  <si>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</si>
  <si>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</si>
  <si>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</si>
  <si>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</si>
  <si>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</si>
  <si>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</si>
  <si>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</si>
  <si>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</si>
  <si>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</si>
  <si>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</si>
  <si>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</si>
  <si>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</si>
  <si>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</si>
  <si>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</si>
  <si>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</si>
  <si>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</si>
  <si>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</si>
  <si>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</si>
  <si>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</si>
  <si>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</si>
  <si>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</si>
  <si>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</si>
  <si>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</si>
  <si>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</si>
  <si>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</si>
  <si>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</si>
  <si>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</si>
  <si>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</si>
  <si>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</si>
  <si>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</si>
  <si>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</si>
  <si>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</si>
  <si>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</si>
  <si>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</si>
  <si>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</si>
  <si>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</si>
  <si>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</si>
  <si>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</si>
  <si>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</si>
  <si>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</si>
  <si>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</si>
  <si>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</si>
  <si>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</si>
  <si>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</si>
  <si>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</si>
  <si>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</si>
  <si>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</si>
  <si>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</si>
  <si>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</si>
  <si>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</si>
  <si>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</si>
  <si>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</si>
  <si>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</si>
  <si>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</si>
  <si>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</si>
  <si>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</si>
  <si>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</si>
  <si>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</si>
  <si>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</si>
  <si>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</si>
  <si>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</si>
  <si>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</si>
  <si>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</si>
  <si>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</si>
  <si>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</si>
  <si>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</si>
  <si>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</si>
  <si>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</si>
  <si>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</si>
  <si>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</si>
  <si>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</si>
  <si>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</si>
  <si>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</si>
  <si>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</si>
  <si>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</si>
  <si>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</si>
  <si>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</si>
  <si>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</si>
  <si>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</si>
  <si>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</si>
  <si>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</si>
  <si>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</si>
  <si>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</si>
  <si>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</si>
  <si>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</si>
  <si>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</si>
  <si>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</si>
  <si>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</si>
  <si>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</si>
  <si>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</si>
  <si>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</si>
  <si>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</si>
  <si>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</si>
  <si>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</si>
  <si>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</si>
  <si>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</si>
  <si>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</si>
  <si>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</si>
  <si>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</si>
  <si>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</si>
  <si>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</si>
  <si>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</si>
  <si>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</si>
  <si>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</si>
  <si>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</si>
  <si>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</si>
  <si>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</si>
  <si>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</si>
  <si>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</si>
  <si>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</si>
  <si>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</si>
  <si>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</si>
  <si>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</si>
  <si>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</si>
  <si>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</si>
  <si>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</si>
  <si>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</si>
  <si>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</si>
  <si>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</si>
  <si>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</si>
  <si>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</si>
  <si>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</si>
  <si>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</si>
  <si>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</si>
  <si>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</si>
  <si>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</si>
  <si>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</si>
  <si>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</si>
  <si>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</si>
  <si>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</si>
  <si>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</si>
  <si>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</si>
  <si>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</si>
  <si>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</si>
  <si>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</si>
  <si>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</si>
  <si>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</si>
  <si>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</si>
  <si>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</si>
  <si>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</si>
  <si>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</si>
  <si>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</si>
  <si>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</si>
  <si>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</si>
  <si>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</si>
  <si>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</si>
  <si>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</si>
  <si>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</si>
  <si>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</si>
  <si>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</si>
  <si>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</si>
  <si>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</si>
  <si>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</si>
  <si>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</si>
  <si>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</si>
  <si>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</si>
  <si>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</si>
  <si>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</si>
  <si>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</si>
  <si>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LP-EXT-FEE</t>
  </si>
  <si>
    <t>nFeTas</t>
  </si>
  <si>
    <t>The total number of feed tanks in the PFD.</t>
  </si>
  <si>
    <t>feTaSeq</t>
  </si>
  <si>
    <t>2000 2000 2000</t>
  </si>
  <si>
    <t>None None None</t>
  </si>
  <si>
    <t>HP-FEE-RAF DP-EXT-XXX LP-ATM-RAF</t>
  </si>
  <si>
    <t>constant_pressure varying_pressure constant_pressure</t>
  </si>
  <si>
    <t>0,0001 0,000001 1</t>
  </si>
  <si>
    <t>1 0 0,000001</t>
  </si>
  <si>
    <t>0_(positive) 1_(negative) 1_(negative)</t>
  </si>
  <si>
    <t>1 0 0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</si>
</sst>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i/>
      <sz val="11"/>
      <color theme="0"/>
      <name val="Consolas"/>
      <family val="3"/>
    </font>
    <font>
      <i/>
      <sz val="14"/>
      <color theme="0"/>
      <name val="Consolas"/>
      <family val="3"/>
    </font>
    <font>
      <sz val="14"/>
      <color theme="0"/>
      <name val="Consolas"/>
      <family val="3"/>
    </font>
    <font>
      <i/>
      <u/>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i/>
      <vertAlign val="superscript"/>
      <sz val="11"/>
      <color theme="1"/>
      <name val="Consolas"/>
      <family val="3"/>
    </font>
    <font>
      <b/>
      <i/>
      <sz val="14"/>
      <color rgb="FFFF0000"/>
      <name val="Calibri"/>
      <family val="2"/>
      <charset val="238"/>
    </font>
    <font>
      <b/>
      <i/>
      <sz val="14"/>
      <color rgb="FF339966"/>
      <name val="Calibri"/>
      <family val="2"/>
      <charset val="238"/>
    </font>
    <font>
      <b/>
      <i/>
      <sz val="14"/>
      <color rgb="FFFF9900"/>
      <name val="Calibri"/>
      <family val="2"/>
      <charset val="238"/>
    </font>
    <font>
      <b/>
      <i/>
      <sz val="14"/>
      <color rgb="FF000000"/>
      <name val="Calibri"/>
      <family val="2"/>
      <charset val="238"/>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2" fillId="5" borderId="0" xfId="1" applyFont="1" applyFill="1" applyAlignment="1">
      <alignment horizontal="left" vertical="center"/>
    </xf>
    <xf numFmtId="0" fontId="13" fillId="5" borderId="0" xfId="1" applyFont="1" applyFill="1" applyAlignment="1">
      <alignment vertical="center" wrapText="1"/>
    </xf>
    <xf numFmtId="0" fontId="13" fillId="5" borderId="0" xfId="1" applyFont="1" applyFill="1" applyAlignment="1">
      <alignment horizontal="center" vertical="center"/>
    </xf>
    <xf numFmtId="0" fontId="13" fillId="5" borderId="0" xfId="1" applyFont="1" applyFill="1">
      <alignment vertical="center"/>
    </xf>
    <xf numFmtId="0" fontId="14"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1"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1"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6"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18"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0" fillId="0" borderId="0" xfId="0" applyFont="1"/>
    <xf numFmtId="0" fontId="21" fillId="4" borderId="1" xfId="0" applyFont="1" applyFill="1" applyBorder="1" applyAlignment="1">
      <alignment horizontal="center" vertical="center"/>
    </xf>
    <xf numFmtId="0" fontId="21" fillId="4" borderId="1" xfId="0" applyFont="1" applyFill="1" applyBorder="1" applyAlignment="1">
      <alignment horizontal="center"/>
    </xf>
    <xf numFmtId="0" fontId="23" fillId="4" borderId="1" xfId="0" applyFont="1" applyFill="1" applyBorder="1" applyAlignment="1">
      <alignment horizontal="center" vertical="center"/>
    </xf>
    <xf numFmtId="0" fontId="20" fillId="4" borderId="1" xfId="0" applyFont="1" applyFill="1" applyBorder="1" applyAlignment="1">
      <alignment horizontal="center" vertical="center"/>
    </xf>
    <xf numFmtId="0" fontId="22" fillId="6" borderId="1" xfId="0" applyFont="1" applyFill="1" applyBorder="1" applyAlignment="1">
      <alignment horizontal="center" vertical="center"/>
    </xf>
    <xf numFmtId="0" fontId="21"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1"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1" fillId="7" borderId="0" xfId="0" applyFont="1" applyFill="1" applyAlignment="1">
      <alignment vertical="center"/>
    </xf>
    <xf numFmtId="0" fontId="21" fillId="7" borderId="0" xfId="0" applyFont="1" applyFill="1" applyAlignment="1">
      <alignment vertical="center" textRotation="45"/>
    </xf>
    <xf numFmtId="0" fontId="21" fillId="2" borderId="1" xfId="0" applyFont="1" applyFill="1" applyBorder="1" applyAlignment="1" applyProtection="1">
      <alignment horizontal="center" vertical="center"/>
      <protection locked="0"/>
    </xf>
    <xf numFmtId="0" fontId="20" fillId="0" borderId="0" xfId="0" applyFont="1" applyProtection="1">
      <protection locked="0"/>
    </xf>
    <xf numFmtId="11" fontId="21" fillId="2" borderId="1" xfId="0" applyNumberFormat="1" applyFont="1" applyFill="1" applyBorder="1" applyAlignment="1" applyProtection="1">
      <alignment horizontal="center" vertical="center"/>
      <protection locked="0"/>
    </xf>
    <xf numFmtId="0" fontId="23" fillId="4" borderId="8" xfId="0" applyFont="1" applyFill="1" applyBorder="1" applyAlignment="1">
      <alignment horizontal="center" vertical="center"/>
    </xf>
    <xf numFmtId="0" fontId="21" fillId="7"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wrapText="1"/>
    </xf>
    <xf numFmtId="0" fontId="21" fillId="4" borderId="1" xfId="0" applyFont="1" applyFill="1" applyBorder="1" applyAlignment="1">
      <alignment horizontal="center" vertical="center" wrapText="1"/>
    </xf>
    <xf numFmtId="0" fontId="21" fillId="4" borderId="15" xfId="0" applyFont="1" applyFill="1" applyBorder="1" applyAlignment="1">
      <alignment horizontal="center" vertical="center" wrapText="1"/>
    </xf>
    <xf numFmtId="0" fontId="21" fillId="4" borderId="15" xfId="0" applyFont="1" applyFill="1" applyBorder="1" applyAlignment="1">
      <alignment horizontal="center" vertical="center" textRotation="45" wrapText="1"/>
    </xf>
    <xf numFmtId="0" fontId="21" fillId="4" borderId="9" xfId="0" applyFont="1" applyFill="1" applyBorder="1" applyAlignment="1">
      <alignment horizontal="center" vertical="center" textRotation="45" wrapText="1"/>
    </xf>
    <xf numFmtId="0" fontId="21" fillId="7" borderId="0" xfId="0" applyFont="1" applyFill="1" applyAlignment="1">
      <alignment horizontal="center" vertical="center" wrapText="1"/>
    </xf>
    <xf numFmtId="0" fontId="21" fillId="4" borderId="10" xfId="0" applyFont="1" applyFill="1" applyBorder="1" applyAlignment="1">
      <alignment horizontal="center" vertical="center" wrapText="1"/>
    </xf>
    <xf numFmtId="0" fontId="21" fillId="4" borderId="3" xfId="0" applyFont="1" applyFill="1" applyBorder="1" applyAlignment="1">
      <alignment horizontal="center" vertical="center" textRotation="45" wrapText="1"/>
    </xf>
    <xf numFmtId="0" fontId="23" fillId="4" borderId="12" xfId="0" applyFont="1" applyFill="1" applyBorder="1" applyAlignment="1">
      <alignment horizontal="center" vertical="center"/>
    </xf>
    <xf numFmtId="0" fontId="23" fillId="4" borderId="10" xfId="0" applyFont="1" applyFill="1" applyBorder="1" applyAlignment="1">
      <alignment horizontal="center" vertical="center"/>
    </xf>
    <xf numFmtId="0" fontId="23" fillId="4" borderId="15" xfId="0" applyFont="1" applyFill="1" applyBorder="1" applyAlignment="1">
      <alignment horizontal="center" vertical="center"/>
    </xf>
    <xf numFmtId="0" fontId="23" fillId="4" borderId="9" xfId="0" applyFont="1" applyFill="1" applyBorder="1" applyAlignment="1">
      <alignment horizontal="center" vertical="center"/>
    </xf>
    <xf numFmtId="0" fontId="21"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6"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6" fillId="3" borderId="4" xfId="0" applyFont="1" applyFill="1" applyBorder="1" applyAlignment="1">
      <alignment vertical="center"/>
    </xf>
    <xf numFmtId="0" fontId="16"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6" fillId="3" borderId="0" xfId="0" applyFont="1" applyFill="1" applyAlignment="1">
      <alignment vertical="center"/>
    </xf>
    <xf numFmtId="0" fontId="4" fillId="3" borderId="8" xfId="0" applyFont="1" applyFill="1" applyBorder="1" applyAlignment="1">
      <alignment vertical="center"/>
    </xf>
    <xf numFmtId="0" fontId="21" fillId="2" borderId="1" xfId="0" quotePrefix="1" applyFont="1" applyFill="1" applyBorder="1" applyAlignment="1" applyProtection="1">
      <alignment horizontal="center" vertical="center"/>
      <protection locked="0"/>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0" fillId="4" borderId="10" xfId="0" applyFont="1" applyFill="1" applyBorder="1" applyAlignment="1">
      <alignment horizontal="center"/>
    </xf>
    <xf numFmtId="0" fontId="20" fillId="4" borderId="1" xfId="0" applyFont="1" applyFill="1" applyBorder="1" applyAlignment="1">
      <alignment horizontal="center"/>
    </xf>
    <xf numFmtId="0" fontId="21" fillId="4" borderId="1" xfId="0" applyFont="1" applyFill="1" applyBorder="1" applyAlignment="1">
      <alignment horizontal="center" vertical="center" textRotation="45"/>
    </xf>
    <xf numFmtId="0" fontId="23" fillId="4" borderId="1" xfId="0" applyFont="1" applyFill="1" applyBorder="1" applyAlignment="1">
      <alignment horizontal="center" vertical="center"/>
    </xf>
    <xf numFmtId="0" fontId="21" fillId="7" borderId="0" xfId="0" applyFont="1" applyFill="1" applyAlignment="1">
      <alignment horizontal="center" vertical="center" textRotation="45"/>
    </xf>
    <xf numFmtId="0" fontId="21"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18"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49">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1009650</xdr:colOff>
          <xdr:row>6</xdr:row>
          <xdr:rowOff>133350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19050</xdr:colOff>
          <xdr:row>6</xdr:row>
          <xdr:rowOff>133350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133350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1009650</xdr:colOff>
          <xdr:row>6</xdr:row>
          <xdr:rowOff>133350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19050</xdr:colOff>
          <xdr:row>6</xdr:row>
          <xdr:rowOff>133350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133350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171450</xdr:colOff>
          <xdr:row>95</xdr:row>
          <xdr:rowOff>152400</xdr:rowOff>
        </xdr:from>
        <xdr:to>
          <xdr:col>4</xdr:col>
          <xdr:colOff>19050</xdr:colOff>
          <xdr:row>99</xdr:row>
          <xdr:rowOff>133350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122</xdr:row>
          <xdr:rowOff>152400</xdr:rowOff>
        </xdr:from>
        <xdr:to>
          <xdr:col>8</xdr:col>
          <xdr:colOff>742950</xdr:colOff>
          <xdr:row>126</xdr:row>
          <xdr:rowOff>133350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122</xdr:row>
          <xdr:rowOff>152400</xdr:rowOff>
        </xdr:from>
        <xdr:to>
          <xdr:col>12</xdr:col>
          <xdr:colOff>285750</xdr:colOff>
          <xdr:row>126</xdr:row>
          <xdr:rowOff>133350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84</xdr:row>
          <xdr:rowOff>171450</xdr:rowOff>
        </xdr:from>
        <xdr:to>
          <xdr:col>4</xdr:col>
          <xdr:colOff>514350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85</xdr:row>
          <xdr:rowOff>0</xdr:rowOff>
        </xdr:from>
        <xdr:to>
          <xdr:col>9</xdr:col>
          <xdr:colOff>400050</xdr:colOff>
          <xdr:row>86</xdr:row>
          <xdr:rowOff>171450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209550</xdr:colOff>
          <xdr:row>85</xdr:row>
          <xdr:rowOff>0</xdr:rowOff>
        </xdr:from>
        <xdr:to>
          <xdr:col>11</xdr:col>
          <xdr:colOff>2686050</xdr:colOff>
          <xdr:row>86</xdr:row>
          <xdr:rowOff>95250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87</xdr:row>
          <xdr:rowOff>0</xdr:rowOff>
        </xdr:from>
        <xdr:to>
          <xdr:col>7</xdr:col>
          <xdr:colOff>742950</xdr:colOff>
          <xdr:row>88</xdr:row>
          <xdr:rowOff>95250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87</xdr:row>
          <xdr:rowOff>0</xdr:rowOff>
        </xdr:from>
        <xdr:to>
          <xdr:col>11</xdr:col>
          <xdr:colOff>190500</xdr:colOff>
          <xdr:row>88</xdr:row>
          <xdr:rowOff>95250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92</xdr:row>
          <xdr:rowOff>0</xdr:rowOff>
        </xdr:from>
        <xdr:to>
          <xdr:col>3</xdr:col>
          <xdr:colOff>857250</xdr:colOff>
          <xdr:row>93</xdr:row>
          <xdr:rowOff>95250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781050</xdr:colOff>
          <xdr:row>43</xdr:row>
          <xdr:rowOff>0</xdr:rowOff>
        </xdr:from>
        <xdr:to>
          <xdr:col>11</xdr:col>
          <xdr:colOff>1428750</xdr:colOff>
          <xdr:row>45</xdr:row>
          <xdr:rowOff>57150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781050</xdr:colOff>
          <xdr:row>114</xdr:row>
          <xdr:rowOff>152400</xdr:rowOff>
        </xdr:from>
        <xdr:to>
          <xdr:col>7</xdr:col>
          <xdr:colOff>590550</xdr:colOff>
          <xdr:row>118</xdr:row>
          <xdr:rowOff>133350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133350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857250</xdr:colOff>
          <xdr:row>51</xdr:row>
          <xdr:rowOff>95250</xdr:rowOff>
        </xdr:from>
        <xdr:to>
          <xdr:col>7</xdr:col>
          <xdr:colOff>400050</xdr:colOff>
          <xdr:row>53</xdr:row>
          <xdr:rowOff>133350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101</xdr:row>
          <xdr:rowOff>152400</xdr:rowOff>
        </xdr:from>
        <xdr:to>
          <xdr:col>8</xdr:col>
          <xdr:colOff>171450</xdr:colOff>
          <xdr:row>105</xdr:row>
          <xdr:rowOff>133350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171450</xdr:colOff>
          <xdr:row>129</xdr:row>
          <xdr:rowOff>19050</xdr:rowOff>
        </xdr:from>
        <xdr:to>
          <xdr:col>7</xdr:col>
          <xdr:colOff>819150</xdr:colOff>
          <xdr:row>141</xdr:row>
          <xdr:rowOff>171450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129</xdr:row>
          <xdr:rowOff>19050</xdr:rowOff>
        </xdr:from>
        <xdr:to>
          <xdr:col>11</xdr:col>
          <xdr:colOff>2152650</xdr:colOff>
          <xdr:row>141</xdr:row>
          <xdr:rowOff>171450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vikto\Documents\MATLAB\toPSAil\4_example\tank_test\1_simulation_inputs\0.1_simulation_configurations.xlsm" TargetMode="External"/><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4" totalsRowShown="0" headerRowDxfId="43" dataDxfId="41" headerRowBorderDxfId="42" tableBorderDxfId="40" totalsRowBorderDxfId="39">
  <autoFilter ref="A9:J14" xr:uid="{B089C5C3-2CCE-4800-96CA-2131BB6E3E4F}"/>
  <tableColumns count="10">
    <tableColumn id="1" xr3:uid="{B74FFB85-2D30-2248-A7F7-F9B59A5E8CFF}" name="Variable" dataDxfId="38"/>
    <tableColumn id="4" xr3:uid="{60EF3E4D-7C76-4043-99D4-ADAEA96787E6}" name="Value" dataDxfId="37"/>
    <tableColumn id="5" xr3:uid="{C5CA3C39-58DB-CD4F-9E50-5D2008F0E4A7}" name="Unit" dataDxfId="36"/>
    <tableColumn id="6" xr3:uid="{B9E69413-DB95-204F-9494-7456D76A8956}" name="Comparisons" dataDxfId="35"/>
    <tableColumn id="7" xr3:uid="{F5A3A202-5AED-EF49-A242-F186A4937E89}" name="Variable Type" dataDxfId="34"/>
    <tableColumn id="8" xr3:uid="{93CB49C7-D7F9-AD4A-BE8A-B9B446828E85}" name="Dependency" dataDxfId="33"/>
    <tableColumn id="12" xr3:uid="{8A8E4280-7DFF-F040-BC62-92460CFF74F8}" name="Test 1" dataDxfId="32"/>
    <tableColumn id="10" xr3:uid="{B402B24B-3143-B74C-B234-CC9367918327}" name="Test 2" dataDxfId="31"/>
    <tableColumn id="2" xr3:uid="{A2ECB960-DF6E-CC4C-B930-70C73CAD4EDE}" name="Test 3" dataDxfId="30"/>
    <tableColumn id="9" xr3:uid="{AF810ADD-A738-A044-AE38-3E9B8AAB2DFA}" name="Description"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0" totalsRowShown="0" headerRowDxfId="23" dataDxfId="21" headerRowBorderDxfId="22" tableBorderDxfId="20" totalsRowBorderDxfId="19">
  <autoFilter ref="A9:J20" xr:uid="{B089C5C3-2CCE-4800-96CA-2131BB6E3E4F}"/>
  <tableColumns count="10">
    <tableColumn id="1" xr3:uid="{B98941E9-1F8D-FA4F-B8CD-D19FA0CCE7B4}" name="Variable" dataDxfId="18"/>
    <tableColumn id="4" xr3:uid="{727F89FD-185E-664A-A44F-49646268379F}" name="Value" dataDxfId="17">
      <calculatedColumnFormula>IF(Table1323[[#This Row],[Test 3]]=1,_xlfn.TEXTJOIN(" ",TRUE,'Cycle Organizer'!E11:E11),"")</calculatedColumnFormula>
    </tableColumn>
    <tableColumn id="5" xr3:uid="{D0488D30-3DC2-904A-BA5A-CACD3EEC7D17}" name="Unit" dataDxfId="16"/>
    <tableColumn id="6" xr3:uid="{9112EDC0-76BE-9546-A557-16201290DACC}" name="Comparisons" dataDxfId="15"/>
    <tableColumn id="7" xr3:uid="{4F3D680C-E3B0-014A-858E-06A189C1336A}" name="Variable Type" dataDxfId="14"/>
    <tableColumn id="8" xr3:uid="{4F5D00A9-97D5-E141-87BC-CB91CD679F2C}" name="Dependency" dataDxfId="13"/>
    <tableColumn id="12" xr3:uid="{3E2FDA4E-8924-234A-8D70-FEFA2242DD0C}" name="Test 1" dataDxfId="12"/>
    <tableColumn id="10" xr3:uid="{D5461923-1F13-424D-88C0-CDBD0551AB36}" name="Test 2" dataDxfId="11"/>
    <tableColumn id="2" xr3:uid="{8F164C94-DCC1-1941-A4E7-A3D223D748FE}" name="Test 3" dataDxfId="10"/>
    <tableColumn id="9" xr3:uid="{35227A5D-3970-B042-9FA5-06C9B540EE2C}" name="Description" dataDxfId="9"/>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5" zeroHeight="1"/>
  <cols>
    <col min="1" max="2" width="3.28515625" style="3" hidden="1" customWidth="1"/>
    <col min="3" max="3" width="2.42578125" style="3" customWidth="1"/>
    <col min="4" max="4" width="13.7109375" style="3" customWidth="1"/>
    <col min="5" max="5" width="51.28515625" style="4" bestFit="1" customWidth="1"/>
    <col min="6" max="6" width="15.7109375" style="5" bestFit="1" customWidth="1"/>
    <col min="7" max="9" width="13.28515625" style="3" customWidth="1"/>
    <col min="10" max="10" width="48.7109375" style="3" customWidth="1"/>
    <col min="11" max="11" width="2.42578125" style="3" customWidth="1"/>
    <col min="12" max="12" width="0" style="3" hidden="1" customWidth="1"/>
    <col min="13" max="16384" width="9" style="3" hidden="1"/>
  </cols>
  <sheetData>
    <row r="3" spans="4:10"/>
    <row r="4" spans="4:10" ht="18.75">
      <c r="D4" s="6" t="s">
        <v>280</v>
      </c>
      <c r="E4" s="7"/>
      <c r="F4" s="8"/>
      <c r="G4" s="9"/>
      <c r="H4" s="9"/>
      <c r="I4" s="9"/>
      <c r="J4" s="10" t="s">
        <v>68</v>
      </c>
    </row>
    <row r="5" spans="4:10" ht="35.25">
      <c r="D5" s="117" t="s">
        <v>36</v>
      </c>
      <c r="E5" s="117"/>
      <c r="F5" s="117"/>
      <c r="G5" s="117"/>
      <c r="H5" s="117"/>
      <c r="I5" s="117"/>
      <c r="J5" s="117"/>
    </row>
    <row r="6" spans="4:10" ht="18.75">
      <c r="D6" s="19" t="s">
        <v>30</v>
      </c>
      <c r="E6" s="19" t="s">
        <v>74</v>
      </c>
      <c r="F6" s="19" t="s">
        <v>31</v>
      </c>
      <c r="G6" s="19" t="s">
        <v>32</v>
      </c>
      <c r="H6" s="19" t="s">
        <v>33</v>
      </c>
      <c r="I6" s="19" t="s">
        <v>34</v>
      </c>
      <c r="J6" s="19" t="s">
        <v>35</v>
      </c>
    </row>
    <row r="7" spans="4:10" ht="37.5">
      <c r="D7" s="11">
        <v>1</v>
      </c>
      <c r="E7" s="12" t="s">
        <v>263</v>
      </c>
      <c r="F7" s="13">
        <v>44779</v>
      </c>
      <c r="G7" s="11" t="s">
        <v>37</v>
      </c>
      <c r="H7" s="11"/>
      <c r="I7" s="11"/>
      <c r="J7" s="12"/>
    </row>
    <row r="8" spans="4:10" ht="37.5">
      <c r="D8" s="11">
        <v>2</v>
      </c>
      <c r="E8" s="12" t="s">
        <v>281</v>
      </c>
      <c r="F8" s="13">
        <v>44818</v>
      </c>
      <c r="G8" s="11" t="s">
        <v>37</v>
      </c>
      <c r="H8" s="11"/>
      <c r="I8" s="11"/>
      <c r="J8" s="12"/>
    </row>
    <row r="9" spans="4:10" ht="18.75">
      <c r="D9" s="11">
        <v>3</v>
      </c>
      <c r="E9" s="12"/>
      <c r="F9" s="13"/>
      <c r="G9" s="11"/>
      <c r="H9" s="11"/>
      <c r="I9" s="11"/>
      <c r="J9" s="12"/>
    </row>
    <row r="10" spans="4:10" ht="18.75">
      <c r="D10" s="11">
        <v>4</v>
      </c>
      <c r="E10" s="12"/>
      <c r="F10" s="13"/>
      <c r="G10" s="11"/>
      <c r="H10" s="11"/>
      <c r="I10" s="11"/>
      <c r="J10" s="12"/>
    </row>
    <row r="11" spans="4:10" ht="18.75">
      <c r="D11" s="11">
        <v>5</v>
      </c>
      <c r="E11" s="12"/>
      <c r="F11" s="13"/>
      <c r="G11" s="11"/>
      <c r="H11" s="11"/>
      <c r="I11" s="11"/>
      <c r="J11" s="12"/>
    </row>
    <row r="12" spans="4:10" ht="18.75">
      <c r="D12" s="11">
        <v>6</v>
      </c>
      <c r="E12" s="12"/>
      <c r="F12" s="13"/>
      <c r="G12" s="11"/>
      <c r="H12" s="11"/>
      <c r="I12" s="11"/>
      <c r="J12" s="12"/>
    </row>
    <row r="13" spans="4:10" ht="18.75">
      <c r="D13" s="11">
        <v>7</v>
      </c>
      <c r="E13" s="12"/>
      <c r="F13" s="13"/>
      <c r="G13" s="11"/>
      <c r="H13" s="11"/>
      <c r="I13" s="11"/>
      <c r="J13" s="12"/>
    </row>
    <row r="14" spans="4:10" ht="18.75">
      <c r="D14" s="11">
        <v>8</v>
      </c>
      <c r="E14" s="12"/>
      <c r="F14" s="13"/>
      <c r="G14" s="11"/>
      <c r="H14" s="11"/>
      <c r="I14" s="11"/>
      <c r="J14" s="12"/>
    </row>
    <row r="15" spans="4:10" ht="18.75">
      <c r="D15" s="11">
        <v>9</v>
      </c>
      <c r="E15" s="12"/>
      <c r="F15" s="13"/>
      <c r="G15" s="11"/>
      <c r="H15" s="11"/>
      <c r="I15" s="11"/>
      <c r="J15" s="12"/>
    </row>
    <row r="16" spans="4:10" ht="18.75">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4"/>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65" customHeight="1" zeroHeight="1"/>
  <cols>
    <col min="1" max="1" width="17" style="1" bestFit="1" customWidth="1"/>
    <col min="2" max="2" width="22.140625" style="1" customWidth="1"/>
    <col min="3" max="3" width="20" style="1" customWidth="1"/>
    <col min="4" max="4" width="24.140625" style="1" customWidth="1"/>
    <col min="5" max="5" width="17.28515625" style="1" customWidth="1"/>
    <col min="6" max="6" width="13.140625" style="1" customWidth="1"/>
    <col min="7" max="9" width="15" style="1" customWidth="1"/>
    <col min="10" max="10" width="57.42578125" style="1" customWidth="1"/>
    <col min="11" max="11" width="0" style="1" hidden="1" customWidth="1"/>
    <col min="12" max="16384" width="8.7109375" style="1" hidden="1"/>
  </cols>
  <sheetData>
    <row r="2" spans="1:10" ht="15">
      <c r="A2" s="20" t="str">
        <f>'Revision History'!D4</f>
        <v>REV. NO.2 (9/14/2022)</v>
      </c>
      <c r="B2" s="21"/>
      <c r="C2" s="21"/>
      <c r="D2" s="21"/>
      <c r="E2" s="21"/>
      <c r="F2" s="21"/>
      <c r="G2" s="21"/>
      <c r="H2" s="21"/>
      <c r="I2" s="21"/>
      <c r="J2" s="22" t="str">
        <f>'Revision History'!J4</f>
        <v>Scott Research Group (jkscottresearchgroup.com)</v>
      </c>
    </row>
    <row r="3" spans="1:10" ht="18.75">
      <c r="A3" s="118" t="s">
        <v>29</v>
      </c>
      <c r="B3" s="118"/>
      <c r="C3" s="118"/>
      <c r="D3" s="118"/>
      <c r="E3" s="118"/>
      <c r="F3" s="118"/>
      <c r="G3" s="118"/>
      <c r="H3" s="118"/>
      <c r="I3" s="118"/>
      <c r="J3" s="118"/>
    </row>
    <row r="4" spans="1:10" ht="14.65" customHeight="1">
      <c r="A4" s="58"/>
      <c r="B4" s="59"/>
      <c r="C4" s="50"/>
      <c r="D4" s="60"/>
      <c r="E4" s="60"/>
      <c r="F4" s="60"/>
      <c r="G4" s="60"/>
      <c r="H4" s="60"/>
      <c r="I4" s="59"/>
      <c r="J4" s="119" t="str">
        <f>IF(COUNTIF(Table132[Test 3],1)=COUNTA(Table132[Value]),"Ready","Not Ready")</f>
        <v>Ready</v>
      </c>
    </row>
    <row r="5" spans="1:10" ht="14.65" customHeight="1">
      <c r="A5" s="58"/>
      <c r="B5" s="59"/>
      <c r="C5" s="50"/>
      <c r="D5" s="60"/>
      <c r="E5" s="60"/>
      <c r="F5" s="60"/>
      <c r="G5" s="60"/>
      <c r="H5" s="60"/>
      <c r="I5" s="60"/>
      <c r="J5" s="120"/>
    </row>
    <row r="6" spans="1:10" ht="14.65" customHeight="1">
      <c r="A6" s="58"/>
      <c r="B6" s="59"/>
      <c r="C6" s="50"/>
      <c r="D6" s="60"/>
      <c r="E6" s="60"/>
      <c r="F6" s="60"/>
      <c r="G6" s="60"/>
      <c r="H6" s="60"/>
      <c r="I6" s="60"/>
      <c r="J6" s="120"/>
    </row>
    <row r="7" spans="1:10" ht="14.65" customHeight="1">
      <c r="A7" s="58"/>
      <c r="B7" s="59"/>
      <c r="C7" s="50"/>
      <c r="D7" s="60"/>
      <c r="E7" s="60"/>
      <c r="F7" s="60"/>
      <c r="G7" s="60"/>
      <c r="H7" s="60"/>
      <c r="I7" s="60"/>
      <c r="J7" s="120"/>
    </row>
    <row r="8" spans="1:10" ht="14.65" customHeight="1">
      <c r="A8" s="61"/>
      <c r="B8" s="62"/>
      <c r="C8" s="63"/>
      <c r="D8" s="64"/>
      <c r="E8" s="64"/>
      <c r="F8" s="64"/>
      <c r="G8" s="64"/>
      <c r="H8" s="64"/>
      <c r="I8" s="64"/>
      <c r="J8" s="121"/>
    </row>
    <row r="9" spans="1:10" ht="15">
      <c r="A9" s="65" t="s">
        <v>0</v>
      </c>
      <c r="B9" s="66" t="s">
        <v>1</v>
      </c>
      <c r="C9" s="66" t="s">
        <v>2</v>
      </c>
      <c r="D9" s="66" t="s">
        <v>14</v>
      </c>
      <c r="E9" s="66" t="s">
        <v>59</v>
      </c>
      <c r="F9" s="67" t="s">
        <v>38</v>
      </c>
      <c r="G9" s="67" t="s">
        <v>60</v>
      </c>
      <c r="H9" s="66" t="s">
        <v>61</v>
      </c>
      <c r="I9" s="68" t="s">
        <v>63</v>
      </c>
      <c r="J9" s="68" t="s">
        <v>12</v>
      </c>
    </row>
    <row r="10" spans="1:10" ht="30">
      <c r="A10" s="15" t="s">
        <v>41</v>
      </c>
      <c r="B10" s="2">
        <v>1</v>
      </c>
      <c r="C10" s="16" t="s">
        <v>3</v>
      </c>
      <c r="D10" s="49" t="s">
        <v>16</v>
      </c>
      <c r="E10" s="49" t="s">
        <v>7</v>
      </c>
      <c r="F10" s="16" t="s">
        <v>43</v>
      </c>
      <c r="G10" s="49">
        <v>1</v>
      </c>
      <c r="H10" s="49">
        <v>1</v>
      </c>
      <c r="I10" s="17">
        <v>1</v>
      </c>
      <c r="J10" s="18" t="s">
        <v>246</v>
      </c>
    </row>
    <row r="11" spans="1:10" ht="30">
      <c r="A11" s="15" t="s">
        <v>58</v>
      </c>
      <c r="B11" s="2">
        <v>1</v>
      </c>
      <c r="C11" s="16" t="s">
        <v>3</v>
      </c>
      <c r="D11" s="49" t="s">
        <v>27</v>
      </c>
      <c r="E11" s="49" t="s">
        <v>7</v>
      </c>
      <c r="F11" s="16" t="s">
        <v>40</v>
      </c>
      <c r="G11" s="49">
        <v>1</v>
      </c>
      <c r="H11" s="49">
        <v>1</v>
      </c>
      <c r="I11" s="17">
        <v>1</v>
      </c>
      <c r="J11" s="18" t="s">
        <v>248</v>
      </c>
    </row>
    <row r="12" spans="1:10" ht="30">
      <c r="A12" s="15" t="s">
        <v>40</v>
      </c>
      <c r="B12" s="2">
        <v>3</v>
      </c>
      <c r="C12" s="16" t="s">
        <v>3</v>
      </c>
      <c r="D12" s="49" t="s">
        <v>27</v>
      </c>
      <c r="E12" s="49" t="s">
        <v>7</v>
      </c>
      <c r="F12" s="16" t="s">
        <v>42</v>
      </c>
      <c r="G12" s="49">
        <v>1</v>
      </c>
      <c r="H12" s="49">
        <v>1</v>
      </c>
      <c r="I12" s="17">
        <v>1</v>
      </c>
      <c r="J12" s="18" t="s">
        <v>247</v>
      </c>
    </row>
    <row r="13" spans="1:10" ht="15">
      <c r="A13" s="76" t="s">
        <v>347</v>
      </c>
      <c r="B13" s="2">
        <v>1</v>
      </c>
      <c r="C13" s="100" t="s">
        <v>3</v>
      </c>
      <c r="D13" s="49" t="s">
        <v>73</v>
      </c>
      <c r="E13" s="49" t="s">
        <v>7</v>
      </c>
      <c r="F13" s="16" t="s">
        <v>54</v>
      </c>
      <c r="G13" s="49">
        <v>1</v>
      </c>
      <c r="H13" s="49">
        <v>1</v>
      </c>
      <c r="I13" s="17">
        <v>1</v>
      </c>
      <c r="J13" s="18" t="s">
        <v>348</v>
      </c>
    </row>
    <row r="14" spans="1:10" ht="15">
      <c r="A14" s="69" t="s">
        <v>64</v>
      </c>
      <c r="B14" s="70"/>
      <c r="C14" s="71"/>
      <c r="D14" s="72"/>
      <c r="E14" s="72"/>
      <c r="F14" s="71"/>
      <c r="G14" s="72">
        <v>1</v>
      </c>
      <c r="H14" s="72">
        <v>1</v>
      </c>
      <c r="I14" s="73">
        <v>0</v>
      </c>
      <c r="J14" s="74" t="s">
        <v>65</v>
      </c>
    </row>
  </sheetData>
  <sheetProtection algorithmName="SHA-512" hashValue="QN1B3uVwwS3OhsWymJa4yYx332s+5gFHqFePP/Xr4O5LD26fPNoAVly4Eei1N8w42lnpIkYgLrP2djxTyyfzVQ==" saltValue="gx+n08gehyEV2Z4kOJTEIA==" spinCount="100000" sheet="1" objects="1" scenarios="1" selectLockedCells="1"/>
  <mergeCells count="2">
    <mergeCell ref="A3:J3"/>
    <mergeCell ref="J4:J8"/>
  </mergeCells>
  <conditionalFormatting sqref="B10:B14">
    <cfRule type="expression" dxfId="48" priority="1">
      <formula>IF(AND($B10&lt;&gt;"",$I10=0),1,0)</formula>
    </cfRule>
    <cfRule type="expression" dxfId="47" priority="2">
      <formula>IF($B10&lt;&gt;"",1,0)</formula>
    </cfRule>
    <cfRule type="expression" dxfId="46" priority="3">
      <formula>$I10 = 0</formula>
    </cfRule>
  </conditionalFormatting>
  <conditionalFormatting sqref="J4">
    <cfRule type="expression" dxfId="45" priority="12">
      <formula>IF(COUNTA($B$10:$B$14)&lt;&gt;COUNTIF($I$10:$I$14,1),1,0)</formula>
    </cfRule>
    <cfRule type="expression" dxfId="44" priority="13">
      <formula>IF(COUNTA($B$10:$B$14)=COUNTIF($I$10:$I$14,1),1,0)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1009650</xdr:colOff>
                    <xdr:row>6</xdr:row>
                    <xdr:rowOff>133350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19050</xdr:colOff>
                    <xdr:row>6</xdr:row>
                    <xdr:rowOff>133350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133350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F10:F13</xm:sqref>
        </x14:dataValidation>
        <x14:dataValidation type="list" allowBlank="1" showInputMessage="1" showErrorMessage="1" xr:uid="{C7D5315B-5531-DA42-8AB9-87A7FA911491}">
          <x14:formula1>
            <xm:f>Reference!$A$2:$A$8</xm:f>
          </x14:formula1>
          <xm:sqref>E10:E13</xm:sqref>
        </x14:dataValidation>
        <x14:dataValidation type="list" allowBlank="1" showInputMessage="1" showErrorMessage="1" xr:uid="{D20D0702-CD04-1342-B16D-0A964F0CF34A}">
          <x14:formula1>
            <xm:f>Reference!$B$2:$B$18</xm:f>
          </x14:formula1>
          <xm:sqref>D10:D13</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0"/>
  <sheetViews>
    <sheetView showGridLines="0" tabSelected="1" topLeftCell="A2" zoomScaleNormal="80" zoomScaleSheetLayoutView="70" workbookViewId="0">
      <pane ySplit="8" topLeftCell="A12" activePane="bottomLeft" state="frozen"/>
      <selection activeCell="B2" sqref="B2"/>
      <selection pane="bottomLeft" activeCell="B17" sqref="B17"/>
    </sheetView>
  </sheetViews>
  <sheetFormatPr defaultColWidth="0" defaultRowHeight="14.65" customHeight="1" zeroHeight="1"/>
  <cols>
    <col min="1" max="1" width="17" style="77" bestFit="1" customWidth="1"/>
    <col min="2" max="2" width="72.7109375" style="77" customWidth="1"/>
    <col min="3" max="3" width="20" style="77" customWidth="1"/>
    <col min="4" max="4" width="24.140625" style="77" customWidth="1"/>
    <col min="5" max="5" width="17.28515625" style="77" customWidth="1"/>
    <col min="6" max="6" width="13.140625" style="77" customWidth="1"/>
    <col min="7" max="9" width="15" style="77" customWidth="1"/>
    <col min="10" max="10" width="57.42578125" style="77" customWidth="1"/>
    <col min="11" max="16384" width="8.7109375" style="77" hidden="1"/>
  </cols>
  <sheetData>
    <row r="2" spans="1:10" ht="15">
      <c r="A2" s="20" t="str">
        <f>'Revision History'!D4</f>
        <v>REV. NO.2 (9/14/2022)</v>
      </c>
      <c r="B2" s="21"/>
      <c r="C2" s="21"/>
      <c r="D2" s="21"/>
      <c r="E2" s="21"/>
      <c r="F2" s="21"/>
      <c r="G2" s="21"/>
      <c r="H2" s="21"/>
      <c r="I2" s="21"/>
      <c r="J2" s="22" t="str">
        <f>'Revision History'!J4</f>
        <v>Scott Research Group (jkscottresearchgroup.com)</v>
      </c>
    </row>
    <row r="3" spans="1:10" ht="18.75">
      <c r="A3" s="118" t="s">
        <v>29</v>
      </c>
      <c r="B3" s="118"/>
      <c r="C3" s="118"/>
      <c r="D3" s="118"/>
      <c r="E3" s="118"/>
      <c r="F3" s="118"/>
      <c r="G3" s="118"/>
      <c r="H3" s="118"/>
      <c r="I3" s="118"/>
      <c r="J3" s="118"/>
    </row>
    <row r="4" spans="1:10" ht="14.65" customHeight="1">
      <c r="A4" s="58"/>
      <c r="B4" s="59"/>
      <c r="C4" s="50"/>
      <c r="D4" s="60"/>
      <c r="E4" s="60"/>
      <c r="F4" s="60"/>
      <c r="G4" s="60"/>
      <c r="H4" s="60"/>
      <c r="I4" s="59"/>
      <c r="J4" s="119" t="str">
        <f ca="1">IF(COUNTIF(Table1323[Test 3],1)=COUNTA(Table1323[Value])-COUNTIF(Table1323[Value],"")+1,"Ready","Not Ready")</f>
        <v>Ready</v>
      </c>
    </row>
    <row r="5" spans="1:10" ht="14.65" customHeight="1">
      <c r="A5" s="58"/>
      <c r="B5" s="59"/>
      <c r="C5" s="50"/>
      <c r="D5" s="60"/>
      <c r="E5" s="60"/>
      <c r="F5" s="60"/>
      <c r="G5" s="60"/>
      <c r="H5" s="60"/>
      <c r="I5" s="60"/>
      <c r="J5" s="120"/>
    </row>
    <row r="6" spans="1:10" ht="14.65" customHeight="1">
      <c r="A6" s="58"/>
      <c r="B6" s="59"/>
      <c r="C6" s="50"/>
      <c r="D6" s="60"/>
      <c r="E6" s="60"/>
      <c r="F6" s="60"/>
      <c r="G6" s="60"/>
      <c r="H6" s="60"/>
      <c r="I6" s="60"/>
      <c r="J6" s="120"/>
    </row>
    <row r="7" spans="1:10" ht="14.65" customHeight="1">
      <c r="A7" s="58"/>
      <c r="B7" s="59"/>
      <c r="C7" s="50"/>
      <c r="D7" s="60"/>
      <c r="E7" s="60"/>
      <c r="F7" s="60"/>
      <c r="G7" s="60"/>
      <c r="H7" s="60"/>
      <c r="I7" s="60"/>
      <c r="J7" s="120"/>
    </row>
    <row r="8" spans="1:10" ht="14.65" customHeight="1">
      <c r="A8" s="61"/>
      <c r="B8" s="62"/>
      <c r="C8" s="63"/>
      <c r="D8" s="64"/>
      <c r="E8" s="64"/>
      <c r="F8" s="64"/>
      <c r="G8" s="64"/>
      <c r="H8" s="64"/>
      <c r="I8" s="64"/>
      <c r="J8" s="121"/>
    </row>
    <row r="9" spans="1:10" ht="15">
      <c r="A9" s="65" t="s">
        <v>0</v>
      </c>
      <c r="B9" s="66" t="s">
        <v>1</v>
      </c>
      <c r="C9" s="66" t="s">
        <v>2</v>
      </c>
      <c r="D9" s="66" t="s">
        <v>14</v>
      </c>
      <c r="E9" s="66" t="s">
        <v>59</v>
      </c>
      <c r="F9" s="67" t="s">
        <v>38</v>
      </c>
      <c r="G9" s="67" t="s">
        <v>60</v>
      </c>
      <c r="H9" s="66" t="s">
        <v>61</v>
      </c>
      <c r="I9" s="68" t="s">
        <v>63</v>
      </c>
      <c r="J9" s="68" t="s">
        <v>12</v>
      </c>
    </row>
    <row r="10" spans="1:10" ht="15">
      <c r="A10" s="15" t="s">
        <v>249</v>
      </c>
      <c r="B10" s="78" t="str">
        <f ca="1">IF(Table1323[[#This Row],[Test 3]]=1,_xlfn.TEXTJOIN(" ",TRUE,'Cycle Organizer'!$E$11:OFFSET('Cycle Organizer'!$E$11,0,Initialization!$B$12)),"")</f>
        <v>2000 2000 2000</v>
      </c>
      <c r="C10" s="16" t="s">
        <v>3</v>
      </c>
      <c r="D10" s="49" t="s">
        <v>27</v>
      </c>
      <c r="E10" s="49" t="s">
        <v>9</v>
      </c>
      <c r="F10" s="16" t="s">
        <v>40</v>
      </c>
      <c r="G10" s="49">
        <v>1</v>
      </c>
      <c r="H10" s="49">
        <v>1</v>
      </c>
      <c r="I10" s="17">
        <v>1</v>
      </c>
      <c r="J10" s="18" t="s">
        <v>254</v>
      </c>
    </row>
    <row r="11" spans="1:10" ht="30">
      <c r="A11" s="15" t="s">
        <v>250</v>
      </c>
      <c r="B11" s="78" t="str">
        <f ca="1">IF(Table1323[[#This Row],[Test 3]]=1,_xlfn.TEXTJOIN(" ",TRUE,'Cycle Organizer'!$E$12:OFFSET('Cycle Organizer'!$E$12,0,Initialization!$B$12)),"")</f>
        <v>None None None</v>
      </c>
      <c r="C11" s="16" t="s">
        <v>3</v>
      </c>
      <c r="D11" s="49" t="s">
        <v>27</v>
      </c>
      <c r="E11" s="49" t="s">
        <v>9</v>
      </c>
      <c r="F11" s="16" t="s">
        <v>40</v>
      </c>
      <c r="G11" s="49">
        <v>1</v>
      </c>
      <c r="H11" s="49">
        <v>1</v>
      </c>
      <c r="I11" s="17">
        <v>1</v>
      </c>
      <c r="J11" s="18" t="s">
        <v>253</v>
      </c>
    </row>
    <row r="12" spans="1:10" ht="30">
      <c r="A12" s="76" t="s">
        <v>252</v>
      </c>
      <c r="B12" s="78" t="str">
        <f ca="1">IF(Table1323[[#This Row],[Test 3]]=1,_xlfn.TEXTJOIN(" ",TRUE,'Cycle Organizer'!$E$13:OFFSET('Cycle Organizer'!$E$13,0,Initialization!$B$12)),"")</f>
        <v>None None None</v>
      </c>
      <c r="C12" s="16" t="s">
        <v>3</v>
      </c>
      <c r="D12" s="49" t="s">
        <v>27</v>
      </c>
      <c r="E12" s="49" t="s">
        <v>9</v>
      </c>
      <c r="F12" s="16" t="s">
        <v>40</v>
      </c>
      <c r="G12" s="49">
        <v>1</v>
      </c>
      <c r="H12" s="49">
        <v>1</v>
      </c>
      <c r="I12" s="17">
        <v>1</v>
      </c>
      <c r="J12" s="18" t="s">
        <v>256</v>
      </c>
    </row>
    <row r="13" spans="1:10" ht="30">
      <c r="A13" s="15" t="s">
        <v>251</v>
      </c>
      <c r="B13" s="78" t="str">
        <f ca="1">IF(Table1323[[#This Row],[Test 3]]=1,_xlfn.TEXTJOIN(" ",TRUE,'Cycle Organizer'!$E$14:OFFSET('Cycle Organizer'!$E$14,0,Initialization!$B$12)),"")</f>
        <v>None None None</v>
      </c>
      <c r="C13" s="16" t="s">
        <v>3</v>
      </c>
      <c r="D13" s="49" t="s">
        <v>27</v>
      </c>
      <c r="E13" s="49" t="s">
        <v>9</v>
      </c>
      <c r="F13" s="16" t="s">
        <v>40</v>
      </c>
      <c r="G13" s="49">
        <v>1</v>
      </c>
      <c r="H13" s="49">
        <v>1</v>
      </c>
      <c r="I13" s="17">
        <v>1</v>
      </c>
      <c r="J13" s="18" t="s">
        <v>255</v>
      </c>
    </row>
    <row r="14" spans="1:10" ht="15">
      <c r="A14" s="76" t="s">
        <v>257</v>
      </c>
      <c r="B14" s="78" t="str">
        <f ca="1">IF(Table1323[[#This Row],[Test 3]]=1,_xlfn.TEXTJOIN(" ",TRUE,OFFSET('Cycle Organizer'!$E$17,12*(RIGHT(A14,1)-1),0):OFFSET('Cycle Organizer'!$E$17,12*(RIGHT(A14,1)-1),Initialization!$B$12)),"")</f>
        <v>HP-FEE-RAF DP-EXT-XXX LP-ATM-RAF</v>
      </c>
      <c r="C14" s="16" t="s">
        <v>3</v>
      </c>
      <c r="D14" s="49" t="s">
        <v>27</v>
      </c>
      <c r="E14" s="49" t="s">
        <v>9</v>
      </c>
      <c r="F14" s="16" t="s">
        <v>40</v>
      </c>
      <c r="G14" s="49">
        <v>1</v>
      </c>
      <c r="H14" s="49">
        <f>Initialization!$B$10</f>
        <v>1</v>
      </c>
      <c r="I14" s="17">
        <v>1</v>
      </c>
      <c r="J14" s="18" t="s">
        <v>266</v>
      </c>
    </row>
    <row r="15" spans="1:10" ht="15">
      <c r="A15" s="76" t="s">
        <v>258</v>
      </c>
      <c r="B15" s="78" t="str">
        <f ca="1">IF(Table1323[[#This Row],[Test 3]]=1,_xlfn.TEXTJOIN(" ",TRUE,OFFSET('Cycle Organizer'!$E$16,12*(RIGHT(A15,1)-1),0):OFFSET('Cycle Organizer'!$E$16,12*(RIGHT(A15,1)-1),Initialization!$B$12)),"")</f>
        <v>constant_pressure varying_pressure constant_pressure</v>
      </c>
      <c r="C15" s="16" t="s">
        <v>3</v>
      </c>
      <c r="D15" s="49" t="s">
        <v>27</v>
      </c>
      <c r="E15" s="49" t="s">
        <v>9</v>
      </c>
      <c r="F15" s="16" t="s">
        <v>40</v>
      </c>
      <c r="G15" s="49">
        <v>1</v>
      </c>
      <c r="H15" s="49">
        <f>Initialization!$B$10</f>
        <v>1</v>
      </c>
      <c r="I15" s="17">
        <v>1</v>
      </c>
      <c r="J15" s="18" t="s">
        <v>267</v>
      </c>
    </row>
    <row r="16" spans="1:10" ht="15">
      <c r="A16" s="76" t="s">
        <v>349</v>
      </c>
      <c r="B16" s="78" t="s">
        <v>357</v>
      </c>
      <c r="C16" s="100"/>
      <c r="D16" s="49"/>
      <c r="E16" s="49"/>
      <c r="F16" s="16"/>
      <c r="G16" s="49">
        <v>1</v>
      </c>
      <c r="H16" s="49">
        <v>1</v>
      </c>
      <c r="I16" s="17">
        <v>1</v>
      </c>
      <c r="J16" s="18"/>
    </row>
    <row r="17" spans="1:10" ht="30">
      <c r="A17" s="76" t="s">
        <v>259</v>
      </c>
      <c r="B17" s="78" t="str">
        <f ca="1">IF(Table1323[[#This Row],[Test 3]]=1,_xlfn.TEXTJOIN(" ",TRUE,OFFSET('Cycle Organizer'!$E$22,12*(RIGHT(A17,1)-1),0):OFFSET('Cycle Organizer'!$E$22,12*(RIGHT(A17,1)-1),Initialization!$B$12)),"")</f>
        <v>0,0001 0,000001 1</v>
      </c>
      <c r="C17" s="16" t="s">
        <v>67</v>
      </c>
      <c r="D17" s="49" t="s">
        <v>27</v>
      </c>
      <c r="E17" s="49" t="s">
        <v>9</v>
      </c>
      <c r="F17" s="16" t="s">
        <v>40</v>
      </c>
      <c r="G17" s="49">
        <v>1</v>
      </c>
      <c r="H17" s="49">
        <f>Initialization!$B$10</f>
        <v>1</v>
      </c>
      <c r="I17" s="17">
        <v>1</v>
      </c>
      <c r="J17" s="18" t="s">
        <v>265</v>
      </c>
    </row>
    <row r="18" spans="1:10" ht="30">
      <c r="A18" s="76" t="s">
        <v>260</v>
      </c>
      <c r="B18" s="78" t="str">
        <f ca="1">IF(Table1323[[#This Row],[Test 3]]=1,_xlfn.TEXTJOIN(" ",TRUE,OFFSET('Cycle Organizer'!$E$26,12*(RIGHT(A18,1)-1),0):OFFSET('Cycle Organizer'!$E$26,12*(RIGHT(A18,1)-1),Initialization!$B$12)),"")</f>
        <v>1 0 0,000001</v>
      </c>
      <c r="C18" s="16" t="s">
        <v>67</v>
      </c>
      <c r="D18" s="49" t="s">
        <v>27</v>
      </c>
      <c r="E18" s="49" t="s">
        <v>9</v>
      </c>
      <c r="F18" s="16" t="s">
        <v>40</v>
      </c>
      <c r="G18" s="49">
        <v>1</v>
      </c>
      <c r="H18" s="49">
        <f>Initialization!$B$10</f>
        <v>1</v>
      </c>
      <c r="I18" s="17">
        <v>1</v>
      </c>
      <c r="J18" s="18" t="s">
        <v>268</v>
      </c>
    </row>
    <row r="19" spans="1:10" ht="30">
      <c r="A19" s="76" t="s">
        <v>264</v>
      </c>
      <c r="B19" s="78" t="str">
        <f ca="1">IF(Table1323[[#This Row],[Test 3]]=1,_xlfn.TEXTJOIN(" ",TRUE,OFFSET('Cycle Organizer'!$E$18,12*(RIGHT(A19,1)-1),0):OFFSET('Cycle Organizer'!$E$18,12*(RIGHT(A19,1)-1),Initialization!$B$12)),"")</f>
        <v>0_(positive) 1_(negative) 1_(negative)</v>
      </c>
      <c r="C19" s="100" t="s">
        <v>3</v>
      </c>
      <c r="D19" s="49" t="s">
        <v>27</v>
      </c>
      <c r="E19" s="49" t="s">
        <v>9</v>
      </c>
      <c r="F19" s="16" t="s">
        <v>40</v>
      </c>
      <c r="G19" s="49">
        <v>1</v>
      </c>
      <c r="H19" s="49">
        <f>Initialization!$B$10</f>
        <v>1</v>
      </c>
      <c r="I19" s="17">
        <v>1</v>
      </c>
      <c r="J19" s="18" t="s">
        <v>269</v>
      </c>
    </row>
    <row r="20" spans="1:10" ht="15">
      <c r="A20" s="69" t="s">
        <v>64</v>
      </c>
      <c r="B20" s="18"/>
      <c r="C20" s="18"/>
      <c r="D20" s="18"/>
      <c r="E20" s="18"/>
      <c r="F20" s="18"/>
      <c r="G20" s="72">
        <v>1</v>
      </c>
      <c r="H20" s="72">
        <v>1</v>
      </c>
      <c r="I20" s="73">
        <v>0</v>
      </c>
      <c r="J20" s="74" t="s">
        <v>65</v>
      </c>
    </row>
  </sheetData>
  <sheetProtection algorithmName="SHA-512" hashValue="jRkPtRCXFUFN9r/Jzoo/Xm09xIASsjGGATHDwArXKJv8HxBGEP2njXCcMzJvcp3b0K4vYuYoMMWQFhbcvYB9jg==" saltValue="8/kFp+8QpikzzHivIgemMA==" spinCount="100000" sheet="1" objects="1" scenarios="1" selectLockedCells="1" selectUnlockedCells="1"/>
  <mergeCells count="2">
    <mergeCell ref="A3:J3"/>
    <mergeCell ref="J4:J8"/>
  </mergeCells>
  <conditionalFormatting sqref="B10:B19">
    <cfRule type="expression" dxfId="28" priority="16">
      <formula>IF(AND($B10&lt;&gt;"",$I10=0),1,0)</formula>
    </cfRule>
    <cfRule type="expression" dxfId="27" priority="17">
      <formula>IF($B10&lt;&gt;"",1,0)</formula>
    </cfRule>
    <cfRule type="expression" dxfId="26" priority="18">
      <formula>$I10 = 0</formula>
    </cfRule>
  </conditionalFormatting>
  <conditionalFormatting sqref="J4">
    <cfRule type="expression" dxfId="25" priority="815">
      <formula>IF(COUNTA($B$10:$B$20)-COUNTIF($B$10:$B$20,"")+1&lt;&gt;COUNTIF($I$10:$I$20,1),1,0)</formula>
    </cfRule>
    <cfRule type="expression" dxfId="24" priority="816">
      <formula>IF(COUNTA($B$10:$B$20)=COUNTIF($I$10:$I$20,1),1,0)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1009650</xdr:colOff>
                    <xdr:row>6</xdr:row>
                    <xdr:rowOff>133350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19050</xdr:colOff>
                    <xdr:row>6</xdr:row>
                    <xdr:rowOff>133350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133350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371117A7-6330-D740-A9C6-386B9859F575}">
          <x14:formula1>
            <xm:f>Reference!$B$2:$B$18</xm:f>
          </x14:formula1>
          <xm:sqref>D10:D19</xm:sqref>
        </x14:dataValidation>
        <x14:dataValidation type="list" allowBlank="1" showInputMessage="1" showErrorMessage="1" xr:uid="{7559FEB5-598B-7A4D-9C84-9BA82942EF3C}">
          <x14:formula1>
            <xm:f>Reference!$A$2:$A$8</xm:f>
          </x14:formula1>
          <xm:sqref>E10:E19</xm:sqref>
        </x14:dataValidation>
        <x14:dataValidation type="list" allowBlank="1" showInputMessage="1" showErrorMessage="1" xr:uid="{E9EA0ACB-FA45-174F-97CD-860D421CDDC3}">
          <x14:formula1>
            <xm:f>Reference!$C$2:$C$23</xm:f>
          </x14:formula1>
          <xm:sqref>F10:F19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0" defaultRowHeight="15" zeroHeight="1"/>
  <cols>
    <col min="1" max="1" width="10.140625" style="51" customWidth="1"/>
    <col min="2" max="2" width="20.28515625" style="51" bestFit="1" customWidth="1"/>
    <col min="3" max="3" width="18.7109375" style="51" bestFit="1" customWidth="1"/>
    <col min="4" max="4" width="12.140625" style="51" bestFit="1" customWidth="1"/>
    <col min="5" max="7" width="29.42578125" style="51" customWidth="1"/>
    <col min="8" max="8" width="0" style="51" hidden="1" customWidth="1"/>
    <col min="9" max="9" width="10.140625" style="51" customWidth="1"/>
    <col min="10" max="16" width="0" style="51" hidden="1" customWidth="1"/>
    <col min="17" max="16384" width="25" style="51" hidden="1"/>
  </cols>
  <sheetData>
    <row r="1" spans="2:7"/>
    <row r="2" spans="2:7"/>
    <row r="3" spans="2:7"/>
    <row r="4" spans="2:7"/>
    <row r="5" spans="2:7"/>
    <row r="6" spans="2:7"/>
    <row r="7" spans="2:7"/>
    <row r="8" spans="2:7">
      <c r="B8" s="52" t="s">
        <v>222</v>
      </c>
      <c r="C8" s="56" t="str">
        <f>IF([1]Initialization!$B$12=0,"flow-controlled",IF([1]Initialization!$B$12=1,"pressure-driven","error"))</f>
        <v>pressure-driven</v>
      </c>
    </row>
    <row r="9" spans="2:7"/>
    <row r="10" spans="2:7">
      <c r="B10" s="122"/>
      <c r="C10" s="123"/>
      <c r="D10" s="123"/>
      <c r="E10" s="52" t="s">
        <v>190</v>
      </c>
      <c r="F10" s="52" t="s">
        <v>191</v>
      </c>
      <c r="G10" s="52" t="s">
        <v>192</v>
      </c>
    </row>
    <row r="11" spans="2:7">
      <c r="B11" s="88" t="s">
        <v>199</v>
      </c>
      <c r="C11" s="84" t="s">
        <v>1</v>
      </c>
      <c r="D11" s="54" t="s">
        <v>216</v>
      </c>
      <c r="E11" s="116">
        <v>2000</v>
      </c>
      <c r="F11" s="116">
        <v>2000</v>
      </c>
      <c r="G11" s="116">
        <v>2000</v>
      </c>
    </row>
    <row r="12" spans="2:7" ht="15" customHeight="1">
      <c r="B12" s="89" t="s">
        <v>204</v>
      </c>
      <c r="C12" s="84" t="s">
        <v>1</v>
      </c>
      <c r="D12" s="54" t="s">
        <v>3</v>
      </c>
      <c r="E12" s="81" t="s">
        <v>207</v>
      </c>
      <c r="F12" s="81" t="s">
        <v>207</v>
      </c>
      <c r="G12" s="81" t="s">
        <v>207</v>
      </c>
    </row>
    <row r="13" spans="2:7">
      <c r="B13" s="90"/>
      <c r="C13" s="84" t="s">
        <v>2</v>
      </c>
      <c r="D13" s="54" t="s">
        <v>3</v>
      </c>
      <c r="E13" s="81" t="s">
        <v>207</v>
      </c>
      <c r="F13" s="81" t="s">
        <v>207</v>
      </c>
      <c r="G13" s="81" t="s">
        <v>207</v>
      </c>
    </row>
    <row r="14" spans="2:7">
      <c r="B14" s="91"/>
      <c r="C14" s="84" t="s">
        <v>225</v>
      </c>
      <c r="D14" s="54" t="s">
        <v>3</v>
      </c>
      <c r="E14" s="81" t="s">
        <v>207</v>
      </c>
      <c r="F14" s="81" t="s">
        <v>207</v>
      </c>
      <c r="G14" s="81" t="s">
        <v>207</v>
      </c>
    </row>
    <row r="15" spans="2:7">
      <c r="B15" s="92"/>
      <c r="C15" s="85"/>
      <c r="D15" s="79"/>
      <c r="E15" s="79"/>
      <c r="F15" s="79"/>
      <c r="G15" s="79"/>
    </row>
    <row r="16" spans="2:7" ht="15" customHeight="1">
      <c r="B16" s="93" t="s">
        <v>261</v>
      </c>
      <c r="C16" s="84" t="s">
        <v>198</v>
      </c>
      <c r="D16" s="54" t="s">
        <v>3</v>
      </c>
      <c r="E16" s="81" t="s">
        <v>214</v>
      </c>
      <c r="F16" s="81" t="s">
        <v>215</v>
      </c>
      <c r="G16" s="81" t="s">
        <v>214</v>
      </c>
    </row>
    <row r="17" spans="2:7">
      <c r="B17" s="90"/>
      <c r="C17" s="84" t="s">
        <v>212</v>
      </c>
      <c r="D17" s="54" t="s">
        <v>3</v>
      </c>
      <c r="E17" s="81" t="s">
        <v>182</v>
      </c>
      <c r="F17" s="81" t="s">
        <v>170</v>
      </c>
      <c r="G17" s="81" t="s">
        <v>184</v>
      </c>
    </row>
    <row r="18" spans="2:7">
      <c r="B18" s="90"/>
      <c r="C18" s="95" t="s">
        <v>203</v>
      </c>
      <c r="D18" s="54" t="s">
        <v>3</v>
      </c>
      <c r="E18" s="55" t="str">
        <f>IFERROR(IF(E16="varying_pressure",INDEX(Reference!$F$2:$F$14,MATCH(E17,varying_pressure,0),1),IF(E16="constant_pressure",INDEX(Reference!$Q$2:$Q$10,MATCH(E17,constant_pressure,0),1),"")),"")</f>
        <v>0_(positive)</v>
      </c>
      <c r="F18" s="55" t="str">
        <f>IFERROR(IF(F16="varying_pressure",INDEX(Reference!$F$2:$F$14,MATCH(F17,varying_pressure,0),1),IF(F16="constant_pressure",INDEX(Reference!$Q$2:$Q$10,MATCH(F17,constant_pressure,0),1),"")),"")</f>
        <v>1_(negative)</v>
      </c>
      <c r="G18" s="55" t="str">
        <f>IFERROR(IF(G16="varying_pressure",INDEX(Reference!$F$2:$F$14,MATCH(G17,varying_pressure,0),1),IF(G16="constant_pressure",INDEX(Reference!$Q$2:$Q$10,MATCH(G17,constant_pressure,0),1),"")),"")</f>
        <v>1_(negative)</v>
      </c>
    </row>
    <row r="19" spans="2:7">
      <c r="B19" s="94"/>
      <c r="C19" s="96" t="s">
        <v>223</v>
      </c>
      <c r="D19" s="84" t="s">
        <v>205</v>
      </c>
      <c r="E19" s="55" t="str">
        <f>IFERROR(IF(E16="varying_pressure",INDEX(Reference!$G$2:$G$14,MATCH(E17,varying_pressure,0),1),IF(E16="constant_pressure",INDEX(Reference!$R$2:$R$10,MATCH(E17,constant_pressure,0),1),"")),"")</f>
        <v>Feed_Tank_(T-1)</v>
      </c>
      <c r="F19" s="55" t="str">
        <f>IFERROR(IF(F16="varying_pressure",INDEX(Reference!$G$2:$G$14,MATCH(F17,varying_pressure,0),1),IF(F16="constant_pressure",INDEX(Reference!$R$2:$R$10,MATCH(F17,constant_pressure,0),1),"")),"")</f>
        <v>Valve_6_(v6)</v>
      </c>
      <c r="G19" s="55" t="str">
        <f>IFERROR(IF(G16="varying_pressure",INDEX(Reference!$G$2:$G$14,MATCH(G17,varying_pressure,0),1),IF(G16="constant_pressure",INDEX(Reference!$R$2:$R$10,MATCH(G17,constant_pressure,0),1),"")),"")</f>
        <v>Valve_6_(v6)</v>
      </c>
    </row>
    <row r="20" spans="2:7">
      <c r="B20" s="94"/>
      <c r="C20" s="97"/>
      <c r="D20" s="84" t="s">
        <v>206</v>
      </c>
      <c r="E20" s="55" t="str">
        <f>IFERROR(IF(E16="varying_pressure",INDEX(Reference!$H$2:$H$14,MATCH(E17,varying_pressure,0),1),IF(E16="constant_pressure",INDEX(Reference!$S$2:$S$10,MATCH(E17,constant_pressure,0),1),"")),"")</f>
        <v>Valve_2_(v2)</v>
      </c>
      <c r="F20" s="55" t="str">
        <f>IFERROR(IF(F16="varying_pressure",INDEX(Reference!$H$2:$H$14,MATCH(F17,varying_pressure,0),1),IF(F16="constant_pressure",INDEX(Reference!$S$2:$S$10,MATCH(F17,constant_pressure,0),1),"")),"")</f>
        <v>Extract_Tank_(T-3)</v>
      </c>
      <c r="G20" s="55" t="str">
        <f>IFERROR(IF(G16="varying_pressure",INDEX(Reference!$H$2:$H$14,MATCH(G17,varying_pressure,0),1),IF(G16="constant_pressure",INDEX(Reference!$S$2:$S$10,MATCH(G17,constant_pressure,0),1),"")),"")</f>
        <v>Atmosphere_(V-2)</v>
      </c>
    </row>
    <row r="21" spans="2:7">
      <c r="B21" s="94"/>
      <c r="C21" s="97"/>
      <c r="D21" s="84" t="s">
        <v>198</v>
      </c>
      <c r="E21" s="55" t="str">
        <f>IFERROR(IF($C$8="flow-controlled",IF(E16="varying_pressure",INDEX(Reference!$K$2:$K$14,MATCH(E17,varying_pressure,0),1),IF(E16="constant_pressure",INDEX(Reference!$V$2:$V$10,MATCH(E17,constant_pressure,0),1),"")),IF($C$8="pressure-driven",IF(E16="varying_pressure",INDEX(Reference!$M$2:$M$14,MATCH(E17,varying_pressure,0),1),IF(E16="constant_pressure",INDEX(Reference!$X$2:$X$10,MATCH(E17,constant_pressure,0),1),"")),"")),"")</f>
        <v>Linear_Valve</v>
      </c>
      <c r="F21" s="55" t="str">
        <f>IFERROR(IF($C$8="flow-controlled",IF(F16="varying_pressure",INDEX(Reference!$K$2:$K$14,MATCH(F17,varying_pressure,0),1),IF(F16="constant_pressure",INDEX(Reference!$V$2:$V$10,MATCH(F17,constant_pressure,0),1),"")),IF($C$8="pressure-driven",IF(F16="varying_pressure",INDEX(Reference!$M$2:$M$14,MATCH(F17,varying_pressure,0),1),IF(F16="constant_pressure",INDEX(Reference!$X$2:$X$10,MATCH(F17,constant_pressure,0),1),"")),"")),"")</f>
        <v>Linear_Valve</v>
      </c>
      <c r="G21" s="55" t="str">
        <f>IFERROR(IF($C$8="flow-controlled",IF(G16="varying_pressure",INDEX(Reference!$K$2:$K$14,MATCH(G17,varying_pressure,0),1),IF(G16="constant_pressure",INDEX(Reference!$V$2:$V$10,MATCH(G17,constant_pressure,0),1),"")),IF($C$8="pressure-driven",IF(G16="varying_pressure",INDEX(Reference!$M$2:$M$14,MATCH(G17,varying_pressure,0),1),IF(G16="constant_pressure",INDEX(Reference!$X$2:$X$10,MATCH(G17,constant_pressure,0),1),"")),"")),"")</f>
        <v>Back_Pressure_Regulator</v>
      </c>
    </row>
    <row r="22" spans="2:7">
      <c r="B22" s="94"/>
      <c r="C22" s="97"/>
      <c r="D22" s="84" t="s">
        <v>202</v>
      </c>
      <c r="E22" s="83">
        <v>1E-4</v>
      </c>
      <c r="F22" s="83">
        <v>9.9999999999999995E-7</v>
      </c>
      <c r="G22" s="83">
        <v>1</v>
      </c>
    </row>
    <row r="23" spans="2:7">
      <c r="B23" s="94"/>
      <c r="C23" s="96" t="s">
        <v>224</v>
      </c>
      <c r="D23" s="84" t="s">
        <v>205</v>
      </c>
      <c r="E23" s="55" t="str">
        <f>IFERROR(IF(E16="varying_pressure",INDEX(Reference!$I$2:$I$14,MATCH(E17,varying_pressure,0),1),IF(E16="constant_pressure",INDEX(Reference!$T$2:$T$10,MATCH(E17,constant_pressure,0),1),"")),"")</f>
        <v>Valve_1_(v1)</v>
      </c>
      <c r="F23" s="55" t="str">
        <f>IFERROR(IF(F16="varying_pressure",INDEX(Reference!$I$2:$I$14,MATCH(F17,varying_pressure,0),1),IF(F16="constant_pressure",INDEX(Reference!$T$2:$T$10,MATCH(F17,constant_pressure,0),1),"")),"")</f>
        <v>None</v>
      </c>
      <c r="G23" s="55" t="str">
        <f>IFERROR(IF(G16="varying_pressure",INDEX(Reference!$I$2:$I$14,MATCH(G17,varying_pressure,0),1),IF(G16="constant_pressure",INDEX(Reference!$T$2:$T$10,MATCH(G17,constant_pressure,0),1),"")),"")</f>
        <v>Raffinate_Tank_(T-2)</v>
      </c>
    </row>
    <row r="24" spans="2:7">
      <c r="B24" s="94"/>
      <c r="C24" s="97"/>
      <c r="D24" s="84" t="s">
        <v>206</v>
      </c>
      <c r="E24" s="55" t="str">
        <f>IFERROR(IF(E16="varying_pressure",INDEX(Reference!$J$2:$J$14,MATCH(E17,varying_pressure,0),1),IF(E16="constant_pressure",INDEX(Reference!$U$2:$U$10,MATCH(E17,constant_pressure,0),1),"")),"")</f>
        <v>Raffinate_Tank_(T-2)</v>
      </c>
      <c r="F24" s="55" t="str">
        <f>IFERROR(IF(F16="varying_pressure",INDEX(Reference!$J$2:$J$14,MATCH(F17,varying_pressure,0),1),IF(F16="constant_pressure",INDEX(Reference!$U$2:$U$10,MATCH(F17,constant_pressure,0),1),"")),"")</f>
        <v>None</v>
      </c>
      <c r="G24" s="55" t="str">
        <f>IFERROR(IF(G16="varying_pressure",INDEX(Reference!$J$2:$J$14,MATCH(G17,varying_pressure,0),1),IF(G16="constant_pressure",INDEX(Reference!$U$2:$U$10,MATCH(G17,constant_pressure,0),1),"")),"")</f>
        <v>Valve_5_(v5)</v>
      </c>
    </row>
    <row r="25" spans="2:7">
      <c r="B25" s="94"/>
      <c r="C25" s="97"/>
      <c r="D25" s="84" t="s">
        <v>198</v>
      </c>
      <c r="E25" s="55" t="str">
        <f>IFERROR(IF($C$8="flow-controlled",IF(E16="varying_pressure",INDEX(Reference!$L$2:$L$14,MATCH(E17,varying_pressure,0),1),IF(E16="constant_pressure",INDEX(Reference!$W$2:$W$10,MATCH(E17,constant_pressure,0),1),"")),IF($C$8="pressure-driven",IF(E16="varying_pressure",INDEX(Reference!$N$2:$N$14,MATCH(E17,varying_pressure,0),1),IF(E16="constant_pressure",INDEX(Reference!$Y$2:$Y$10,MATCH(E17,constant_pressure,0),1),"")),"")),"")</f>
        <v>Back_Pressure_Regulator</v>
      </c>
      <c r="F25" s="55" t="str">
        <f>IFERROR(IF($C$8="flow-controlled",IF(F16="varying_pressure",INDEX(Reference!$L$2:$L$14,MATCH(F17,varying_pressure,0),1),IF(F16="constant_pressure",INDEX(Reference!$W$2:$W$10,MATCH(F17,constant_pressure,0),1),"")),IF($C$8="pressure-driven",IF(F16="varying_pressure",INDEX(Reference!$N$2:$N$14,MATCH(F17,varying_pressure,0),1),IF(F16="constant_pressure",INDEX(Reference!$Y$2:$Y$10,MATCH(F17,constant_pressure,0),1),"")),"")),"")</f>
        <v>Closed</v>
      </c>
      <c r="G25" s="55" t="str">
        <f>IFERROR(IF($C$8="flow-controlled",IF(G16="varying_pressure",INDEX(Reference!$L$2:$L$14,MATCH(G17,varying_pressure,0),1),IF(G16="constant_pressure",INDEX(Reference!$W$2:$W$10,MATCH(G17,constant_pressure,0),1),"")),IF($C$8="pressure-driven",IF(G16="varying_pressure",INDEX(Reference!$N$2:$N$14,MATCH(G17,varying_pressure,0),1),IF(G16="constant_pressure",INDEX(Reference!$Y$2:$Y$10,MATCH(G17,constant_pressure,0),1),"")),"")),"")</f>
        <v>Linear_Valve</v>
      </c>
    </row>
    <row r="26" spans="2:7">
      <c r="B26" s="99"/>
      <c r="C26" s="98"/>
      <c r="D26" s="84" t="s">
        <v>202</v>
      </c>
      <c r="E26" s="83">
        <v>1</v>
      </c>
      <c r="F26" s="83">
        <v>0</v>
      </c>
      <c r="G26" s="83">
        <v>9.9999999999999995E-7</v>
      </c>
    </row>
    <row r="27" spans="2:7">
      <c r="B27" s="92"/>
      <c r="C27" s="85"/>
      <c r="D27" s="79"/>
      <c r="E27" s="79"/>
      <c r="F27" s="79"/>
      <c r="G27" s="79"/>
    </row>
    <row r="28" spans="2:7" hidden="1">
      <c r="B28" s="92"/>
      <c r="C28" s="85"/>
      <c r="D28" s="79"/>
      <c r="E28" s="79"/>
      <c r="F28" s="79"/>
      <c r="G28" s="79"/>
    </row>
  </sheetData>
  <sheetProtection algorithmName="SHA-512" hashValue="KNtv9d9uITy8CdPYTfwC/VzW8mEhBm5UJ1EAM1IqEdOtpDABoURYiypPnCkXY/4n+hhADa9g3vEntTfDtJRiyw==" saltValue="6jr2lrxWRPzPqTHLo4j8nw==" spinCount="100000" sheet="1" objects="1" scenarios="1" selectLockedCells="1"/>
  <mergeCells count="1">
    <mergeCell ref="B10:D10"/>
  </mergeCells>
  <phoneticPr fontId="1" type="noConversion"/>
  <conditionalFormatting sqref="H11:H27 H29:H1048576 E11:E1048576 J29:XFD1048576 J11:XFD27">
    <cfRule type="notContainsBlanks" dxfId="8" priority="67">
      <formula>LEN(TRIM(E11))&gt;0</formula>
    </cfRule>
  </conditionalFormatting>
  <conditionalFormatting sqref="H28 J28:XFD28">
    <cfRule type="notContainsBlanks" dxfId="7" priority="22">
      <formula>LEN(TRIM(H28))&gt;0</formula>
    </cfRule>
  </conditionalFormatting>
  <conditionalFormatting sqref="F11:F1048576">
    <cfRule type="notContainsBlanks" dxfId="6" priority="2">
      <formula>LEN(TRIM(F11))&gt;0</formula>
    </cfRule>
  </conditionalFormatting>
  <conditionalFormatting sqref="G11:G1048576">
    <cfRule type="notContainsBlanks" dxfId="5" priority="1">
      <formula>LEN(TRIM(G11))&gt;0</formula>
    </cfRule>
  </conditionalFormatting>
  <dataValidations count="2">
    <dataValidation type="list" allowBlank="1" showInputMessage="1" showErrorMessage="1" sqref="E16:G16" xr:uid="{0DBCFACB-BA54-4136-AD8F-ACC7C75D6F7A}">
      <formula1>steps</formula1>
    </dataValidation>
    <dataValidation type="list" allowBlank="1" showInputMessage="1" showErrorMessage="1" sqref="E17:G17" xr:uid="{72B7E383-4D8A-429B-8C80-D81A8AE4763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E13:G13</xm:sqref>
        </x14:dataValidation>
        <x14:dataValidation type="list" allowBlank="1" showInputMessage="1" showErrorMessage="1" xr:uid="{2902E9B7-671F-4DE3-92EC-51E2FB908341}">
          <x14:formula1>
            <xm:f>Reference!$AB$2:$AB$13</xm:f>
          </x14:formula1>
          <xm:sqref>E14:G14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40625" style="51" customWidth="1"/>
    <col min="2" max="2" width="20.28515625" style="51" bestFit="1" customWidth="1"/>
    <col min="3" max="3" width="18.7109375" style="51" bestFit="1" customWidth="1"/>
    <col min="4" max="4" width="12.140625" style="51" bestFit="1" customWidth="1"/>
    <col min="5" max="12" width="29.42578125" style="51" customWidth="1"/>
    <col min="13" max="13" width="25" style="51" customWidth="1"/>
    <col min="14" max="16" width="0" style="51" hidden="1" customWidth="1"/>
    <col min="17" max="16384" width="25" style="51" hidden="1"/>
  </cols>
  <sheetData>
    <row r="1" spans="2:13"/>
    <row r="2" spans="2:13"/>
    <row r="3" spans="2:13"/>
    <row r="4" spans="2:13"/>
    <row r="5" spans="2:13"/>
    <row r="6" spans="2:13"/>
    <row r="7" spans="2:13"/>
    <row r="8" spans="2:13">
      <c r="B8" s="52" t="s">
        <v>222</v>
      </c>
      <c r="C8" s="56" t="str">
        <f>IF([1]Initialization!$C$15=0,"flow-controlled",IF([1]Initialization!$C$15=1,"pressure-driven","error"))</f>
        <v>error</v>
      </c>
    </row>
    <row r="9" spans="2:13"/>
    <row r="10" spans="2:13">
      <c r="B10" s="123"/>
      <c r="C10" s="123"/>
      <c r="D10" s="123"/>
      <c r="E10" s="52" t="s">
        <v>190</v>
      </c>
      <c r="F10" s="52" t="s">
        <v>191</v>
      </c>
      <c r="G10" s="52" t="s">
        <v>192</v>
      </c>
      <c r="H10" s="52" t="s">
        <v>193</v>
      </c>
      <c r="I10" s="52" t="s">
        <v>194</v>
      </c>
      <c r="J10" s="52" t="s">
        <v>195</v>
      </c>
      <c r="K10" s="52" t="s">
        <v>196</v>
      </c>
      <c r="L10" s="52" t="s">
        <v>197</v>
      </c>
    </row>
    <row r="11" spans="2:13">
      <c r="B11" s="53" t="s">
        <v>199</v>
      </c>
      <c r="C11" s="54" t="s">
        <v>1</v>
      </c>
      <c r="D11" s="54" t="s">
        <v>216</v>
      </c>
      <c r="E11" s="81">
        <v>4</v>
      </c>
      <c r="F11" s="81">
        <v>1</v>
      </c>
      <c r="G11" s="81">
        <v>35</v>
      </c>
      <c r="H11" s="81">
        <v>65</v>
      </c>
      <c r="I11" s="81">
        <v>4</v>
      </c>
      <c r="J11" s="81">
        <v>1</v>
      </c>
      <c r="K11" s="81">
        <v>35</v>
      </c>
      <c r="L11" s="81">
        <v>65</v>
      </c>
      <c r="M11" s="82"/>
    </row>
    <row r="12" spans="2:13">
      <c r="B12" s="124" t="s">
        <v>204</v>
      </c>
      <c r="C12" s="54" t="s">
        <v>1</v>
      </c>
      <c r="D12" s="54" t="s">
        <v>3</v>
      </c>
      <c r="E12" s="81">
        <v>0</v>
      </c>
      <c r="F12" s="81">
        <v>0</v>
      </c>
      <c r="G12" s="81">
        <v>0</v>
      </c>
      <c r="H12" s="81">
        <v>0</v>
      </c>
      <c r="I12" s="81">
        <v>0</v>
      </c>
      <c r="J12" s="81">
        <v>0</v>
      </c>
      <c r="K12" s="81">
        <v>0</v>
      </c>
      <c r="L12" s="81">
        <v>0</v>
      </c>
      <c r="M12" s="82"/>
    </row>
    <row r="13" spans="2:13">
      <c r="B13" s="124"/>
      <c r="C13" s="54" t="s">
        <v>2</v>
      </c>
      <c r="D13" s="54"/>
      <c r="E13" s="81" t="s">
        <v>207</v>
      </c>
      <c r="F13" s="81" t="s">
        <v>207</v>
      </c>
      <c r="G13" s="81" t="s">
        <v>207</v>
      </c>
      <c r="H13" s="81" t="s">
        <v>207</v>
      </c>
      <c r="I13" s="81" t="s">
        <v>207</v>
      </c>
      <c r="J13" s="81" t="s">
        <v>207</v>
      </c>
      <c r="K13" s="81" t="s">
        <v>207</v>
      </c>
      <c r="L13" s="81" t="s">
        <v>207</v>
      </c>
      <c r="M13" s="82"/>
    </row>
    <row r="14" spans="2:13">
      <c r="B14" s="124"/>
      <c r="C14" s="54" t="s">
        <v>225</v>
      </c>
      <c r="D14" s="54" t="s">
        <v>3</v>
      </c>
      <c r="E14" s="81" t="s">
        <v>207</v>
      </c>
      <c r="F14" s="81" t="s">
        <v>207</v>
      </c>
      <c r="G14" s="81" t="s">
        <v>207</v>
      </c>
      <c r="H14" s="81" t="s">
        <v>207</v>
      </c>
      <c r="I14" s="81" t="s">
        <v>207</v>
      </c>
      <c r="J14" s="81" t="s">
        <v>207</v>
      </c>
      <c r="K14" s="81" t="s">
        <v>207</v>
      </c>
      <c r="L14" s="81" t="s">
        <v>207</v>
      </c>
      <c r="M14" s="82"/>
    </row>
    <row r="15" spans="2:13">
      <c r="B15" s="79"/>
      <c r="C15" s="79"/>
      <c r="D15" s="79"/>
      <c r="E15" s="79"/>
      <c r="F15" s="79"/>
      <c r="G15" s="79"/>
      <c r="H15" s="79"/>
      <c r="I15" s="79"/>
      <c r="J15" s="79"/>
      <c r="K15" s="79"/>
      <c r="L15" s="79"/>
    </row>
    <row r="16" spans="2:13">
      <c r="B16" s="124" t="s">
        <v>238</v>
      </c>
      <c r="C16" s="54" t="s">
        <v>198</v>
      </c>
      <c r="D16" s="54" t="s">
        <v>3</v>
      </c>
      <c r="E16" s="81" t="s">
        <v>215</v>
      </c>
      <c r="F16" s="81" t="s">
        <v>215</v>
      </c>
      <c r="G16" s="81" t="s">
        <v>214</v>
      </c>
      <c r="H16" s="81" t="s">
        <v>214</v>
      </c>
      <c r="I16" s="81" t="s">
        <v>214</v>
      </c>
      <c r="J16" s="81" t="s">
        <v>214</v>
      </c>
      <c r="K16" s="81" t="s">
        <v>215</v>
      </c>
      <c r="L16" s="81" t="s">
        <v>214</v>
      </c>
      <c r="M16" s="82"/>
    </row>
    <row r="17" spans="2:13">
      <c r="B17" s="124"/>
      <c r="C17" s="54" t="s">
        <v>212</v>
      </c>
      <c r="D17" s="54" t="s">
        <v>3</v>
      </c>
      <c r="E17" s="81" t="s">
        <v>175</v>
      </c>
      <c r="F17" s="81" t="s">
        <v>173</v>
      </c>
      <c r="G17" s="81" t="s">
        <v>182</v>
      </c>
      <c r="H17" s="81" t="s">
        <v>182</v>
      </c>
      <c r="I17" s="81" t="s">
        <v>182</v>
      </c>
      <c r="J17" s="81" t="s">
        <v>182</v>
      </c>
      <c r="K17" s="81" t="s">
        <v>169</v>
      </c>
      <c r="L17" s="81" t="s">
        <v>184</v>
      </c>
      <c r="M17" s="82"/>
    </row>
    <row r="18" spans="2:13">
      <c r="B18" s="124"/>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c r="B19" s="124"/>
      <c r="C19" s="125"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c r="B20" s="124"/>
      <c r="C20" s="125"/>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c r="B21" s="124"/>
      <c r="C21" s="125"/>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c r="B22" s="124"/>
      <c r="C22" s="125"/>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c r="B23" s="124"/>
      <c r="C23" s="125"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c r="B24" s="124"/>
      <c r="C24" s="125"/>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c r="B25" s="124"/>
      <c r="C25" s="125"/>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c r="B26" s="124"/>
      <c r="C26" s="125"/>
      <c r="D26" s="54" t="s">
        <v>202</v>
      </c>
      <c r="E26" s="83">
        <v>5.5000000000000002E-5</v>
      </c>
      <c r="F26" s="83">
        <v>0</v>
      </c>
      <c r="G26" s="83">
        <v>1</v>
      </c>
      <c r="H26" s="83">
        <v>1</v>
      </c>
      <c r="I26" s="83">
        <v>1</v>
      </c>
      <c r="J26" s="83">
        <v>1</v>
      </c>
      <c r="K26" s="83">
        <v>0</v>
      </c>
      <c r="L26" s="83">
        <v>1.2700000000000001E-7</v>
      </c>
      <c r="M26" s="82"/>
    </row>
    <row r="27" spans="2:13">
      <c r="B27" s="80"/>
      <c r="C27" s="80"/>
      <c r="D27" s="80"/>
      <c r="E27" s="80"/>
      <c r="F27" s="80"/>
      <c r="G27" s="80"/>
      <c r="H27" s="80"/>
      <c r="I27" s="80"/>
      <c r="J27" s="80"/>
      <c r="K27" s="80"/>
      <c r="L27" s="80"/>
    </row>
    <row r="28" spans="2:13">
      <c r="B28" s="124" t="s">
        <v>239</v>
      </c>
      <c r="C28" s="54" t="s">
        <v>198</v>
      </c>
      <c r="D28" s="54" t="s">
        <v>3</v>
      </c>
      <c r="E28" s="81" t="s">
        <v>214</v>
      </c>
      <c r="F28" s="81" t="s">
        <v>214</v>
      </c>
      <c r="G28" s="81" t="s">
        <v>215</v>
      </c>
      <c r="H28" s="81" t="s">
        <v>214</v>
      </c>
      <c r="I28" s="81" t="s">
        <v>215</v>
      </c>
      <c r="J28" s="81" t="s">
        <v>215</v>
      </c>
      <c r="K28" s="81" t="s">
        <v>214</v>
      </c>
      <c r="L28" s="81" t="s">
        <v>214</v>
      </c>
      <c r="M28" s="82"/>
    </row>
    <row r="29" spans="2:13">
      <c r="B29" s="124"/>
      <c r="C29" s="54" t="s">
        <v>212</v>
      </c>
      <c r="D29" s="54" t="s">
        <v>3</v>
      </c>
      <c r="E29" s="81" t="s">
        <v>182</v>
      </c>
      <c r="F29" s="81" t="s">
        <v>182</v>
      </c>
      <c r="G29" s="81" t="s">
        <v>169</v>
      </c>
      <c r="H29" s="81" t="s">
        <v>184</v>
      </c>
      <c r="I29" s="81" t="s">
        <v>175</v>
      </c>
      <c r="J29" s="81" t="s">
        <v>173</v>
      </c>
      <c r="K29" s="81" t="s">
        <v>182</v>
      </c>
      <c r="L29" s="81" t="s">
        <v>182</v>
      </c>
      <c r="M29" s="82"/>
    </row>
    <row r="30" spans="2:13">
      <c r="B30" s="124"/>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c r="B31" s="124"/>
      <c r="C31" s="125"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c r="B32" s="124"/>
      <c r="C32" s="125"/>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c r="B33" s="124"/>
      <c r="C33" s="125"/>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c r="B34" s="124"/>
      <c r="C34" s="125"/>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c r="B35" s="124"/>
      <c r="C35" s="125"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c r="B36" s="124"/>
      <c r="C36" s="125"/>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c r="B37" s="124"/>
      <c r="C37" s="125"/>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c r="B38" s="124"/>
      <c r="C38" s="125"/>
      <c r="D38" s="54" t="s">
        <v>202</v>
      </c>
      <c r="E38" s="83">
        <v>1</v>
      </c>
      <c r="F38" s="83">
        <v>1</v>
      </c>
      <c r="G38" s="83">
        <v>0</v>
      </c>
      <c r="H38" s="83">
        <v>1.2700000000000001E-7</v>
      </c>
      <c r="I38" s="83">
        <v>5.5000000000000002E-5</v>
      </c>
      <c r="J38" s="83">
        <v>0</v>
      </c>
      <c r="K38" s="83">
        <v>1</v>
      </c>
      <c r="L38" s="83">
        <v>1</v>
      </c>
      <c r="M38" s="82"/>
    </row>
    <row r="39" spans="2:13"/>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40625" style="51" customWidth="1"/>
    <col min="2" max="2" width="20.28515625" style="87" bestFit="1" customWidth="1"/>
    <col min="3" max="3" width="18.7109375" style="86" bestFit="1" customWidth="1"/>
    <col min="4" max="4" width="12.140625" style="51" bestFit="1" customWidth="1"/>
    <col min="5" max="12" width="29.42578125" style="51" customWidth="1"/>
    <col min="14" max="14" width="10.140625" style="51" customWidth="1"/>
    <col min="15" max="16" width="0" hidden="1" customWidth="1"/>
    <col min="17" max="16384" width="25" hidden="1"/>
  </cols>
  <sheetData>
    <row r="1" spans="2:12"/>
    <row r="2" spans="2:12"/>
    <row r="3" spans="2:12"/>
    <row r="4" spans="2:12"/>
    <row r="5" spans="2:12"/>
    <row r="6" spans="2:12"/>
    <row r="7" spans="2:12"/>
    <row r="8" spans="2:12">
      <c r="B8" s="88" t="s">
        <v>222</v>
      </c>
      <c r="C8" s="56" t="str">
        <f>IF([1]Initialization!$C$15=0,"flow-controlled",IF([1]Initialization!$C$15=1,"pressure-driven","error"))</f>
        <v>error</v>
      </c>
    </row>
    <row r="9" spans="2:12"/>
    <row r="10" spans="2:12">
      <c r="B10" s="122"/>
      <c r="C10" s="123"/>
      <c r="D10" s="123"/>
      <c r="E10" s="52" t="s">
        <v>190</v>
      </c>
      <c r="F10" s="52" t="s">
        <v>191</v>
      </c>
      <c r="G10" s="52" t="s">
        <v>192</v>
      </c>
      <c r="H10" s="52" t="s">
        <v>193</v>
      </c>
      <c r="I10" s="52" t="s">
        <v>194</v>
      </c>
      <c r="J10" s="52" t="s">
        <v>195</v>
      </c>
      <c r="K10" s="52" t="s">
        <v>196</v>
      </c>
      <c r="L10" s="52" t="s">
        <v>197</v>
      </c>
    </row>
    <row r="11" spans="2:12">
      <c r="B11" s="88" t="s">
        <v>199</v>
      </c>
      <c r="C11" s="84" t="s">
        <v>1</v>
      </c>
      <c r="D11" s="54" t="s">
        <v>216</v>
      </c>
      <c r="E11" s="81">
        <v>4</v>
      </c>
      <c r="F11" s="81">
        <v>1</v>
      </c>
      <c r="G11" s="81">
        <v>35</v>
      </c>
      <c r="H11" s="81">
        <v>65</v>
      </c>
      <c r="I11" s="81">
        <v>4</v>
      </c>
      <c r="J11" s="81">
        <v>1</v>
      </c>
      <c r="K11" s="81">
        <v>35</v>
      </c>
      <c r="L11" s="81">
        <v>65</v>
      </c>
    </row>
    <row r="12" spans="2:12">
      <c r="B12" s="89" t="s">
        <v>204</v>
      </c>
      <c r="C12" s="84" t="s">
        <v>1</v>
      </c>
      <c r="D12" s="54" t="s">
        <v>3</v>
      </c>
      <c r="E12" s="81">
        <v>0</v>
      </c>
      <c r="F12" s="81">
        <v>0</v>
      </c>
      <c r="G12" s="81">
        <v>0</v>
      </c>
      <c r="H12" s="81">
        <v>0</v>
      </c>
      <c r="I12" s="81">
        <v>0</v>
      </c>
      <c r="J12" s="81">
        <v>0</v>
      </c>
      <c r="K12" s="81">
        <v>0</v>
      </c>
      <c r="L12" s="81">
        <v>0</v>
      </c>
    </row>
    <row r="13" spans="2:12">
      <c r="B13" s="90"/>
      <c r="C13" s="84" t="s">
        <v>2</v>
      </c>
      <c r="D13" s="54"/>
      <c r="E13" s="81" t="s">
        <v>207</v>
      </c>
      <c r="F13" s="81" t="s">
        <v>207</v>
      </c>
      <c r="G13" s="81" t="s">
        <v>207</v>
      </c>
      <c r="H13" s="81" t="s">
        <v>207</v>
      </c>
      <c r="I13" s="81" t="s">
        <v>207</v>
      </c>
      <c r="J13" s="81" t="s">
        <v>207</v>
      </c>
      <c r="K13" s="81" t="s">
        <v>207</v>
      </c>
      <c r="L13" s="81" t="s">
        <v>207</v>
      </c>
    </row>
    <row r="14" spans="2:12">
      <c r="B14" s="91"/>
      <c r="C14" s="84" t="s">
        <v>225</v>
      </c>
      <c r="D14" s="54" t="s">
        <v>3</v>
      </c>
      <c r="E14" s="81" t="s">
        <v>207</v>
      </c>
      <c r="F14" s="81" t="s">
        <v>207</v>
      </c>
      <c r="G14" s="81" t="s">
        <v>207</v>
      </c>
      <c r="H14" s="81" t="s">
        <v>207</v>
      </c>
      <c r="I14" s="81" t="s">
        <v>207</v>
      </c>
      <c r="J14" s="81" t="s">
        <v>207</v>
      </c>
      <c r="K14" s="81" t="s">
        <v>207</v>
      </c>
      <c r="L14" s="81" t="s">
        <v>207</v>
      </c>
    </row>
    <row r="15" spans="2:12">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c r="B17" s="90"/>
      <c r="C17" s="84" t="s">
        <v>212</v>
      </c>
      <c r="D17" s="54" t="s">
        <v>3</v>
      </c>
      <c r="E17" s="81" t="s">
        <v>175</v>
      </c>
      <c r="F17" s="81" t="s">
        <v>173</v>
      </c>
      <c r="G17" s="81" t="s">
        <v>182</v>
      </c>
      <c r="H17" s="81" t="s">
        <v>182</v>
      </c>
      <c r="I17" s="81" t="s">
        <v>182</v>
      </c>
      <c r="J17" s="81" t="s">
        <v>182</v>
      </c>
      <c r="K17" s="81" t="s">
        <v>169</v>
      </c>
      <c r="L17" s="81"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99"/>
      <c r="C26" s="98"/>
      <c r="D26" s="84" t="s">
        <v>202</v>
      </c>
      <c r="E26" s="83">
        <v>5.5000000000000002E-5</v>
      </c>
      <c r="F26" s="83">
        <v>0</v>
      </c>
      <c r="G26" s="83">
        <v>1</v>
      </c>
      <c r="H26" s="83">
        <v>1</v>
      </c>
      <c r="I26" s="83">
        <v>1</v>
      </c>
      <c r="J26" s="83">
        <v>1</v>
      </c>
      <c r="K26" s="83">
        <v>0</v>
      </c>
      <c r="L26" s="83">
        <v>1.2700000000000001E-7</v>
      </c>
    </row>
    <row r="27" spans="2:12">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c r="B29" s="90"/>
      <c r="C29" s="84" t="s">
        <v>212</v>
      </c>
      <c r="D29" s="54" t="s">
        <v>3</v>
      </c>
      <c r="E29" s="81" t="s">
        <v>182</v>
      </c>
      <c r="F29" s="81" t="s">
        <v>182</v>
      </c>
      <c r="G29" s="81" t="s">
        <v>169</v>
      </c>
      <c r="H29" s="81" t="s">
        <v>184</v>
      </c>
      <c r="I29" s="81" t="s">
        <v>175</v>
      </c>
      <c r="J29" s="81" t="s">
        <v>173</v>
      </c>
      <c r="K29" s="81" t="s">
        <v>182</v>
      </c>
      <c r="L29" s="81" t="s">
        <v>182</v>
      </c>
    </row>
    <row r="30" spans="2:1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99"/>
      <c r="C38" s="98"/>
      <c r="D38" s="84" t="s">
        <v>202</v>
      </c>
      <c r="E38" s="83">
        <v>1</v>
      </c>
      <c r="F38" s="83">
        <v>1</v>
      </c>
      <c r="G38" s="83">
        <v>0</v>
      </c>
      <c r="H38" s="83">
        <v>1.2700000000000001E-7</v>
      </c>
      <c r="I38" s="83">
        <v>5.5000000000000002E-5</v>
      </c>
      <c r="J38" s="83">
        <v>0</v>
      </c>
      <c r="K38" s="83">
        <v>1</v>
      </c>
      <c r="L38" s="83">
        <v>1</v>
      </c>
    </row>
    <row r="39" spans="2:1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5"/>
  <cols>
    <col min="1" max="1" width="10.140625" style="51" customWidth="1"/>
    <col min="2" max="2" width="20.28515625" style="51" bestFit="1" customWidth="1"/>
    <col min="3" max="3" width="18.7109375" style="51" bestFit="1" customWidth="1"/>
    <col min="4" max="4" width="12.140625" style="51" bestFit="1" customWidth="1"/>
    <col min="5" max="12" width="29.42578125" style="51" customWidth="1"/>
    <col min="13" max="16384" width="25" style="51"/>
  </cols>
  <sheetData>
    <row r="8" spans="2:12">
      <c r="B8" s="52" t="s">
        <v>222</v>
      </c>
      <c r="C8" s="56" t="str">
        <f>IF([1]Initialization!$C$15=0,"flow-controlled",IF([1]Initialization!$C$15=1,"pressure-driven","error"))</f>
        <v>error</v>
      </c>
    </row>
    <row r="10" spans="2:12">
      <c r="B10" s="123"/>
      <c r="C10" s="123"/>
      <c r="D10" s="123"/>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4" t="s">
        <v>204</v>
      </c>
      <c r="C12" s="54" t="s">
        <v>1</v>
      </c>
      <c r="D12" s="54" t="s">
        <v>3</v>
      </c>
      <c r="E12" s="57">
        <v>0</v>
      </c>
      <c r="F12" s="57">
        <v>0</v>
      </c>
      <c r="G12" s="57">
        <v>0</v>
      </c>
      <c r="H12" s="57">
        <v>0</v>
      </c>
      <c r="I12" s="57">
        <v>0</v>
      </c>
      <c r="J12" s="57">
        <v>0</v>
      </c>
      <c r="K12" s="57">
        <v>0</v>
      </c>
      <c r="L12" s="57">
        <v>0</v>
      </c>
    </row>
    <row r="13" spans="2:12">
      <c r="B13" s="124"/>
      <c r="C13" s="54" t="s">
        <v>2</v>
      </c>
      <c r="D13" s="54"/>
      <c r="E13" s="57" t="s">
        <v>207</v>
      </c>
      <c r="F13" s="57" t="s">
        <v>207</v>
      </c>
      <c r="G13" s="57" t="s">
        <v>207</v>
      </c>
      <c r="H13" s="57" t="s">
        <v>207</v>
      </c>
      <c r="I13" s="57" t="s">
        <v>207</v>
      </c>
      <c r="J13" s="57" t="s">
        <v>207</v>
      </c>
      <c r="K13" s="57" t="s">
        <v>207</v>
      </c>
      <c r="L13" s="57" t="s">
        <v>207</v>
      </c>
    </row>
    <row r="14" spans="2:12">
      <c r="B14" s="124"/>
      <c r="C14" s="54" t="s">
        <v>225</v>
      </c>
      <c r="D14" s="54" t="s">
        <v>3</v>
      </c>
      <c r="E14" s="57" t="s">
        <v>207</v>
      </c>
      <c r="F14" s="57" t="s">
        <v>207</v>
      </c>
      <c r="G14" s="57" t="s">
        <v>207</v>
      </c>
      <c r="H14" s="57" t="s">
        <v>207</v>
      </c>
      <c r="I14" s="57" t="s">
        <v>207</v>
      </c>
      <c r="J14" s="57" t="s">
        <v>207</v>
      </c>
      <c r="K14" s="57" t="s">
        <v>207</v>
      </c>
      <c r="L14" s="57" t="s">
        <v>207</v>
      </c>
    </row>
    <row r="15" spans="2:12">
      <c r="B15" s="127"/>
      <c r="C15" s="127"/>
      <c r="D15" s="127"/>
      <c r="E15" s="127"/>
      <c r="F15" s="127"/>
      <c r="G15" s="127"/>
      <c r="H15" s="127"/>
      <c r="I15" s="127"/>
      <c r="J15" s="127"/>
      <c r="K15" s="127"/>
      <c r="L15" s="127"/>
    </row>
    <row r="16" spans="2:12">
      <c r="B16" s="124" t="s">
        <v>238</v>
      </c>
      <c r="C16" s="54" t="s">
        <v>198</v>
      </c>
      <c r="D16" s="54" t="s">
        <v>3</v>
      </c>
      <c r="E16" s="57" t="s">
        <v>215</v>
      </c>
      <c r="F16" s="57" t="s">
        <v>215</v>
      </c>
      <c r="G16" s="57" t="s">
        <v>214</v>
      </c>
      <c r="H16" s="57" t="s">
        <v>214</v>
      </c>
      <c r="I16" s="57" t="s">
        <v>214</v>
      </c>
      <c r="J16" s="57" t="s">
        <v>214</v>
      </c>
      <c r="K16" s="57" t="s">
        <v>215</v>
      </c>
      <c r="L16" s="57" t="s">
        <v>214</v>
      </c>
    </row>
    <row r="17" spans="2:12">
      <c r="B17" s="124"/>
      <c r="C17" s="54" t="s">
        <v>212</v>
      </c>
      <c r="D17" s="54" t="s">
        <v>3</v>
      </c>
      <c r="E17" s="57" t="s">
        <v>175</v>
      </c>
      <c r="F17" s="57" t="s">
        <v>173</v>
      </c>
      <c r="G17" s="57" t="s">
        <v>182</v>
      </c>
      <c r="H17" s="57" t="s">
        <v>182</v>
      </c>
      <c r="I17" s="57" t="s">
        <v>182</v>
      </c>
      <c r="J17" s="57" t="s">
        <v>182</v>
      </c>
      <c r="K17" s="57" t="s">
        <v>169</v>
      </c>
      <c r="L17" s="57" t="s">
        <v>184</v>
      </c>
    </row>
    <row r="18" spans="2:12">
      <c r="B18" s="124"/>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4"/>
      <c r="C19" s="125"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4"/>
      <c r="C20" s="125"/>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4"/>
      <c r="C21" s="125"/>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4"/>
      <c r="C22" s="125"/>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4"/>
      <c r="C23" s="125"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4"/>
      <c r="C24" s="125"/>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4"/>
      <c r="C25" s="125"/>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4"/>
      <c r="C26" s="125"/>
      <c r="D26" s="54" t="s">
        <v>202</v>
      </c>
      <c r="E26" s="75">
        <v>5.5000000000000002E-5</v>
      </c>
      <c r="F26" s="75">
        <v>0</v>
      </c>
      <c r="G26" s="75">
        <v>1</v>
      </c>
      <c r="H26" s="75">
        <v>1</v>
      </c>
      <c r="I26" s="75">
        <v>1</v>
      </c>
      <c r="J26" s="75">
        <v>1</v>
      </c>
      <c r="K26" s="75">
        <v>0</v>
      </c>
      <c r="L26" s="75">
        <v>1.2700000000000001E-7</v>
      </c>
    </row>
    <row r="27" spans="2:12">
      <c r="B27" s="126"/>
      <c r="C27" s="126"/>
      <c r="D27" s="126"/>
      <c r="E27" s="126"/>
      <c r="F27" s="126"/>
      <c r="G27" s="126"/>
      <c r="H27" s="126"/>
      <c r="I27" s="126"/>
      <c r="J27" s="126"/>
      <c r="K27" s="126"/>
      <c r="L27" s="126"/>
    </row>
    <row r="28" spans="2:12">
      <c r="B28" s="124" t="s">
        <v>239</v>
      </c>
      <c r="C28" s="54" t="s">
        <v>198</v>
      </c>
      <c r="D28" s="54" t="s">
        <v>3</v>
      </c>
      <c r="E28" s="57" t="s">
        <v>214</v>
      </c>
      <c r="F28" s="57" t="s">
        <v>214</v>
      </c>
      <c r="G28" s="57" t="s">
        <v>215</v>
      </c>
      <c r="H28" s="57" t="s">
        <v>214</v>
      </c>
      <c r="I28" s="57" t="s">
        <v>215</v>
      </c>
      <c r="J28" s="57" t="s">
        <v>215</v>
      </c>
      <c r="K28" s="57" t="s">
        <v>214</v>
      </c>
      <c r="L28" s="57" t="s">
        <v>214</v>
      </c>
    </row>
    <row r="29" spans="2:12">
      <c r="B29" s="124"/>
      <c r="C29" s="54" t="s">
        <v>212</v>
      </c>
      <c r="D29" s="54" t="s">
        <v>3</v>
      </c>
      <c r="E29" s="57" t="s">
        <v>182</v>
      </c>
      <c r="F29" s="57" t="s">
        <v>182</v>
      </c>
      <c r="G29" s="57" t="s">
        <v>169</v>
      </c>
      <c r="H29" s="57" t="s">
        <v>184</v>
      </c>
      <c r="I29" s="57" t="s">
        <v>175</v>
      </c>
      <c r="J29" s="57" t="s">
        <v>173</v>
      </c>
      <c r="K29" s="57" t="s">
        <v>182</v>
      </c>
      <c r="L29" s="57" t="s">
        <v>182</v>
      </c>
    </row>
    <row r="30" spans="2:12">
      <c r="B30" s="124"/>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4"/>
      <c r="C31" s="125"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4"/>
      <c r="C32" s="125"/>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4"/>
      <c r="C33" s="125"/>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4"/>
      <c r="C34" s="125"/>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4"/>
      <c r="C35" s="125"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4"/>
      <c r="C36" s="125"/>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4"/>
      <c r="C37" s="125"/>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4"/>
      <c r="C38" s="125"/>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topLeftCell="A16" zoomScaleNormal="100" zoomScaleSheetLayoutView="55" workbookViewId="0">
      <selection activeCell="R4" sqref="R4"/>
    </sheetView>
  </sheetViews>
  <sheetFormatPr defaultColWidth="0" defaultRowHeight="14.65" customHeight="1" zeroHeight="1"/>
  <cols>
    <col min="1" max="18" width="8.7109375" style="28" customWidth="1"/>
    <col min="19" max="48" width="0" style="28" hidden="1" customWidth="1"/>
    <col min="49" max="16384" width="8.7109375" style="28" hidden="1"/>
  </cols>
  <sheetData>
    <row r="1" spans="1:18" ht="15">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c r="A2" s="29" t="s">
        <v>93</v>
      </c>
      <c r="B2" s="30"/>
      <c r="C2" s="30"/>
      <c r="D2" s="31"/>
      <c r="E2" s="31"/>
      <c r="F2" s="31"/>
      <c r="G2" s="31"/>
      <c r="H2" s="31"/>
      <c r="I2" s="31"/>
      <c r="J2" s="31"/>
      <c r="K2" s="31"/>
      <c r="L2" s="31"/>
      <c r="M2" s="31"/>
      <c r="N2" s="31"/>
      <c r="O2" s="31"/>
      <c r="P2" s="31"/>
      <c r="Q2" s="31"/>
      <c r="R2" s="32"/>
    </row>
    <row r="3" spans="1:18" ht="15">
      <c r="A3" s="26"/>
      <c r="B3" s="25"/>
      <c r="C3" s="34"/>
      <c r="D3" s="34"/>
      <c r="E3" s="34"/>
      <c r="F3" s="34"/>
      <c r="G3" s="34"/>
      <c r="H3" s="34"/>
      <c r="I3" s="34"/>
      <c r="J3" s="34"/>
      <c r="K3" s="34"/>
      <c r="L3" s="34"/>
      <c r="M3" s="34"/>
      <c r="N3" s="34"/>
      <c r="O3" s="34"/>
      <c r="P3" s="34"/>
      <c r="Q3" s="34"/>
      <c r="R3" s="35"/>
    </row>
    <row r="4" spans="1:18" ht="15">
      <c r="A4" s="26"/>
      <c r="B4" s="25"/>
      <c r="C4" s="34"/>
      <c r="D4" s="34"/>
      <c r="E4" s="34"/>
      <c r="F4" s="34"/>
      <c r="G4" s="34"/>
      <c r="H4" s="34"/>
      <c r="I4" s="34"/>
      <c r="J4" s="34"/>
      <c r="K4" s="34"/>
      <c r="L4" s="34"/>
      <c r="M4" s="34"/>
      <c r="N4" s="34"/>
      <c r="O4" s="34"/>
      <c r="P4" s="34"/>
      <c r="Q4" s="34"/>
      <c r="R4" s="35"/>
    </row>
    <row r="5" spans="1:18" ht="15">
      <c r="A5" s="26"/>
      <c r="B5" s="25"/>
      <c r="C5" s="34"/>
      <c r="D5" s="34"/>
      <c r="E5" s="34"/>
      <c r="F5" s="34"/>
      <c r="G5" s="34"/>
      <c r="H5" s="34"/>
      <c r="I5" s="34"/>
      <c r="J5" s="34"/>
      <c r="K5" s="34"/>
      <c r="L5" s="34"/>
      <c r="M5" s="34"/>
      <c r="N5" s="34"/>
      <c r="O5" s="34"/>
      <c r="P5" s="34"/>
      <c r="Q5" s="34"/>
      <c r="R5" s="35"/>
    </row>
    <row r="6" spans="1:18" ht="15">
      <c r="A6" s="26"/>
      <c r="B6" s="25"/>
      <c r="C6" s="34"/>
      <c r="D6" s="34"/>
      <c r="E6" s="34"/>
      <c r="F6" s="34"/>
      <c r="G6" s="34"/>
      <c r="H6" s="34"/>
      <c r="I6" s="34"/>
      <c r="J6" s="34"/>
      <c r="K6" s="34"/>
      <c r="L6" s="34"/>
      <c r="M6" s="34"/>
      <c r="N6" s="34"/>
      <c r="O6" s="34"/>
      <c r="P6" s="34"/>
      <c r="Q6" s="34"/>
      <c r="R6" s="35"/>
    </row>
    <row r="7" spans="1:18" ht="15">
      <c r="A7" s="26"/>
      <c r="B7" s="25"/>
      <c r="C7" s="34"/>
      <c r="D7" s="34"/>
      <c r="E7" s="34"/>
      <c r="F7" s="34"/>
      <c r="G7" s="34"/>
      <c r="H7" s="34"/>
      <c r="I7" s="34"/>
      <c r="J7" s="34"/>
      <c r="K7" s="34"/>
      <c r="L7" s="34"/>
      <c r="M7" s="34"/>
      <c r="N7" s="34"/>
      <c r="O7" s="34"/>
      <c r="P7" s="34"/>
      <c r="Q7" s="34"/>
      <c r="R7" s="35"/>
    </row>
    <row r="8" spans="1:18" ht="15">
      <c r="A8" s="26"/>
      <c r="B8" s="25"/>
      <c r="C8" s="34"/>
      <c r="D8" s="34"/>
      <c r="E8" s="34"/>
      <c r="F8" s="34"/>
      <c r="G8" s="34"/>
      <c r="H8" s="34"/>
      <c r="I8" s="34"/>
      <c r="J8" s="34"/>
      <c r="K8" s="34"/>
      <c r="L8" s="34"/>
      <c r="M8" s="34"/>
      <c r="N8" s="34"/>
      <c r="O8" s="34"/>
      <c r="P8" s="34"/>
      <c r="Q8" s="34"/>
      <c r="R8" s="35"/>
    </row>
    <row r="9" spans="1:18" ht="15">
      <c r="A9" s="26"/>
      <c r="B9" s="25"/>
      <c r="C9" s="34"/>
      <c r="D9" s="34"/>
      <c r="E9" s="34"/>
      <c r="F9" s="34"/>
      <c r="G9" s="34"/>
      <c r="H9" s="34"/>
      <c r="I9" s="34"/>
      <c r="J9" s="34"/>
      <c r="K9" s="34"/>
      <c r="L9" s="34"/>
      <c r="M9" s="34"/>
      <c r="N9" s="34"/>
      <c r="O9" s="34"/>
      <c r="P9" s="34"/>
      <c r="Q9" s="34"/>
      <c r="R9" s="35"/>
    </row>
    <row r="10" spans="1:18" ht="15">
      <c r="A10" s="26"/>
      <c r="B10" s="25"/>
      <c r="C10" s="34"/>
      <c r="D10" s="34"/>
      <c r="E10" s="34"/>
      <c r="F10" s="34"/>
      <c r="G10" s="34"/>
      <c r="H10" s="34"/>
      <c r="I10" s="34"/>
      <c r="J10" s="34"/>
      <c r="K10" s="34"/>
      <c r="L10" s="34"/>
      <c r="M10" s="34"/>
      <c r="N10" s="34"/>
      <c r="O10" s="34"/>
      <c r="P10" s="34"/>
      <c r="Q10" s="34"/>
      <c r="R10" s="35"/>
    </row>
    <row r="11" spans="1:18" ht="15">
      <c r="A11" s="26"/>
      <c r="B11" s="25"/>
      <c r="C11" s="34"/>
      <c r="D11" s="34"/>
      <c r="E11" s="34"/>
      <c r="F11" s="34"/>
      <c r="G11" s="34"/>
      <c r="H11" s="34"/>
      <c r="I11" s="34"/>
      <c r="J11" s="34"/>
      <c r="K11" s="34"/>
      <c r="L11" s="34"/>
      <c r="M11" s="34"/>
      <c r="N11" s="34"/>
      <c r="O11" s="34"/>
      <c r="P11" s="34"/>
      <c r="Q11" s="34"/>
      <c r="R11" s="35"/>
    </row>
    <row r="12" spans="1:18" ht="15">
      <c r="A12" s="26"/>
      <c r="B12" s="25"/>
      <c r="C12" s="34"/>
      <c r="D12" s="34"/>
      <c r="E12" s="34"/>
      <c r="F12" s="34"/>
      <c r="G12" s="34"/>
      <c r="H12" s="34"/>
      <c r="I12" s="34"/>
      <c r="J12" s="34"/>
      <c r="K12" s="34"/>
      <c r="L12" s="34"/>
      <c r="M12" s="34"/>
      <c r="N12" s="34"/>
      <c r="O12" s="34"/>
      <c r="P12" s="34"/>
      <c r="Q12" s="34"/>
      <c r="R12" s="35"/>
    </row>
    <row r="13" spans="1:18" ht="15">
      <c r="A13" s="26"/>
      <c r="B13" s="25"/>
      <c r="C13" s="34"/>
      <c r="D13" s="34"/>
      <c r="E13" s="34"/>
      <c r="F13" s="34"/>
      <c r="G13" s="34"/>
      <c r="H13" s="34"/>
      <c r="I13" s="34"/>
      <c r="J13" s="34"/>
      <c r="K13" s="34"/>
      <c r="L13" s="34"/>
      <c r="M13" s="34"/>
      <c r="N13" s="34"/>
      <c r="O13" s="34"/>
      <c r="P13" s="34"/>
      <c r="Q13" s="34"/>
      <c r="R13" s="35"/>
    </row>
    <row r="14" spans="1:18" ht="15">
      <c r="A14" s="26"/>
      <c r="B14" s="25"/>
      <c r="C14" s="34"/>
      <c r="D14" s="34"/>
      <c r="E14" s="34"/>
      <c r="F14" s="34"/>
      <c r="G14" s="34"/>
      <c r="H14" s="34"/>
      <c r="I14" s="34"/>
      <c r="J14" s="34"/>
      <c r="K14" s="34"/>
      <c r="L14" s="34"/>
      <c r="M14" s="34"/>
      <c r="N14" s="34"/>
      <c r="O14" s="34"/>
      <c r="P14" s="34"/>
      <c r="Q14" s="34"/>
      <c r="R14" s="35"/>
    </row>
    <row r="15" spans="1:18" ht="15">
      <c r="A15" s="26"/>
      <c r="B15" s="25"/>
      <c r="C15" s="34"/>
      <c r="D15" s="34"/>
      <c r="E15" s="34"/>
      <c r="F15" s="34"/>
      <c r="G15" s="34"/>
      <c r="H15" s="34"/>
      <c r="I15" s="34"/>
      <c r="J15" s="34"/>
      <c r="K15" s="34"/>
      <c r="L15" s="34"/>
      <c r="M15" s="34"/>
      <c r="N15" s="34"/>
      <c r="O15" s="34"/>
      <c r="P15" s="34"/>
      <c r="Q15" s="34"/>
      <c r="R15" s="35"/>
    </row>
    <row r="16" spans="1:18" ht="15">
      <c r="A16" s="26"/>
      <c r="B16" s="25"/>
      <c r="C16" s="34"/>
      <c r="D16" s="34"/>
      <c r="E16" s="34"/>
      <c r="F16" s="34"/>
      <c r="G16" s="34"/>
      <c r="H16" s="34"/>
      <c r="I16" s="34"/>
      <c r="J16" s="34"/>
      <c r="K16" s="34"/>
      <c r="L16" s="34"/>
      <c r="M16" s="34"/>
      <c r="N16" s="34"/>
      <c r="O16" s="34"/>
      <c r="P16" s="34"/>
      <c r="Q16" s="34"/>
      <c r="R16" s="35"/>
    </row>
    <row r="17" spans="1:18" ht="15">
      <c r="A17" s="26"/>
      <c r="B17" s="25"/>
      <c r="C17" s="34"/>
      <c r="D17" s="34"/>
      <c r="E17" s="34"/>
      <c r="F17" s="34"/>
      <c r="G17" s="34"/>
      <c r="H17" s="34"/>
      <c r="I17" s="34"/>
      <c r="J17" s="34"/>
      <c r="K17" s="34"/>
      <c r="L17" s="34"/>
      <c r="M17" s="34"/>
      <c r="N17" s="34"/>
      <c r="O17" s="34"/>
      <c r="P17" s="34"/>
      <c r="Q17" s="34"/>
      <c r="R17" s="35"/>
    </row>
    <row r="18" spans="1:18" ht="15">
      <c r="A18" s="26"/>
      <c r="B18" s="25"/>
      <c r="C18" s="34"/>
      <c r="D18" s="34"/>
      <c r="E18" s="34"/>
      <c r="F18" s="34"/>
      <c r="G18" s="34"/>
      <c r="H18" s="34"/>
      <c r="I18" s="34"/>
      <c r="J18" s="34"/>
      <c r="K18" s="34"/>
      <c r="L18" s="34"/>
      <c r="M18" s="34"/>
      <c r="N18" s="34"/>
      <c r="O18" s="34"/>
      <c r="P18" s="34"/>
      <c r="Q18" s="34"/>
      <c r="R18" s="35"/>
    </row>
    <row r="19" spans="1:18" ht="15">
      <c r="A19" s="26"/>
      <c r="B19" s="25"/>
      <c r="C19" s="34"/>
      <c r="D19" s="34"/>
      <c r="E19" s="34"/>
      <c r="F19" s="34"/>
      <c r="G19" s="34"/>
      <c r="H19" s="34"/>
      <c r="I19" s="34"/>
      <c r="J19" s="34"/>
      <c r="K19" s="34"/>
      <c r="L19" s="34"/>
      <c r="M19" s="34"/>
      <c r="N19" s="34"/>
      <c r="O19" s="34"/>
      <c r="P19" s="34"/>
      <c r="Q19" s="34"/>
      <c r="R19" s="35"/>
    </row>
    <row r="20" spans="1:18" ht="15">
      <c r="A20" s="26"/>
      <c r="B20" s="25"/>
      <c r="C20" s="34"/>
      <c r="D20" s="34"/>
      <c r="E20" s="34"/>
      <c r="F20" s="34"/>
      <c r="G20" s="34"/>
      <c r="H20" s="34"/>
      <c r="I20" s="34"/>
      <c r="J20" s="34"/>
      <c r="K20" s="34"/>
      <c r="L20" s="34"/>
      <c r="M20" s="34"/>
      <c r="N20" s="34"/>
      <c r="O20" s="34"/>
      <c r="P20" s="34"/>
      <c r="Q20" s="34"/>
      <c r="R20" s="35"/>
    </row>
    <row r="21" spans="1:18" ht="15">
      <c r="A21" s="26"/>
      <c r="B21" s="25"/>
      <c r="C21" s="34"/>
      <c r="D21" s="34"/>
      <c r="E21" s="34"/>
      <c r="F21" s="34"/>
      <c r="G21" s="34"/>
      <c r="H21" s="34"/>
      <c r="I21" s="34"/>
      <c r="J21" s="34"/>
      <c r="K21" s="34"/>
      <c r="L21" s="34"/>
      <c r="M21" s="34"/>
      <c r="N21" s="34"/>
      <c r="O21" s="34"/>
      <c r="P21" s="34"/>
      <c r="Q21" s="34"/>
      <c r="R21" s="35"/>
    </row>
    <row r="22" spans="1:18" ht="15">
      <c r="A22" s="26"/>
      <c r="B22" s="25"/>
      <c r="C22" s="34"/>
      <c r="D22" s="34"/>
      <c r="E22" s="34"/>
      <c r="F22" s="34"/>
      <c r="G22" s="34"/>
      <c r="H22" s="34"/>
      <c r="I22" s="34"/>
      <c r="J22" s="34"/>
      <c r="K22" s="34"/>
      <c r="L22" s="34"/>
      <c r="M22" s="34"/>
      <c r="N22" s="34"/>
      <c r="O22" s="34"/>
      <c r="P22" s="34"/>
      <c r="Q22" s="34"/>
      <c r="R22" s="35"/>
    </row>
    <row r="23" spans="1:18" ht="15">
      <c r="A23" s="26"/>
      <c r="B23" s="25"/>
      <c r="C23" s="34"/>
      <c r="D23" s="34"/>
      <c r="E23" s="34"/>
      <c r="F23" s="34"/>
      <c r="G23" s="34"/>
      <c r="H23" s="34"/>
      <c r="I23" s="34"/>
      <c r="J23" s="34"/>
      <c r="K23" s="34"/>
      <c r="L23" s="34"/>
      <c r="M23" s="34"/>
      <c r="N23" s="34"/>
      <c r="O23" s="34"/>
      <c r="P23" s="34"/>
      <c r="Q23" s="34"/>
      <c r="R23" s="35"/>
    </row>
    <row r="24" spans="1:18" ht="15">
      <c r="A24" s="26"/>
      <c r="B24" s="25"/>
      <c r="C24" s="34"/>
      <c r="D24" s="34"/>
      <c r="E24" s="34"/>
      <c r="F24" s="34"/>
      <c r="G24" s="34"/>
      <c r="H24" s="34"/>
      <c r="I24" s="34"/>
      <c r="J24" s="34"/>
      <c r="K24" s="34"/>
      <c r="L24" s="34"/>
      <c r="M24" s="34"/>
      <c r="N24" s="34"/>
      <c r="O24" s="34"/>
      <c r="P24" s="34"/>
      <c r="Q24" s="34"/>
      <c r="R24" s="35"/>
    </row>
    <row r="25" spans="1:18" ht="15">
      <c r="A25" s="26"/>
      <c r="B25" s="25"/>
      <c r="C25" s="34"/>
      <c r="D25" s="34"/>
      <c r="E25" s="34"/>
      <c r="F25" s="34"/>
      <c r="G25" s="34"/>
      <c r="H25" s="34"/>
      <c r="I25" s="34"/>
      <c r="J25" s="34"/>
      <c r="K25" s="34"/>
      <c r="L25" s="34"/>
      <c r="M25" s="34"/>
      <c r="N25" s="34"/>
      <c r="O25" s="34"/>
      <c r="P25" s="34"/>
      <c r="Q25" s="34"/>
      <c r="R25" s="35"/>
    </row>
    <row r="26" spans="1:18" ht="15">
      <c r="A26" s="26"/>
      <c r="B26" s="25"/>
      <c r="C26" s="34"/>
      <c r="D26" s="34"/>
      <c r="E26" s="34"/>
      <c r="F26" s="34"/>
      <c r="G26" s="34"/>
      <c r="H26" s="34"/>
      <c r="I26" s="34"/>
      <c r="J26" s="34"/>
      <c r="K26" s="34"/>
      <c r="L26" s="34"/>
      <c r="M26" s="34"/>
      <c r="N26" s="34"/>
      <c r="O26" s="34"/>
      <c r="P26" s="34"/>
      <c r="Q26" s="34"/>
      <c r="R26" s="35"/>
    </row>
    <row r="27" spans="1:18" ht="15">
      <c r="A27" s="26"/>
      <c r="B27" s="25"/>
      <c r="C27" s="34"/>
      <c r="D27" s="34"/>
      <c r="E27" s="34"/>
      <c r="F27" s="34"/>
      <c r="G27" s="34"/>
      <c r="H27" s="34"/>
      <c r="I27" s="34"/>
      <c r="J27" s="34"/>
      <c r="K27" s="34"/>
      <c r="L27" s="34"/>
      <c r="M27" s="34"/>
      <c r="N27" s="34"/>
      <c r="O27" s="34"/>
      <c r="P27" s="34"/>
      <c r="Q27" s="34"/>
      <c r="R27" s="35"/>
    </row>
    <row r="28" spans="1:18" ht="15">
      <c r="A28" s="26"/>
      <c r="B28" s="25"/>
      <c r="C28" s="34"/>
      <c r="D28" s="34"/>
      <c r="E28" s="34"/>
      <c r="F28" s="34"/>
      <c r="G28" s="34"/>
      <c r="H28" s="34"/>
      <c r="I28" s="34"/>
      <c r="J28" s="34"/>
      <c r="K28" s="34"/>
      <c r="L28" s="34"/>
      <c r="M28" s="34"/>
      <c r="N28" s="34"/>
      <c r="O28" s="34"/>
      <c r="P28" s="34"/>
      <c r="Q28" s="34"/>
      <c r="R28" s="35"/>
    </row>
    <row r="29" spans="1:18" ht="15">
      <c r="A29" s="26"/>
      <c r="B29" s="25"/>
      <c r="C29" s="34"/>
      <c r="D29" s="34"/>
      <c r="E29" s="34"/>
      <c r="F29" s="34"/>
      <c r="G29" s="34"/>
      <c r="H29" s="34"/>
      <c r="I29" s="34"/>
      <c r="J29" s="34"/>
      <c r="K29" s="34"/>
      <c r="L29" s="34"/>
      <c r="M29" s="34"/>
      <c r="N29" s="34"/>
      <c r="O29" s="34"/>
      <c r="P29" s="34"/>
      <c r="Q29" s="34"/>
      <c r="R29" s="35"/>
    </row>
    <row r="30" spans="1:18" ht="15">
      <c r="A30" s="26"/>
      <c r="B30" s="25"/>
      <c r="C30" s="34"/>
      <c r="D30" s="34"/>
      <c r="E30" s="34"/>
      <c r="F30" s="34"/>
      <c r="G30" s="34"/>
      <c r="H30" s="34"/>
      <c r="I30" s="34"/>
      <c r="J30" s="34"/>
      <c r="K30" s="34"/>
      <c r="L30" s="34"/>
      <c r="M30" s="34"/>
      <c r="N30" s="34"/>
      <c r="O30" s="34"/>
      <c r="P30" s="34"/>
      <c r="Q30" s="34"/>
      <c r="R30" s="35"/>
    </row>
    <row r="31" spans="1:18" ht="15">
      <c r="A31" s="26"/>
      <c r="B31" s="25"/>
      <c r="C31" s="34"/>
      <c r="D31" s="34"/>
      <c r="E31" s="34"/>
      <c r="F31" s="34"/>
      <c r="G31" s="34"/>
      <c r="H31" s="34"/>
      <c r="I31" s="34"/>
      <c r="J31" s="34"/>
      <c r="K31" s="34"/>
      <c r="L31" s="34"/>
      <c r="M31" s="34"/>
      <c r="N31" s="34"/>
      <c r="O31" s="34"/>
      <c r="P31" s="34"/>
      <c r="Q31" s="34"/>
      <c r="R31" s="35"/>
    </row>
    <row r="32" spans="1:18" ht="15">
      <c r="A32" s="26"/>
      <c r="B32" s="25"/>
      <c r="C32" s="34"/>
      <c r="D32" s="34"/>
      <c r="E32" s="34"/>
      <c r="F32" s="34"/>
      <c r="G32" s="34"/>
      <c r="H32" s="34"/>
      <c r="I32" s="34"/>
      <c r="J32" s="34"/>
      <c r="K32" s="34"/>
      <c r="L32" s="34"/>
      <c r="M32" s="34"/>
      <c r="N32" s="34"/>
      <c r="O32" s="34"/>
      <c r="P32" s="34"/>
      <c r="Q32" s="34"/>
      <c r="R32" s="35"/>
    </row>
    <row r="33" spans="1:18" ht="15">
      <c r="A33" s="26"/>
      <c r="B33" s="25"/>
      <c r="C33" s="34"/>
      <c r="D33" s="34"/>
      <c r="E33" s="34"/>
      <c r="F33" s="34"/>
      <c r="G33" s="34"/>
      <c r="H33" s="34"/>
      <c r="I33" s="34"/>
      <c r="J33" s="34"/>
      <c r="K33" s="34"/>
      <c r="L33" s="34"/>
      <c r="M33" s="34"/>
      <c r="N33" s="34"/>
      <c r="O33" s="34"/>
      <c r="P33" s="34"/>
      <c r="Q33" s="34"/>
      <c r="R33" s="35"/>
    </row>
    <row r="34" spans="1:18" ht="15">
      <c r="A34" s="26"/>
      <c r="B34" s="25"/>
      <c r="C34" s="34"/>
      <c r="D34" s="34"/>
      <c r="E34" s="34"/>
      <c r="F34" s="34"/>
      <c r="G34" s="34"/>
      <c r="H34" s="34"/>
      <c r="I34" s="34"/>
      <c r="J34" s="34"/>
      <c r="K34" s="34"/>
      <c r="L34" s="34"/>
      <c r="M34" s="34"/>
      <c r="N34" s="34"/>
      <c r="O34" s="34"/>
      <c r="P34" s="34"/>
      <c r="Q34" s="34"/>
      <c r="R34" s="35"/>
    </row>
    <row r="35" spans="1:18" ht="15">
      <c r="A35" s="26"/>
      <c r="B35" s="25"/>
      <c r="C35" s="34"/>
      <c r="D35" s="34"/>
      <c r="E35" s="34"/>
      <c r="F35" s="34"/>
      <c r="G35" s="34"/>
      <c r="H35" s="34"/>
      <c r="I35" s="34"/>
      <c r="J35" s="34"/>
      <c r="K35" s="34"/>
      <c r="L35" s="34"/>
      <c r="M35" s="34"/>
      <c r="N35" s="34"/>
      <c r="O35" s="34"/>
      <c r="P35" s="34"/>
      <c r="Q35" s="34"/>
      <c r="R35" s="35"/>
    </row>
    <row r="36" spans="1:18" ht="15">
      <c r="A36" s="26"/>
      <c r="B36" s="25"/>
      <c r="C36" s="34"/>
      <c r="D36" s="34"/>
      <c r="E36" s="34"/>
      <c r="F36" s="34"/>
      <c r="G36" s="34"/>
      <c r="H36" s="34"/>
      <c r="I36" s="34"/>
      <c r="J36" s="34"/>
      <c r="K36" s="34"/>
      <c r="L36" s="34"/>
      <c r="M36" s="34"/>
      <c r="N36" s="34"/>
      <c r="O36" s="34"/>
      <c r="P36" s="34"/>
      <c r="Q36" s="34"/>
      <c r="R36" s="35"/>
    </row>
    <row r="37" spans="1:18" ht="15">
      <c r="A37" s="26"/>
      <c r="B37" s="25"/>
      <c r="C37" s="34"/>
      <c r="D37" s="34"/>
      <c r="E37" s="34"/>
      <c r="F37" s="34"/>
      <c r="G37" s="34"/>
      <c r="H37" s="34"/>
      <c r="I37" s="34"/>
      <c r="J37" s="34"/>
      <c r="K37" s="34"/>
      <c r="L37" s="34"/>
      <c r="M37" s="34"/>
      <c r="N37" s="34"/>
      <c r="O37" s="34"/>
      <c r="P37" s="34"/>
      <c r="Q37" s="34"/>
      <c r="R37" s="35"/>
    </row>
    <row r="38" spans="1:18" ht="15">
      <c r="A38" s="26"/>
      <c r="B38" s="25"/>
      <c r="C38" s="34"/>
      <c r="D38" s="34"/>
      <c r="E38" s="34"/>
      <c r="F38" s="34"/>
      <c r="G38" s="34"/>
      <c r="H38" s="34"/>
      <c r="I38" s="34"/>
      <c r="J38" s="34"/>
      <c r="K38" s="34"/>
      <c r="L38" s="34"/>
      <c r="M38" s="34"/>
      <c r="N38" s="34"/>
      <c r="O38" s="34"/>
      <c r="P38" s="34"/>
      <c r="Q38" s="34"/>
      <c r="R38" s="35"/>
    </row>
    <row r="39" spans="1:18" ht="15">
      <c r="A39" s="26"/>
      <c r="B39" s="25"/>
      <c r="C39" s="34"/>
      <c r="D39" s="34"/>
      <c r="E39" s="34"/>
      <c r="F39" s="34"/>
      <c r="G39" s="34"/>
      <c r="H39" s="34"/>
      <c r="I39" s="34"/>
      <c r="J39" s="34"/>
      <c r="K39" s="34"/>
      <c r="L39" s="34"/>
      <c r="M39" s="34"/>
      <c r="N39" s="34"/>
      <c r="O39" s="34"/>
      <c r="P39" s="34"/>
      <c r="Q39" s="34"/>
      <c r="R39" s="35"/>
    </row>
    <row r="40" spans="1:18" ht="15">
      <c r="A40" s="26"/>
      <c r="B40" s="25"/>
      <c r="C40" s="34"/>
      <c r="D40" s="34"/>
      <c r="E40" s="34"/>
      <c r="F40" s="34"/>
      <c r="G40" s="34"/>
      <c r="H40" s="34"/>
      <c r="I40" s="34"/>
      <c r="J40" s="34"/>
      <c r="K40" s="34"/>
      <c r="L40" s="34"/>
      <c r="M40" s="34"/>
      <c r="N40" s="34"/>
      <c r="O40" s="34"/>
      <c r="P40" s="34"/>
      <c r="Q40" s="34"/>
      <c r="R40" s="35"/>
    </row>
    <row r="41" spans="1:18" ht="15">
      <c r="A41" s="26"/>
      <c r="B41" s="25"/>
      <c r="C41" s="34"/>
      <c r="D41" s="34"/>
      <c r="E41" s="34"/>
      <c r="F41" s="34"/>
      <c r="G41" s="34"/>
      <c r="H41" s="34"/>
      <c r="I41" s="34"/>
      <c r="J41" s="34"/>
      <c r="K41" s="34"/>
      <c r="L41" s="34"/>
      <c r="M41" s="34"/>
      <c r="N41" s="34"/>
      <c r="O41" s="34"/>
      <c r="P41" s="34"/>
      <c r="Q41" s="34"/>
      <c r="R41" s="35"/>
    </row>
    <row r="42" spans="1:18" ht="15">
      <c r="A42" s="26"/>
      <c r="B42" s="25"/>
      <c r="C42" s="34"/>
      <c r="D42" s="34"/>
      <c r="E42" s="34"/>
      <c r="F42" s="34"/>
      <c r="G42" s="34"/>
      <c r="H42" s="34"/>
      <c r="I42" s="34"/>
      <c r="J42" s="34"/>
      <c r="K42" s="34"/>
      <c r="L42" s="34"/>
      <c r="M42" s="34"/>
      <c r="N42" s="34"/>
      <c r="O42" s="34"/>
      <c r="P42" s="34"/>
      <c r="Q42" s="34"/>
      <c r="R42" s="35"/>
    </row>
    <row r="43" spans="1:18" ht="15">
      <c r="A43" s="26"/>
      <c r="B43" s="25"/>
      <c r="C43" s="34"/>
      <c r="D43" s="34"/>
      <c r="E43" s="34"/>
      <c r="F43" s="34"/>
      <c r="G43" s="34"/>
      <c r="H43" s="34"/>
      <c r="I43" s="34"/>
      <c r="J43" s="34"/>
      <c r="K43" s="34"/>
      <c r="L43" s="34"/>
      <c r="M43" s="34"/>
      <c r="N43" s="34"/>
      <c r="O43" s="34"/>
      <c r="P43" s="34"/>
      <c r="Q43" s="34"/>
      <c r="R43" s="35"/>
    </row>
    <row r="44" spans="1:18" ht="15">
      <c r="A44" s="26"/>
      <c r="B44" s="25"/>
      <c r="C44" s="34"/>
      <c r="D44" s="34"/>
      <c r="E44" s="34"/>
      <c r="F44" s="34"/>
      <c r="G44" s="34"/>
      <c r="H44" s="34"/>
      <c r="I44" s="34"/>
      <c r="J44" s="34"/>
      <c r="K44" s="34"/>
      <c r="L44" s="34"/>
      <c r="M44" s="34"/>
      <c r="N44" s="34"/>
      <c r="O44" s="34"/>
      <c r="P44" s="34"/>
      <c r="Q44" s="34"/>
      <c r="R44" s="35"/>
    </row>
    <row r="45" spans="1:18" ht="15">
      <c r="A45" s="26"/>
      <c r="B45" s="25"/>
      <c r="C45" s="34"/>
      <c r="D45" s="34"/>
      <c r="E45" s="34"/>
      <c r="F45" s="34"/>
      <c r="G45" s="34"/>
      <c r="H45" s="34"/>
      <c r="I45" s="34"/>
      <c r="J45" s="34"/>
      <c r="K45" s="34"/>
      <c r="L45" s="34"/>
      <c r="M45" s="34"/>
      <c r="N45" s="34"/>
      <c r="O45" s="34"/>
      <c r="P45" s="34"/>
      <c r="Q45" s="34"/>
      <c r="R45" s="35"/>
    </row>
    <row r="46" spans="1:18" ht="15">
      <c r="A46" s="26"/>
      <c r="B46" s="25"/>
      <c r="C46" s="34"/>
      <c r="D46" s="34"/>
      <c r="E46" s="34"/>
      <c r="F46" s="34"/>
      <c r="G46" s="34"/>
      <c r="H46" s="34"/>
      <c r="I46" s="34"/>
      <c r="J46" s="34"/>
      <c r="K46" s="34"/>
      <c r="L46" s="34"/>
      <c r="M46" s="34"/>
      <c r="N46" s="34"/>
      <c r="O46" s="34"/>
      <c r="P46" s="34"/>
      <c r="Q46" s="34"/>
      <c r="R46" s="35"/>
    </row>
    <row r="47" spans="1:18" ht="15">
      <c r="A47" s="26"/>
      <c r="B47" s="25"/>
      <c r="C47" s="34"/>
      <c r="D47" s="34"/>
      <c r="E47" s="34"/>
      <c r="F47" s="34"/>
      <c r="G47" s="34"/>
      <c r="H47" s="34"/>
      <c r="I47" s="34"/>
      <c r="J47" s="34"/>
      <c r="K47" s="34"/>
      <c r="L47" s="34"/>
      <c r="M47" s="34"/>
      <c r="N47" s="34"/>
      <c r="O47" s="34"/>
      <c r="P47" s="34"/>
      <c r="Q47" s="34"/>
      <c r="R47" s="35"/>
    </row>
    <row r="48" spans="1:18" ht="15">
      <c r="A48" s="26"/>
      <c r="B48" s="25"/>
      <c r="C48" s="34"/>
      <c r="D48" s="34"/>
      <c r="E48" s="34"/>
      <c r="F48" s="34"/>
      <c r="G48" s="34"/>
      <c r="H48" s="34"/>
      <c r="I48" s="34"/>
      <c r="J48" s="34"/>
      <c r="K48" s="34"/>
      <c r="L48" s="34"/>
      <c r="M48" s="34"/>
      <c r="N48" s="34"/>
      <c r="O48" s="34"/>
      <c r="P48" s="34"/>
      <c r="Q48" s="34"/>
      <c r="R48" s="35"/>
    </row>
    <row r="49" spans="1:18" ht="15">
      <c r="A49" s="26"/>
      <c r="B49" s="25"/>
      <c r="C49" s="34"/>
      <c r="D49" s="34"/>
      <c r="E49" s="34"/>
      <c r="F49" s="34"/>
      <c r="G49" s="34"/>
      <c r="H49" s="34"/>
      <c r="I49" s="34"/>
      <c r="J49" s="34"/>
      <c r="K49" s="34"/>
      <c r="L49" s="34"/>
      <c r="M49" s="34"/>
      <c r="N49" s="34"/>
      <c r="O49" s="34"/>
      <c r="P49" s="34"/>
      <c r="Q49" s="34"/>
      <c r="R49" s="35"/>
    </row>
    <row r="50" spans="1:18" ht="15">
      <c r="A50" s="26"/>
      <c r="B50" s="25"/>
      <c r="C50" s="34"/>
      <c r="D50" s="34"/>
      <c r="E50" s="34"/>
      <c r="F50" s="34"/>
      <c r="G50" s="34"/>
      <c r="H50" s="34"/>
      <c r="I50" s="34"/>
      <c r="J50" s="34"/>
      <c r="K50" s="34"/>
      <c r="L50" s="34"/>
      <c r="M50" s="34"/>
      <c r="N50" s="34"/>
      <c r="O50" s="34"/>
      <c r="P50" s="34"/>
      <c r="Q50" s="34"/>
      <c r="R50" s="35"/>
    </row>
    <row r="51" spans="1:18" ht="15">
      <c r="A51" s="26"/>
      <c r="B51" s="25"/>
      <c r="C51" s="34"/>
      <c r="D51" s="34"/>
      <c r="E51" s="34"/>
      <c r="F51" s="34"/>
      <c r="G51" s="34"/>
      <c r="H51" s="34"/>
      <c r="I51" s="34"/>
      <c r="J51" s="34"/>
      <c r="K51" s="34"/>
      <c r="L51" s="34"/>
      <c r="M51" s="34"/>
      <c r="N51" s="34"/>
      <c r="O51" s="34"/>
      <c r="P51" s="34"/>
      <c r="Q51" s="34"/>
      <c r="R51" s="35"/>
    </row>
    <row r="52" spans="1:18" ht="15">
      <c r="A52" s="26"/>
      <c r="B52" s="25"/>
      <c r="C52" s="34"/>
      <c r="D52" s="34"/>
      <c r="E52" s="34"/>
      <c r="F52" s="34"/>
      <c r="G52" s="34"/>
      <c r="H52" s="34"/>
      <c r="I52" s="34"/>
      <c r="J52" s="34"/>
      <c r="K52" s="34"/>
      <c r="L52" s="34"/>
      <c r="M52" s="34"/>
      <c r="N52" s="34"/>
      <c r="O52" s="34"/>
      <c r="P52" s="34"/>
      <c r="Q52" s="34"/>
      <c r="R52" s="35"/>
    </row>
    <row r="53" spans="1:18" ht="15">
      <c r="A53" s="26"/>
      <c r="B53" s="25"/>
      <c r="C53" s="34"/>
      <c r="D53" s="34"/>
      <c r="E53" s="34"/>
      <c r="F53" s="34"/>
      <c r="G53" s="34"/>
      <c r="H53" s="34"/>
      <c r="I53" s="34"/>
      <c r="J53" s="34"/>
      <c r="K53" s="34"/>
      <c r="L53" s="34"/>
      <c r="M53" s="34"/>
      <c r="N53" s="34"/>
      <c r="O53" s="34"/>
      <c r="P53" s="34"/>
      <c r="Q53" s="34"/>
      <c r="R53" s="35"/>
    </row>
    <row r="54" spans="1:18" ht="15">
      <c r="A54" s="26"/>
      <c r="B54" s="25"/>
      <c r="C54" s="34"/>
      <c r="D54" s="34"/>
      <c r="E54" s="34"/>
      <c r="F54" s="34"/>
      <c r="G54" s="34"/>
      <c r="H54" s="34"/>
      <c r="I54" s="34"/>
      <c r="J54" s="34"/>
      <c r="K54" s="34"/>
      <c r="L54" s="34"/>
      <c r="M54" s="34"/>
      <c r="N54" s="34"/>
      <c r="O54" s="34"/>
      <c r="P54" s="34"/>
      <c r="Q54" s="34"/>
      <c r="R54" s="35"/>
    </row>
    <row r="55" spans="1:18" ht="15">
      <c r="A55" s="26"/>
      <c r="B55" s="25"/>
      <c r="C55" s="34"/>
      <c r="D55" s="34"/>
      <c r="E55" s="34"/>
      <c r="F55" s="34"/>
      <c r="G55" s="34"/>
      <c r="H55" s="34"/>
      <c r="I55" s="34"/>
      <c r="J55" s="34"/>
      <c r="K55" s="34"/>
      <c r="L55" s="34"/>
      <c r="M55" s="34"/>
      <c r="N55" s="34"/>
      <c r="O55" s="34"/>
      <c r="P55" s="34"/>
      <c r="Q55" s="34"/>
      <c r="R55" s="35"/>
    </row>
    <row r="56" spans="1:18" ht="15">
      <c r="A56" s="26"/>
      <c r="B56" s="25"/>
      <c r="C56" s="34"/>
      <c r="D56" s="34"/>
      <c r="E56" s="34"/>
      <c r="F56" s="34"/>
      <c r="G56" s="34"/>
      <c r="H56" s="34"/>
      <c r="I56" s="34"/>
      <c r="J56" s="34"/>
      <c r="K56" s="34"/>
      <c r="L56" s="34"/>
      <c r="M56" s="34"/>
      <c r="N56" s="34"/>
      <c r="O56" s="34"/>
      <c r="P56" s="34"/>
      <c r="Q56" s="34"/>
      <c r="R56" s="35"/>
    </row>
    <row r="57" spans="1:18" ht="15">
      <c r="A57" s="26"/>
      <c r="B57" s="25"/>
      <c r="C57" s="34"/>
      <c r="D57" s="34"/>
      <c r="E57" s="34"/>
      <c r="F57" s="34"/>
      <c r="G57" s="34"/>
      <c r="H57" s="34"/>
      <c r="I57" s="34"/>
      <c r="J57" s="34"/>
      <c r="K57" s="34"/>
      <c r="L57" s="34"/>
      <c r="M57" s="34"/>
      <c r="N57" s="34"/>
      <c r="O57" s="34"/>
      <c r="P57" s="34"/>
      <c r="Q57" s="34"/>
      <c r="R57" s="35"/>
    </row>
    <row r="58" spans="1:18" ht="15">
      <c r="A58" s="26"/>
      <c r="B58" s="25"/>
      <c r="C58" s="34"/>
      <c r="D58" s="34"/>
      <c r="E58" s="34"/>
      <c r="F58" s="34"/>
      <c r="G58" s="34"/>
      <c r="H58" s="34"/>
      <c r="I58" s="34"/>
      <c r="J58" s="34"/>
      <c r="K58" s="34"/>
      <c r="L58" s="34"/>
      <c r="M58" s="34"/>
      <c r="N58" s="34"/>
      <c r="O58" s="34"/>
      <c r="P58" s="34"/>
      <c r="Q58" s="34"/>
      <c r="R58" s="35"/>
    </row>
    <row r="59" spans="1:18" ht="15">
      <c r="A59" s="26"/>
      <c r="B59" s="25"/>
      <c r="C59" s="34"/>
      <c r="D59" s="34"/>
      <c r="E59" s="34"/>
      <c r="F59" s="34"/>
      <c r="G59" s="34"/>
      <c r="H59" s="34"/>
      <c r="I59" s="34"/>
      <c r="J59" s="34"/>
      <c r="K59" s="34"/>
      <c r="L59" s="34"/>
      <c r="M59" s="34"/>
      <c r="N59" s="34"/>
      <c r="O59" s="34"/>
      <c r="P59" s="34"/>
      <c r="Q59" s="34"/>
      <c r="R59" s="35"/>
    </row>
    <row r="60" spans="1:18" ht="15">
      <c r="A60" s="26"/>
      <c r="B60" s="25"/>
      <c r="C60" s="34"/>
      <c r="D60" s="34"/>
      <c r="E60" s="34"/>
      <c r="F60" s="34"/>
      <c r="G60" s="34"/>
      <c r="H60" s="34"/>
      <c r="I60" s="34"/>
      <c r="J60" s="34"/>
      <c r="K60" s="34"/>
      <c r="L60" s="34"/>
      <c r="M60" s="34"/>
      <c r="N60" s="34"/>
      <c r="O60" s="34"/>
      <c r="P60" s="34"/>
      <c r="Q60" s="34"/>
      <c r="R60" s="35"/>
    </row>
    <row r="61" spans="1:18" ht="15">
      <c r="A61" s="26"/>
      <c r="B61" s="25"/>
      <c r="C61" s="34"/>
      <c r="D61" s="34"/>
      <c r="E61" s="34"/>
      <c r="F61" s="34"/>
      <c r="G61" s="34"/>
      <c r="H61" s="34"/>
      <c r="I61" s="34"/>
      <c r="J61" s="34"/>
      <c r="K61" s="34"/>
      <c r="L61" s="34"/>
      <c r="M61" s="34"/>
      <c r="N61" s="34"/>
      <c r="O61" s="34"/>
      <c r="P61" s="34"/>
      <c r="Q61" s="34"/>
      <c r="R61" s="35"/>
    </row>
    <row r="62" spans="1:18" ht="15">
      <c r="A62" s="26"/>
      <c r="B62" s="25"/>
      <c r="C62" s="34"/>
      <c r="D62" s="34"/>
      <c r="E62" s="34"/>
      <c r="F62" s="34"/>
      <c r="G62" s="34"/>
      <c r="H62" s="34"/>
      <c r="I62" s="34"/>
      <c r="J62" s="34"/>
      <c r="K62" s="34"/>
      <c r="L62" s="34"/>
      <c r="M62" s="34"/>
      <c r="N62" s="34"/>
      <c r="O62" s="34"/>
      <c r="P62" s="34"/>
      <c r="Q62" s="34"/>
      <c r="R62" s="35"/>
    </row>
    <row r="63" spans="1:18" ht="15">
      <c r="A63" s="26"/>
      <c r="B63" s="25"/>
      <c r="C63" s="34"/>
      <c r="D63" s="34"/>
      <c r="E63" s="34"/>
      <c r="F63" s="34"/>
      <c r="G63" s="34"/>
      <c r="H63" s="34"/>
      <c r="I63" s="34"/>
      <c r="J63" s="34"/>
      <c r="K63" s="34"/>
      <c r="L63" s="34"/>
      <c r="M63" s="34"/>
      <c r="N63" s="34"/>
      <c r="O63" s="34"/>
      <c r="P63" s="34"/>
      <c r="Q63" s="34"/>
      <c r="R63" s="35"/>
    </row>
    <row r="64" spans="1:18" ht="15">
      <c r="A64" s="26"/>
      <c r="B64" s="25"/>
      <c r="C64" s="34"/>
      <c r="D64" s="34"/>
      <c r="E64" s="34"/>
      <c r="F64" s="34"/>
      <c r="G64" s="34"/>
      <c r="H64" s="34"/>
      <c r="I64" s="34"/>
      <c r="J64" s="34"/>
      <c r="K64" s="34"/>
      <c r="L64" s="34"/>
      <c r="M64" s="34"/>
      <c r="N64" s="34"/>
      <c r="O64" s="34"/>
      <c r="P64" s="34"/>
      <c r="Q64" s="34"/>
      <c r="R64" s="35"/>
    </row>
    <row r="65" spans="1:18" ht="15">
      <c r="A65" s="26"/>
      <c r="B65" s="25"/>
      <c r="C65" s="34"/>
      <c r="D65" s="34"/>
      <c r="E65" s="34"/>
      <c r="F65" s="34"/>
      <c r="G65" s="34"/>
      <c r="H65" s="34"/>
      <c r="I65" s="34"/>
      <c r="J65" s="34"/>
      <c r="K65" s="34"/>
      <c r="L65" s="34"/>
      <c r="M65" s="34"/>
      <c r="N65" s="34"/>
      <c r="O65" s="34"/>
      <c r="P65" s="34"/>
      <c r="Q65" s="34"/>
      <c r="R65" s="35"/>
    </row>
    <row r="66" spans="1:18" ht="15">
      <c r="A66" s="26"/>
      <c r="B66" s="25"/>
      <c r="C66" s="34"/>
      <c r="D66" s="34"/>
      <c r="E66" s="34"/>
      <c r="F66" s="34"/>
      <c r="G66" s="34"/>
      <c r="H66" s="34"/>
      <c r="I66" s="34"/>
      <c r="J66" s="34"/>
      <c r="K66" s="34"/>
      <c r="L66" s="34"/>
      <c r="M66" s="34"/>
      <c r="N66" s="34"/>
      <c r="O66" s="34"/>
      <c r="P66" s="34"/>
      <c r="Q66" s="34"/>
      <c r="R66" s="35"/>
    </row>
    <row r="67" spans="1:18" ht="15">
      <c r="A67" s="26"/>
      <c r="B67" s="25"/>
      <c r="C67" s="34"/>
      <c r="D67" s="34"/>
      <c r="E67" s="34"/>
      <c r="F67" s="34"/>
      <c r="G67" s="34"/>
      <c r="H67" s="34"/>
      <c r="I67" s="34"/>
      <c r="J67" s="34"/>
      <c r="K67" s="34"/>
      <c r="L67" s="34"/>
      <c r="M67" s="34"/>
      <c r="N67" s="34"/>
      <c r="O67" s="34"/>
      <c r="P67" s="34"/>
      <c r="Q67" s="34"/>
      <c r="R67" s="35"/>
    </row>
    <row r="68" spans="1:18" ht="15">
      <c r="A68" s="26"/>
      <c r="B68" s="25"/>
      <c r="C68" s="34"/>
      <c r="D68" s="34"/>
      <c r="E68" s="34"/>
      <c r="F68" s="34"/>
      <c r="G68" s="34"/>
      <c r="H68" s="34"/>
      <c r="I68" s="34"/>
      <c r="J68" s="34"/>
      <c r="K68" s="34"/>
      <c r="L68" s="34"/>
      <c r="M68" s="34"/>
      <c r="N68" s="34"/>
      <c r="O68" s="34"/>
      <c r="P68" s="34"/>
      <c r="Q68" s="34"/>
      <c r="R68" s="35"/>
    </row>
    <row r="69" spans="1:18" ht="15">
      <c r="A69" s="26"/>
      <c r="B69" s="25"/>
      <c r="C69" s="34"/>
      <c r="D69" s="34"/>
      <c r="E69" s="34"/>
      <c r="F69" s="34"/>
      <c r="G69" s="34"/>
      <c r="H69" s="34"/>
      <c r="I69" s="34"/>
      <c r="J69" s="34"/>
      <c r="K69" s="34"/>
      <c r="L69" s="34"/>
      <c r="M69" s="34"/>
      <c r="N69" s="34"/>
      <c r="O69" s="34"/>
      <c r="P69" s="34"/>
      <c r="Q69" s="34"/>
      <c r="R69" s="35"/>
    </row>
    <row r="70" spans="1:18" ht="15">
      <c r="A70" s="26"/>
      <c r="B70" s="25"/>
      <c r="C70" s="34"/>
      <c r="D70" s="34"/>
      <c r="E70" s="34"/>
      <c r="F70" s="34"/>
      <c r="G70" s="34"/>
      <c r="H70" s="34"/>
      <c r="I70" s="34"/>
      <c r="J70" s="34"/>
      <c r="K70" s="34"/>
      <c r="L70" s="34"/>
      <c r="M70" s="34"/>
      <c r="N70" s="34"/>
      <c r="O70" s="34"/>
      <c r="P70" s="34"/>
      <c r="Q70" s="34"/>
      <c r="R70" s="35"/>
    </row>
    <row r="71" spans="1:18" ht="15">
      <c r="A71" s="26"/>
      <c r="B71" s="25"/>
      <c r="C71" s="34"/>
      <c r="D71" s="34"/>
      <c r="E71" s="34"/>
      <c r="F71" s="34"/>
      <c r="G71" s="34"/>
      <c r="H71" s="34"/>
      <c r="I71" s="34"/>
      <c r="J71" s="34"/>
      <c r="K71" s="34"/>
      <c r="L71" s="34"/>
      <c r="M71" s="34"/>
      <c r="N71" s="34"/>
      <c r="O71" s="34"/>
      <c r="P71" s="34"/>
      <c r="Q71" s="34"/>
      <c r="R71" s="35"/>
    </row>
    <row r="72" spans="1:18" ht="15">
      <c r="A72" s="26"/>
      <c r="B72" s="25"/>
      <c r="C72" s="34"/>
      <c r="D72" s="34"/>
      <c r="E72" s="34"/>
      <c r="F72" s="34"/>
      <c r="G72" s="34"/>
      <c r="H72" s="34"/>
      <c r="I72" s="34"/>
      <c r="J72" s="34"/>
      <c r="K72" s="34"/>
      <c r="L72" s="34"/>
      <c r="M72" s="34"/>
      <c r="N72" s="34"/>
      <c r="O72" s="34"/>
      <c r="P72" s="34"/>
      <c r="Q72" s="34"/>
      <c r="R72" s="35"/>
    </row>
    <row r="73" spans="1:18" ht="15">
      <c r="A73" s="26"/>
      <c r="B73" s="25"/>
      <c r="C73" s="34"/>
      <c r="D73" s="34"/>
      <c r="E73" s="34"/>
      <c r="F73" s="34"/>
      <c r="G73" s="34"/>
      <c r="H73" s="34"/>
      <c r="I73" s="34"/>
      <c r="J73" s="34"/>
      <c r="K73" s="34"/>
      <c r="L73" s="34"/>
      <c r="M73" s="34"/>
      <c r="N73" s="34"/>
      <c r="O73" s="34"/>
      <c r="P73" s="34"/>
      <c r="Q73" s="34"/>
      <c r="R73" s="35"/>
    </row>
    <row r="74" spans="1:18" ht="15">
      <c r="A74" s="26"/>
      <c r="B74" s="25"/>
      <c r="C74" s="34"/>
      <c r="D74" s="34"/>
      <c r="E74" s="34"/>
      <c r="F74" s="34"/>
      <c r="G74" s="34"/>
      <c r="H74" s="34"/>
      <c r="I74" s="34"/>
      <c r="J74" s="34"/>
      <c r="K74" s="34"/>
      <c r="L74" s="34"/>
      <c r="M74" s="34"/>
      <c r="N74" s="34"/>
      <c r="O74" s="34"/>
      <c r="P74" s="34"/>
      <c r="Q74" s="34"/>
      <c r="R74" s="35"/>
    </row>
    <row r="75" spans="1:18" ht="15">
      <c r="A75" s="26"/>
      <c r="B75" s="25"/>
      <c r="C75" s="34"/>
      <c r="D75" s="34"/>
      <c r="E75" s="34"/>
      <c r="F75" s="34"/>
      <c r="G75" s="34"/>
      <c r="H75" s="34"/>
      <c r="I75" s="34"/>
      <c r="J75" s="34"/>
      <c r="K75" s="34"/>
      <c r="L75" s="34"/>
      <c r="M75" s="34"/>
      <c r="N75" s="34"/>
      <c r="O75" s="34"/>
      <c r="P75" s="34"/>
      <c r="Q75" s="34"/>
      <c r="R75" s="35"/>
    </row>
    <row r="76" spans="1:18" ht="15">
      <c r="A76" s="26"/>
      <c r="B76" s="25"/>
      <c r="C76" s="34"/>
      <c r="D76" s="34"/>
      <c r="E76" s="34"/>
      <c r="F76" s="34"/>
      <c r="G76" s="34"/>
      <c r="H76" s="34"/>
      <c r="I76" s="34"/>
      <c r="J76" s="34"/>
      <c r="K76" s="34"/>
      <c r="L76" s="34"/>
      <c r="M76" s="34"/>
      <c r="N76" s="34"/>
      <c r="O76" s="34"/>
      <c r="P76" s="34"/>
      <c r="Q76" s="34"/>
      <c r="R76" s="35"/>
    </row>
    <row r="77" spans="1:18" ht="15">
      <c r="A77" s="26"/>
      <c r="B77" s="25"/>
      <c r="C77" s="34"/>
      <c r="D77" s="34"/>
      <c r="E77" s="34"/>
      <c r="F77" s="34"/>
      <c r="G77" s="34"/>
      <c r="H77" s="34"/>
      <c r="I77" s="34"/>
      <c r="J77" s="34"/>
      <c r="K77" s="34"/>
      <c r="L77" s="34"/>
      <c r="M77" s="34"/>
      <c r="N77" s="34"/>
      <c r="O77" s="34"/>
      <c r="P77" s="34"/>
      <c r="Q77" s="34"/>
      <c r="R77" s="35"/>
    </row>
    <row r="78" spans="1:18" ht="15">
      <c r="A78" s="26"/>
      <c r="B78" s="25"/>
      <c r="C78" s="34"/>
      <c r="D78" s="34"/>
      <c r="E78" s="34"/>
      <c r="F78" s="34"/>
      <c r="G78" s="34"/>
      <c r="H78" s="34"/>
      <c r="I78" s="34"/>
      <c r="J78" s="34"/>
      <c r="K78" s="34"/>
      <c r="L78" s="34"/>
      <c r="M78" s="34"/>
      <c r="N78" s="34"/>
      <c r="O78" s="34"/>
      <c r="P78" s="34"/>
      <c r="Q78" s="34"/>
      <c r="R78" s="35"/>
    </row>
    <row r="79" spans="1:18" ht="15">
      <c r="A79" s="26"/>
      <c r="B79" s="25"/>
      <c r="C79" s="34"/>
      <c r="D79" s="34"/>
      <c r="E79" s="34"/>
      <c r="F79" s="34"/>
      <c r="G79" s="34"/>
      <c r="H79" s="34"/>
      <c r="I79" s="34"/>
      <c r="J79" s="34"/>
      <c r="K79" s="34"/>
      <c r="L79" s="34"/>
      <c r="M79" s="34"/>
      <c r="N79" s="34"/>
      <c r="O79" s="34"/>
      <c r="P79" s="34"/>
      <c r="Q79" s="34"/>
      <c r="R79" s="35"/>
    </row>
    <row r="80" spans="1:18" ht="15">
      <c r="A80" s="26"/>
      <c r="B80" s="25"/>
      <c r="C80" s="34"/>
      <c r="D80" s="34"/>
      <c r="E80" s="34"/>
      <c r="F80" s="34"/>
      <c r="G80" s="34"/>
      <c r="H80" s="34"/>
      <c r="I80" s="34"/>
      <c r="J80" s="34"/>
      <c r="K80" s="34"/>
      <c r="L80" s="34"/>
      <c r="M80" s="34"/>
      <c r="N80" s="34"/>
      <c r="O80" s="34"/>
      <c r="P80" s="34"/>
      <c r="Q80" s="34"/>
      <c r="R80" s="35"/>
    </row>
    <row r="81" spans="1:18" ht="15">
      <c r="A81" s="26"/>
      <c r="B81" s="25"/>
      <c r="C81" s="34"/>
      <c r="D81" s="34"/>
      <c r="E81" s="34"/>
      <c r="F81" s="34"/>
      <c r="G81" s="34"/>
      <c r="H81" s="34"/>
      <c r="I81" s="34"/>
      <c r="J81" s="34"/>
      <c r="K81" s="34"/>
      <c r="L81" s="34"/>
      <c r="M81" s="34"/>
      <c r="N81" s="34"/>
      <c r="O81" s="34"/>
      <c r="P81" s="34"/>
      <c r="Q81" s="34"/>
      <c r="R81" s="35"/>
    </row>
    <row r="82" spans="1:18" ht="15">
      <c r="A82" s="26"/>
      <c r="B82" s="25"/>
      <c r="C82" s="34"/>
      <c r="D82" s="34"/>
      <c r="E82" s="34"/>
      <c r="F82" s="34"/>
      <c r="G82" s="34"/>
      <c r="H82" s="34"/>
      <c r="I82" s="34"/>
      <c r="J82" s="34"/>
      <c r="K82" s="34"/>
      <c r="L82" s="34"/>
      <c r="M82" s="34"/>
      <c r="N82" s="34"/>
      <c r="O82" s="34"/>
      <c r="P82" s="34"/>
      <c r="Q82" s="34"/>
      <c r="R82" s="35"/>
    </row>
    <row r="83" spans="1:18" ht="15">
      <c r="A83" s="26"/>
      <c r="B83" s="25"/>
      <c r="C83" s="34"/>
      <c r="D83" s="34"/>
      <c r="E83" s="34"/>
      <c r="F83" s="34"/>
      <c r="G83" s="34"/>
      <c r="H83" s="34"/>
      <c r="I83" s="34"/>
      <c r="J83" s="34"/>
      <c r="K83" s="34"/>
      <c r="L83" s="34"/>
      <c r="M83" s="34"/>
      <c r="N83" s="34"/>
      <c r="O83" s="34"/>
      <c r="P83" s="34"/>
      <c r="Q83" s="34"/>
      <c r="R83" s="35"/>
    </row>
    <row r="84" spans="1:18" ht="15">
      <c r="A84" s="26"/>
      <c r="B84" s="25"/>
      <c r="C84" s="34"/>
      <c r="D84" s="34"/>
      <c r="E84" s="34"/>
      <c r="F84" s="34"/>
      <c r="G84" s="34"/>
      <c r="H84" s="34"/>
      <c r="I84" s="34"/>
      <c r="J84" s="34"/>
      <c r="K84" s="34"/>
      <c r="L84" s="34"/>
      <c r="M84" s="34"/>
      <c r="N84" s="34"/>
      <c r="O84" s="34"/>
      <c r="P84" s="34"/>
      <c r="Q84" s="34"/>
      <c r="R84" s="35"/>
    </row>
    <row r="85" spans="1:18" ht="15">
      <c r="A85" s="26"/>
      <c r="B85" s="25"/>
      <c r="C85" s="34"/>
      <c r="D85" s="34"/>
      <c r="E85" s="34"/>
      <c r="F85" s="34"/>
      <c r="G85" s="34"/>
      <c r="H85" s="34"/>
      <c r="I85" s="34"/>
      <c r="J85" s="34"/>
      <c r="K85" s="34"/>
      <c r="L85" s="34"/>
      <c r="M85" s="34"/>
      <c r="N85" s="34"/>
      <c r="O85" s="34"/>
      <c r="P85" s="34"/>
      <c r="Q85" s="34"/>
      <c r="R85" s="35"/>
    </row>
    <row r="86" spans="1:18" ht="15">
      <c r="A86" s="26"/>
      <c r="B86" s="25"/>
      <c r="C86" s="34"/>
      <c r="D86" s="34"/>
      <c r="E86" s="34"/>
      <c r="F86" s="34"/>
      <c r="G86" s="34"/>
      <c r="H86" s="34"/>
      <c r="I86" s="34"/>
      <c r="J86" s="34"/>
      <c r="K86" s="34"/>
      <c r="L86" s="34"/>
      <c r="M86" s="34"/>
      <c r="N86" s="34"/>
      <c r="O86" s="34"/>
      <c r="P86" s="34"/>
      <c r="Q86" s="34"/>
      <c r="R86" s="35"/>
    </row>
    <row r="87" spans="1:18" ht="15">
      <c r="A87" s="26"/>
      <c r="B87" s="25"/>
      <c r="C87" s="34"/>
      <c r="D87" s="34"/>
      <c r="E87" s="34"/>
      <c r="F87" s="34"/>
      <c r="G87" s="34"/>
      <c r="H87" s="34"/>
      <c r="I87" s="34"/>
      <c r="J87" s="34"/>
      <c r="K87" s="34"/>
      <c r="L87" s="34"/>
      <c r="M87" s="34"/>
      <c r="N87" s="34"/>
      <c r="O87" s="34"/>
      <c r="P87" s="34"/>
      <c r="Q87" s="34"/>
      <c r="R87" s="35"/>
    </row>
    <row r="88" spans="1:18" ht="15">
      <c r="A88" s="26"/>
      <c r="B88" s="25"/>
      <c r="C88" s="34"/>
      <c r="D88" s="34"/>
      <c r="E88" s="34"/>
      <c r="F88" s="34"/>
      <c r="G88" s="34"/>
      <c r="H88" s="34"/>
      <c r="I88" s="34"/>
      <c r="J88" s="34"/>
      <c r="K88" s="34"/>
      <c r="L88" s="34"/>
      <c r="M88" s="34"/>
      <c r="N88" s="34"/>
      <c r="O88" s="34"/>
      <c r="P88" s="34"/>
      <c r="Q88" s="34"/>
      <c r="R88" s="35"/>
    </row>
    <row r="89" spans="1:18" ht="15">
      <c r="A89" s="26"/>
      <c r="B89" s="25"/>
      <c r="C89" s="34"/>
      <c r="D89" s="34"/>
      <c r="E89" s="34"/>
      <c r="F89" s="34"/>
      <c r="G89" s="34"/>
      <c r="H89" s="34"/>
      <c r="I89" s="34"/>
      <c r="J89" s="34"/>
      <c r="K89" s="34"/>
      <c r="L89" s="34"/>
      <c r="M89" s="34"/>
      <c r="N89" s="34"/>
      <c r="O89" s="34"/>
      <c r="P89" s="34"/>
      <c r="Q89" s="34"/>
      <c r="R89" s="35"/>
    </row>
    <row r="90" spans="1:18" ht="15">
      <c r="A90" s="26"/>
      <c r="B90" s="25"/>
      <c r="C90" s="34"/>
      <c r="D90" s="34"/>
      <c r="E90" s="34"/>
      <c r="F90" s="34"/>
      <c r="G90" s="34"/>
      <c r="H90" s="34"/>
      <c r="I90" s="34"/>
      <c r="J90" s="34"/>
      <c r="K90" s="34"/>
      <c r="L90" s="34"/>
      <c r="M90" s="34"/>
      <c r="N90" s="34"/>
      <c r="O90" s="34"/>
      <c r="P90" s="34"/>
      <c r="Q90" s="34"/>
      <c r="R90" s="35"/>
    </row>
    <row r="91" spans="1:18" ht="15">
      <c r="A91" s="26"/>
      <c r="B91" s="25"/>
      <c r="C91" s="34"/>
      <c r="D91" s="34"/>
      <c r="E91" s="34"/>
      <c r="F91" s="34"/>
      <c r="G91" s="34"/>
      <c r="H91" s="34"/>
      <c r="I91" s="34"/>
      <c r="J91" s="34"/>
      <c r="K91" s="34"/>
      <c r="L91" s="34"/>
      <c r="M91" s="34"/>
      <c r="N91" s="34"/>
      <c r="O91" s="34"/>
      <c r="P91" s="34"/>
      <c r="Q91" s="34"/>
      <c r="R91" s="35"/>
    </row>
    <row r="92" spans="1:18" ht="15">
      <c r="A92" s="26"/>
      <c r="B92" s="25"/>
      <c r="C92" s="34"/>
      <c r="D92" s="34"/>
      <c r="E92" s="34"/>
      <c r="F92" s="34"/>
      <c r="G92" s="34"/>
      <c r="H92" s="34"/>
      <c r="I92" s="34"/>
      <c r="J92" s="34"/>
      <c r="K92" s="34"/>
      <c r="L92" s="34"/>
      <c r="M92" s="34"/>
      <c r="N92" s="34"/>
      <c r="O92" s="34"/>
      <c r="P92" s="34"/>
      <c r="Q92" s="34"/>
      <c r="R92" s="35"/>
    </row>
    <row r="93" spans="1:18" ht="15">
      <c r="A93" s="26"/>
      <c r="B93" s="25"/>
      <c r="C93" s="34"/>
      <c r="D93" s="34"/>
      <c r="E93" s="34"/>
      <c r="F93" s="34"/>
      <c r="G93" s="34"/>
      <c r="H93" s="34"/>
      <c r="I93" s="34"/>
      <c r="J93" s="34"/>
      <c r="K93" s="34"/>
      <c r="L93" s="34"/>
      <c r="M93" s="34"/>
      <c r="N93" s="34"/>
      <c r="O93" s="34"/>
      <c r="P93" s="34"/>
      <c r="Q93" s="34"/>
      <c r="R93" s="35"/>
    </row>
    <row r="94" spans="1:18" ht="15">
      <c r="A94" s="26"/>
      <c r="B94" s="25"/>
      <c r="C94" s="34"/>
      <c r="D94" s="34"/>
      <c r="E94" s="34"/>
      <c r="F94" s="34"/>
      <c r="G94" s="34"/>
      <c r="H94" s="34"/>
      <c r="I94" s="34"/>
      <c r="J94" s="34"/>
      <c r="K94" s="34"/>
      <c r="L94" s="34"/>
      <c r="M94" s="34"/>
      <c r="N94" s="34"/>
      <c r="O94" s="34"/>
      <c r="P94" s="34"/>
      <c r="Q94" s="34"/>
      <c r="R94" s="35"/>
    </row>
    <row r="95" spans="1:18" ht="15">
      <c r="A95" s="26"/>
      <c r="B95" s="25"/>
      <c r="C95" s="34"/>
      <c r="D95" s="34"/>
      <c r="E95" s="34"/>
      <c r="F95" s="34"/>
      <c r="G95" s="34"/>
      <c r="H95" s="34"/>
      <c r="I95" s="34"/>
      <c r="J95" s="34"/>
      <c r="K95" s="34"/>
      <c r="L95" s="34"/>
      <c r="M95" s="34"/>
      <c r="N95" s="34"/>
      <c r="O95" s="34"/>
      <c r="P95" s="34"/>
      <c r="Q95" s="34"/>
      <c r="R95" s="35"/>
    </row>
    <row r="96" spans="1:18" ht="15">
      <c r="A96" s="26"/>
      <c r="B96" s="25"/>
      <c r="C96" s="34"/>
      <c r="D96" s="34"/>
      <c r="E96" s="34"/>
      <c r="F96" s="34"/>
      <c r="G96" s="34"/>
      <c r="H96" s="34"/>
      <c r="I96" s="34"/>
      <c r="J96" s="34"/>
      <c r="K96" s="34"/>
      <c r="L96" s="34"/>
      <c r="M96" s="34"/>
      <c r="N96" s="34"/>
      <c r="O96" s="34"/>
      <c r="P96" s="34"/>
      <c r="Q96" s="34"/>
      <c r="R96" s="35"/>
    </row>
    <row r="97" spans="1:18" ht="15">
      <c r="A97" s="26"/>
      <c r="B97" s="25"/>
      <c r="C97" s="34"/>
      <c r="D97" s="34"/>
      <c r="E97" s="34"/>
      <c r="F97" s="34"/>
      <c r="G97" s="34"/>
      <c r="H97" s="34"/>
      <c r="I97" s="34"/>
      <c r="J97" s="34"/>
      <c r="K97" s="34"/>
      <c r="L97" s="34"/>
      <c r="M97" s="34"/>
      <c r="N97" s="34"/>
      <c r="O97" s="34"/>
      <c r="P97" s="34"/>
      <c r="Q97" s="34"/>
      <c r="R97" s="35"/>
    </row>
    <row r="98" spans="1:18" ht="15">
      <c r="A98" s="26"/>
      <c r="B98" s="25"/>
      <c r="C98" s="34"/>
      <c r="D98" s="34"/>
      <c r="E98" s="34"/>
      <c r="F98" s="34"/>
      <c r="G98" s="34"/>
      <c r="H98" s="34"/>
      <c r="I98" s="34"/>
      <c r="J98" s="34"/>
      <c r="K98" s="34"/>
      <c r="L98" s="34"/>
      <c r="M98" s="34"/>
      <c r="N98" s="34"/>
      <c r="O98" s="34"/>
      <c r="P98" s="34"/>
      <c r="Q98" s="34"/>
      <c r="R98" s="35"/>
    </row>
    <row r="99" spans="1:18" ht="15">
      <c r="A99" s="26"/>
      <c r="B99" s="25"/>
      <c r="C99" s="34"/>
      <c r="D99" s="34"/>
      <c r="E99" s="34"/>
      <c r="F99" s="34"/>
      <c r="G99" s="34"/>
      <c r="H99" s="34"/>
      <c r="I99" s="34"/>
      <c r="J99" s="34"/>
      <c r="K99" s="34"/>
      <c r="L99" s="34"/>
      <c r="M99" s="34"/>
      <c r="N99" s="34"/>
      <c r="O99" s="34"/>
      <c r="P99" s="34"/>
      <c r="Q99" s="34"/>
      <c r="R99" s="35"/>
    </row>
    <row r="100" spans="1:18" ht="15">
      <c r="A100" s="26"/>
      <c r="B100" s="25"/>
      <c r="C100" s="34"/>
      <c r="D100" s="34"/>
      <c r="E100" s="34"/>
      <c r="F100" s="34"/>
      <c r="G100" s="34"/>
      <c r="H100" s="34"/>
      <c r="I100" s="34"/>
      <c r="J100" s="34"/>
      <c r="K100" s="34"/>
      <c r="L100" s="34"/>
      <c r="M100" s="34"/>
      <c r="N100" s="34"/>
      <c r="O100" s="34"/>
      <c r="P100" s="34"/>
      <c r="Q100" s="34"/>
      <c r="R100" s="35"/>
    </row>
    <row r="101" spans="1:18" ht="15">
      <c r="A101" s="26"/>
      <c r="B101" s="25"/>
      <c r="C101" s="34"/>
      <c r="D101" s="34"/>
      <c r="E101" s="34"/>
      <c r="F101" s="34"/>
      <c r="G101" s="34"/>
      <c r="H101" s="34"/>
      <c r="I101" s="34"/>
      <c r="J101" s="34"/>
      <c r="K101" s="34"/>
      <c r="L101" s="34"/>
      <c r="M101" s="34"/>
      <c r="N101" s="34"/>
      <c r="O101" s="34"/>
      <c r="P101" s="34"/>
      <c r="Q101" s="34"/>
      <c r="R101" s="35"/>
    </row>
    <row r="102" spans="1:18" ht="15">
      <c r="A102" s="26"/>
      <c r="B102" s="25"/>
      <c r="C102" s="34"/>
      <c r="D102" s="34"/>
      <c r="E102" s="34"/>
      <c r="F102" s="34"/>
      <c r="G102" s="34"/>
      <c r="H102" s="34"/>
      <c r="I102" s="34"/>
      <c r="J102" s="34"/>
      <c r="K102" s="34"/>
      <c r="L102" s="34"/>
      <c r="M102" s="34"/>
      <c r="N102" s="34"/>
      <c r="O102" s="34"/>
      <c r="P102" s="34"/>
      <c r="Q102" s="34"/>
      <c r="R102" s="35"/>
    </row>
    <row r="103" spans="1:18" ht="15">
      <c r="A103" s="26"/>
      <c r="B103" s="25"/>
      <c r="C103" s="34"/>
      <c r="D103" s="34"/>
      <c r="E103" s="34"/>
      <c r="F103" s="34"/>
      <c r="G103" s="34"/>
      <c r="H103" s="34"/>
      <c r="I103" s="34"/>
      <c r="J103" s="34"/>
      <c r="K103" s="34"/>
      <c r="L103" s="34"/>
      <c r="M103" s="34"/>
      <c r="N103" s="34"/>
      <c r="O103" s="34"/>
      <c r="P103" s="34"/>
      <c r="Q103" s="34"/>
      <c r="R103" s="35"/>
    </row>
    <row r="104" spans="1:18" ht="15">
      <c r="A104" s="26"/>
      <c r="B104" s="25"/>
      <c r="C104" s="34"/>
      <c r="D104" s="34"/>
      <c r="E104" s="34"/>
      <c r="F104" s="34"/>
      <c r="G104" s="34"/>
      <c r="H104" s="34"/>
      <c r="I104" s="34"/>
      <c r="J104" s="34"/>
      <c r="K104" s="34"/>
      <c r="L104" s="34"/>
      <c r="M104" s="34"/>
      <c r="N104" s="34"/>
      <c r="O104" s="34"/>
      <c r="P104" s="34"/>
      <c r="Q104" s="34"/>
      <c r="R104" s="35"/>
    </row>
    <row r="105" spans="1:18" ht="15">
      <c r="A105" s="26"/>
      <c r="B105" s="25"/>
      <c r="C105" s="34"/>
      <c r="D105" s="34"/>
      <c r="E105" s="34"/>
      <c r="F105" s="34"/>
      <c r="G105" s="34"/>
      <c r="H105" s="34"/>
      <c r="I105" s="34"/>
      <c r="J105" s="34"/>
      <c r="K105" s="34"/>
      <c r="L105" s="34"/>
      <c r="M105" s="34"/>
      <c r="N105" s="34"/>
      <c r="O105" s="34"/>
      <c r="P105" s="34"/>
      <c r="Q105" s="34"/>
      <c r="R105" s="35"/>
    </row>
    <row r="106" spans="1:18" ht="15">
      <c r="A106" s="26"/>
      <c r="B106" s="25"/>
      <c r="C106" s="34"/>
      <c r="D106" s="34"/>
      <c r="E106" s="34"/>
      <c r="F106" s="34"/>
      <c r="G106" s="34"/>
      <c r="H106" s="34"/>
      <c r="I106" s="34"/>
      <c r="J106" s="34"/>
      <c r="K106" s="34"/>
      <c r="L106" s="34"/>
      <c r="M106" s="34"/>
      <c r="N106" s="34"/>
      <c r="O106" s="34"/>
      <c r="P106" s="34"/>
      <c r="Q106" s="34"/>
      <c r="R106" s="35"/>
    </row>
    <row r="107" spans="1:18" ht="15">
      <c r="A107" s="26"/>
      <c r="B107" s="25"/>
      <c r="C107" s="34"/>
      <c r="D107" s="34"/>
      <c r="E107" s="34"/>
      <c r="F107" s="34"/>
      <c r="G107" s="34"/>
      <c r="H107" s="34"/>
      <c r="I107" s="34"/>
      <c r="J107" s="34"/>
      <c r="K107" s="34"/>
      <c r="L107" s="34"/>
      <c r="M107" s="34"/>
      <c r="N107" s="34"/>
      <c r="O107" s="34"/>
      <c r="P107" s="34"/>
      <c r="Q107" s="34"/>
      <c r="R107" s="35"/>
    </row>
    <row r="108" spans="1:18" ht="15">
      <c r="A108" s="26"/>
      <c r="B108" s="25"/>
      <c r="C108" s="34"/>
      <c r="D108" s="34"/>
      <c r="E108" s="34"/>
      <c r="F108" s="34"/>
      <c r="G108" s="34"/>
      <c r="H108" s="34"/>
      <c r="I108" s="34"/>
      <c r="J108" s="34"/>
      <c r="K108" s="34"/>
      <c r="L108" s="34"/>
      <c r="M108" s="34"/>
      <c r="N108" s="34"/>
      <c r="O108" s="34"/>
      <c r="P108" s="34"/>
      <c r="Q108" s="34"/>
      <c r="R108" s="35"/>
    </row>
    <row r="109" spans="1:18" ht="15">
      <c r="A109" s="26"/>
      <c r="B109" s="25"/>
      <c r="C109" s="34"/>
      <c r="D109" s="34"/>
      <c r="E109" s="34"/>
      <c r="F109" s="34"/>
      <c r="G109" s="34"/>
      <c r="H109" s="34"/>
      <c r="I109" s="34"/>
      <c r="J109" s="34"/>
      <c r="K109" s="34"/>
      <c r="L109" s="34"/>
      <c r="M109" s="34"/>
      <c r="N109" s="34"/>
      <c r="O109" s="34"/>
      <c r="P109" s="34"/>
      <c r="Q109" s="34"/>
      <c r="R109" s="35"/>
    </row>
    <row r="110" spans="1:18" ht="15">
      <c r="A110" s="26"/>
      <c r="B110" s="25"/>
      <c r="C110" s="34"/>
      <c r="D110" s="34"/>
      <c r="E110" s="34"/>
      <c r="F110" s="34"/>
      <c r="G110" s="34"/>
      <c r="H110" s="34"/>
      <c r="I110" s="34"/>
      <c r="J110" s="34"/>
      <c r="K110" s="34"/>
      <c r="L110" s="34"/>
      <c r="M110" s="34"/>
      <c r="N110" s="34"/>
      <c r="O110" s="34"/>
      <c r="P110" s="34"/>
      <c r="Q110" s="34"/>
      <c r="R110" s="35"/>
    </row>
    <row r="111" spans="1:18" ht="15">
      <c r="A111" s="26"/>
      <c r="B111" s="25"/>
      <c r="C111" s="34"/>
      <c r="D111" s="34"/>
      <c r="E111" s="34"/>
      <c r="F111" s="34"/>
      <c r="G111" s="34"/>
      <c r="H111" s="34"/>
      <c r="I111" s="34"/>
      <c r="J111" s="34"/>
      <c r="K111" s="34"/>
      <c r="L111" s="34"/>
      <c r="M111" s="34"/>
      <c r="N111" s="34"/>
      <c r="O111" s="34"/>
      <c r="P111" s="34"/>
      <c r="Q111" s="34"/>
      <c r="R111" s="35"/>
    </row>
    <row r="112" spans="1:18" ht="15" hidden="1">
      <c r="A112" s="26"/>
      <c r="B112" s="25"/>
      <c r="C112" s="34"/>
      <c r="D112" s="34"/>
      <c r="E112" s="34"/>
      <c r="F112" s="34"/>
      <c r="G112" s="34"/>
      <c r="H112" s="34"/>
      <c r="I112" s="34"/>
      <c r="J112" s="34"/>
      <c r="K112" s="34"/>
      <c r="L112" s="34"/>
      <c r="M112" s="34"/>
      <c r="N112" s="34"/>
      <c r="O112" s="34"/>
      <c r="P112" s="34"/>
      <c r="Q112" s="34"/>
      <c r="R112" s="35"/>
    </row>
    <row r="113" spans="1:18" ht="15" hidden="1">
      <c r="A113" s="26"/>
      <c r="B113" s="25"/>
      <c r="C113" s="34"/>
      <c r="D113" s="34"/>
      <c r="E113" s="34"/>
      <c r="F113" s="34"/>
      <c r="G113" s="34"/>
      <c r="H113" s="34"/>
      <c r="I113" s="34"/>
      <c r="J113" s="34"/>
      <c r="K113" s="34"/>
      <c r="L113" s="34"/>
      <c r="M113" s="34"/>
      <c r="N113" s="34"/>
      <c r="O113" s="34"/>
      <c r="P113" s="34"/>
      <c r="Q113" s="34"/>
      <c r="R113" s="35"/>
    </row>
    <row r="114" spans="1:18" ht="15" hidden="1">
      <c r="A114" s="26"/>
      <c r="B114" s="25"/>
      <c r="C114" s="34"/>
      <c r="D114" s="34"/>
      <c r="E114" s="34"/>
      <c r="F114" s="34"/>
      <c r="G114" s="34"/>
      <c r="H114" s="34"/>
      <c r="I114" s="34"/>
      <c r="J114" s="34"/>
      <c r="K114" s="34"/>
      <c r="L114" s="34"/>
      <c r="M114" s="34"/>
      <c r="N114" s="34"/>
      <c r="O114" s="34"/>
      <c r="P114" s="34"/>
      <c r="Q114" s="34"/>
      <c r="R114" s="35"/>
    </row>
    <row r="115" spans="1:18" ht="15" hidden="1">
      <c r="A115" s="26"/>
      <c r="B115" s="25"/>
      <c r="C115" s="34"/>
      <c r="D115" s="34"/>
      <c r="E115" s="34"/>
      <c r="F115" s="34"/>
      <c r="G115" s="34"/>
      <c r="H115" s="34"/>
      <c r="I115" s="34"/>
      <c r="J115" s="34"/>
      <c r="K115" s="34"/>
      <c r="L115" s="34"/>
      <c r="M115" s="34"/>
      <c r="N115" s="34"/>
      <c r="O115" s="34"/>
      <c r="P115" s="34"/>
      <c r="Q115" s="34"/>
      <c r="R115" s="35"/>
    </row>
    <row r="116" spans="1:18" ht="15" hidden="1">
      <c r="A116" s="26"/>
      <c r="B116" s="25"/>
      <c r="C116" s="34"/>
      <c r="D116" s="34"/>
      <c r="E116" s="34"/>
      <c r="F116" s="34"/>
      <c r="G116" s="34"/>
      <c r="H116" s="34"/>
      <c r="I116" s="34"/>
      <c r="J116" s="34"/>
      <c r="K116" s="34"/>
      <c r="L116" s="34"/>
      <c r="M116" s="34"/>
      <c r="N116" s="34"/>
      <c r="O116" s="34"/>
      <c r="P116" s="34"/>
      <c r="Q116" s="34"/>
      <c r="R116" s="35"/>
    </row>
    <row r="117" spans="1:18" ht="15" hidden="1">
      <c r="A117" s="26"/>
      <c r="B117" s="25"/>
      <c r="C117" s="34"/>
      <c r="D117" s="34"/>
      <c r="E117" s="34"/>
      <c r="F117" s="34"/>
      <c r="G117" s="34"/>
      <c r="H117" s="34"/>
      <c r="I117" s="34"/>
      <c r="J117" s="34"/>
      <c r="K117" s="34"/>
      <c r="L117" s="34"/>
      <c r="M117" s="34"/>
      <c r="N117" s="34"/>
      <c r="O117" s="34"/>
      <c r="P117" s="34"/>
      <c r="Q117" s="34"/>
      <c r="R117" s="35"/>
    </row>
    <row r="118" spans="1:18" ht="15" hidden="1">
      <c r="A118" s="26"/>
      <c r="B118" s="25"/>
      <c r="C118" s="34"/>
      <c r="D118" s="34"/>
      <c r="E118" s="34"/>
      <c r="F118" s="34"/>
      <c r="G118" s="34"/>
      <c r="H118" s="34"/>
      <c r="I118" s="34"/>
      <c r="J118" s="34"/>
      <c r="K118" s="34"/>
      <c r="L118" s="34"/>
      <c r="M118" s="34"/>
      <c r="N118" s="34"/>
      <c r="O118" s="34"/>
      <c r="P118" s="34"/>
      <c r="Q118" s="34"/>
      <c r="R118" s="35"/>
    </row>
    <row r="119" spans="1:18" ht="15" hidden="1">
      <c r="A119" s="26"/>
      <c r="B119" s="25"/>
      <c r="C119" s="34"/>
      <c r="D119" s="34"/>
      <c r="E119" s="34"/>
      <c r="F119" s="34"/>
      <c r="G119" s="34"/>
      <c r="H119" s="34"/>
      <c r="I119" s="34"/>
      <c r="J119" s="34"/>
      <c r="K119" s="34"/>
      <c r="L119" s="34"/>
      <c r="M119" s="34"/>
      <c r="N119" s="34"/>
      <c r="O119" s="34"/>
      <c r="P119" s="34"/>
      <c r="Q119" s="34"/>
      <c r="R119" s="35"/>
    </row>
    <row r="120" spans="1:18" ht="15" hidden="1">
      <c r="A120" s="26"/>
      <c r="B120" s="25"/>
      <c r="C120" s="34"/>
      <c r="D120" s="34"/>
      <c r="E120" s="34"/>
      <c r="F120" s="34"/>
      <c r="G120" s="34"/>
      <c r="H120" s="34"/>
      <c r="I120" s="34"/>
      <c r="J120" s="34"/>
      <c r="K120" s="34"/>
      <c r="L120" s="34"/>
      <c r="M120" s="34"/>
      <c r="N120" s="34"/>
      <c r="O120" s="34"/>
      <c r="P120" s="34"/>
      <c r="Q120" s="34"/>
      <c r="R120" s="35"/>
    </row>
    <row r="121" spans="1:18" ht="15" hidden="1">
      <c r="A121" s="26"/>
      <c r="B121" s="25"/>
      <c r="C121" s="34"/>
      <c r="D121" s="34"/>
      <c r="E121" s="34"/>
      <c r="F121" s="34"/>
      <c r="G121" s="34"/>
      <c r="H121" s="34"/>
      <c r="I121" s="34"/>
      <c r="J121" s="34"/>
      <c r="K121" s="34"/>
      <c r="L121" s="34"/>
      <c r="M121" s="34"/>
      <c r="N121" s="34"/>
      <c r="O121" s="34"/>
      <c r="P121" s="34"/>
      <c r="Q121" s="34"/>
      <c r="R121" s="35"/>
    </row>
    <row r="122" spans="1:18" ht="15" hidden="1">
      <c r="A122" s="26"/>
      <c r="B122" s="25"/>
      <c r="C122" s="34"/>
      <c r="D122" s="34"/>
      <c r="E122" s="34"/>
      <c r="F122" s="34"/>
      <c r="G122" s="34"/>
      <c r="H122" s="34"/>
      <c r="I122" s="34"/>
      <c r="J122" s="34"/>
      <c r="K122" s="34"/>
      <c r="L122" s="34"/>
      <c r="M122" s="34"/>
      <c r="N122" s="34"/>
      <c r="O122" s="34"/>
      <c r="P122" s="34"/>
      <c r="Q122" s="34"/>
      <c r="R122" s="35"/>
    </row>
    <row r="123" spans="1:18" ht="15" hidden="1">
      <c r="A123" s="26"/>
      <c r="B123" s="25"/>
      <c r="C123" s="34"/>
      <c r="D123" s="34"/>
      <c r="E123" s="34"/>
      <c r="F123" s="34"/>
      <c r="G123" s="34"/>
      <c r="H123" s="34"/>
      <c r="I123" s="34"/>
      <c r="J123" s="34"/>
      <c r="K123" s="34"/>
      <c r="L123" s="34"/>
      <c r="M123" s="34"/>
      <c r="N123" s="34"/>
      <c r="O123" s="34"/>
      <c r="P123" s="34"/>
      <c r="Q123" s="34"/>
      <c r="R123" s="35"/>
    </row>
    <row r="124" spans="1:18" ht="15" hidden="1">
      <c r="A124" s="26"/>
      <c r="B124" s="25"/>
      <c r="C124" s="34"/>
      <c r="D124" s="34"/>
      <c r="E124" s="34"/>
      <c r="F124" s="34"/>
      <c r="G124" s="34"/>
      <c r="H124" s="34"/>
      <c r="I124" s="34"/>
      <c r="J124" s="34"/>
      <c r="K124" s="34"/>
      <c r="L124" s="34"/>
      <c r="M124" s="34"/>
      <c r="N124" s="34"/>
      <c r="O124" s="34"/>
      <c r="P124" s="34"/>
      <c r="Q124" s="34"/>
      <c r="R124" s="35"/>
    </row>
    <row r="125" spans="1:18" ht="15" hidden="1">
      <c r="A125" s="26"/>
      <c r="B125" s="25"/>
      <c r="C125" s="34"/>
      <c r="D125" s="34"/>
      <c r="E125" s="34"/>
      <c r="F125" s="34"/>
      <c r="G125" s="34"/>
      <c r="H125" s="34"/>
      <c r="I125" s="34"/>
      <c r="J125" s="34"/>
      <c r="K125" s="34"/>
      <c r="L125" s="34"/>
      <c r="M125" s="34"/>
      <c r="N125" s="34"/>
      <c r="O125" s="34"/>
      <c r="P125" s="34"/>
      <c r="Q125" s="34"/>
      <c r="R125" s="35"/>
    </row>
    <row r="126" spans="1:18" ht="15" hidden="1">
      <c r="A126" s="26"/>
      <c r="B126" s="25"/>
      <c r="C126" s="34"/>
      <c r="D126" s="34"/>
      <c r="E126" s="34"/>
      <c r="F126" s="34"/>
      <c r="G126" s="34"/>
      <c r="H126" s="34"/>
      <c r="I126" s="34"/>
      <c r="J126" s="34"/>
      <c r="K126" s="34"/>
      <c r="L126" s="34"/>
      <c r="M126" s="34"/>
      <c r="N126" s="34"/>
      <c r="O126" s="34"/>
      <c r="P126" s="34"/>
      <c r="Q126" s="34"/>
      <c r="R126" s="35"/>
    </row>
    <row r="127" spans="1:18" ht="15" hidden="1">
      <c r="A127" s="26"/>
      <c r="B127" s="25"/>
      <c r="C127" s="34"/>
      <c r="D127" s="34"/>
      <c r="E127" s="34"/>
      <c r="F127" s="34"/>
      <c r="G127" s="34"/>
      <c r="H127" s="34"/>
      <c r="I127" s="34"/>
      <c r="J127" s="34"/>
      <c r="K127" s="34"/>
      <c r="L127" s="34"/>
      <c r="M127" s="34"/>
      <c r="N127" s="34"/>
      <c r="O127" s="34"/>
      <c r="P127" s="34"/>
      <c r="Q127" s="34"/>
      <c r="R127" s="35"/>
    </row>
    <row r="128" spans="1:18" ht="15" hidden="1">
      <c r="A128" s="26"/>
      <c r="B128" s="25"/>
      <c r="C128" s="34"/>
      <c r="D128" s="34"/>
      <c r="E128" s="34"/>
      <c r="F128" s="34"/>
      <c r="G128" s="34"/>
      <c r="H128" s="34"/>
      <c r="I128" s="34"/>
      <c r="J128" s="34"/>
      <c r="K128" s="34"/>
      <c r="L128" s="34"/>
      <c r="M128" s="34"/>
      <c r="N128" s="34"/>
      <c r="O128" s="34"/>
      <c r="P128" s="34"/>
      <c r="Q128" s="34"/>
      <c r="R128" s="35"/>
    </row>
    <row r="129" spans="1:18" ht="15" hidden="1">
      <c r="A129" s="26"/>
      <c r="B129" s="25"/>
      <c r="C129" s="34"/>
      <c r="D129" s="34"/>
      <c r="E129" s="34"/>
      <c r="F129" s="34"/>
      <c r="G129" s="34"/>
      <c r="H129" s="34"/>
      <c r="I129" s="34"/>
      <c r="J129" s="34"/>
      <c r="K129" s="34"/>
      <c r="L129" s="34"/>
      <c r="M129" s="34"/>
      <c r="N129" s="34"/>
      <c r="O129" s="34"/>
      <c r="P129" s="34"/>
      <c r="Q129" s="34"/>
      <c r="R129" s="35"/>
    </row>
    <row r="130" spans="1:18" ht="15" hidden="1">
      <c r="A130" s="26"/>
      <c r="B130" s="25"/>
      <c r="C130" s="34"/>
      <c r="D130" s="34"/>
      <c r="E130" s="34"/>
      <c r="F130" s="34"/>
      <c r="G130" s="34"/>
      <c r="H130" s="34"/>
      <c r="I130" s="34"/>
      <c r="J130" s="34"/>
      <c r="K130" s="34"/>
      <c r="L130" s="34"/>
      <c r="M130" s="34"/>
      <c r="N130" s="34"/>
      <c r="O130" s="34"/>
      <c r="P130" s="34"/>
      <c r="Q130" s="34"/>
      <c r="R130" s="35"/>
    </row>
    <row r="131" spans="1:18" ht="15" hidden="1">
      <c r="A131" s="26"/>
      <c r="B131" s="25"/>
      <c r="C131" s="34"/>
      <c r="D131" s="34"/>
      <c r="E131" s="34"/>
      <c r="F131" s="34"/>
      <c r="G131" s="34"/>
      <c r="H131" s="34"/>
      <c r="I131" s="34"/>
      <c r="J131" s="34"/>
      <c r="K131" s="34"/>
      <c r="L131" s="34"/>
      <c r="M131" s="34"/>
      <c r="N131" s="34"/>
      <c r="O131" s="34"/>
      <c r="P131" s="34"/>
      <c r="Q131" s="34"/>
      <c r="R131" s="35"/>
    </row>
    <row r="132" spans="1:18" ht="15" hidden="1">
      <c r="A132" s="26"/>
      <c r="B132" s="25"/>
      <c r="C132" s="34"/>
      <c r="D132" s="34"/>
      <c r="E132" s="34"/>
      <c r="F132" s="34"/>
      <c r="G132" s="34"/>
      <c r="H132" s="34"/>
      <c r="I132" s="34"/>
      <c r="J132" s="34"/>
      <c r="K132" s="34"/>
      <c r="L132" s="34"/>
      <c r="M132" s="34"/>
      <c r="N132" s="34"/>
      <c r="O132" s="34"/>
      <c r="P132" s="34"/>
      <c r="Q132" s="34"/>
      <c r="R132" s="35"/>
    </row>
    <row r="133" spans="1:18" ht="15" hidden="1">
      <c r="A133" s="26"/>
      <c r="B133" s="25"/>
      <c r="C133" s="34"/>
      <c r="D133" s="34"/>
      <c r="E133" s="34"/>
      <c r="F133" s="34"/>
      <c r="G133" s="34"/>
      <c r="H133" s="34"/>
      <c r="I133" s="34"/>
      <c r="J133" s="34"/>
      <c r="K133" s="34"/>
      <c r="L133" s="34"/>
      <c r="M133" s="34"/>
      <c r="N133" s="34"/>
      <c r="O133" s="34"/>
      <c r="P133" s="34"/>
      <c r="Q133" s="34"/>
      <c r="R133" s="35"/>
    </row>
    <row r="134" spans="1:18" ht="15" hidden="1">
      <c r="A134" s="26"/>
      <c r="B134" s="25"/>
      <c r="C134" s="34"/>
      <c r="D134" s="34"/>
      <c r="E134" s="34"/>
      <c r="F134" s="34"/>
      <c r="G134" s="34"/>
      <c r="H134" s="34"/>
      <c r="I134" s="34"/>
      <c r="J134" s="34"/>
      <c r="K134" s="34"/>
      <c r="L134" s="34"/>
      <c r="M134" s="34"/>
      <c r="N134" s="34"/>
      <c r="O134" s="34"/>
      <c r="P134" s="34"/>
      <c r="Q134" s="34"/>
      <c r="R134" s="35"/>
    </row>
    <row r="135" spans="1:18" ht="15" hidden="1">
      <c r="A135" s="26"/>
      <c r="B135" s="25"/>
      <c r="C135" s="34"/>
      <c r="D135" s="34"/>
      <c r="E135" s="34"/>
      <c r="F135" s="34"/>
      <c r="G135" s="34"/>
      <c r="H135" s="34"/>
      <c r="I135" s="34"/>
      <c r="J135" s="34"/>
      <c r="K135" s="34"/>
      <c r="L135" s="34"/>
      <c r="M135" s="34"/>
      <c r="N135" s="34"/>
      <c r="O135" s="34"/>
      <c r="P135" s="34"/>
      <c r="Q135" s="34"/>
      <c r="R135" s="35"/>
    </row>
    <row r="136" spans="1:18" ht="15" hidden="1">
      <c r="A136" s="26"/>
      <c r="B136" s="25"/>
      <c r="C136" s="34"/>
      <c r="D136" s="34"/>
      <c r="E136" s="34"/>
      <c r="F136" s="34"/>
      <c r="G136" s="34"/>
      <c r="H136" s="34"/>
      <c r="I136" s="34"/>
      <c r="J136" s="34"/>
      <c r="K136" s="34"/>
      <c r="L136" s="34"/>
      <c r="M136" s="34"/>
      <c r="N136" s="34"/>
      <c r="O136" s="34"/>
      <c r="P136" s="34"/>
      <c r="Q136" s="34"/>
      <c r="R136" s="35"/>
    </row>
    <row r="137" spans="1:18" ht="15" hidden="1">
      <c r="A137" s="26"/>
      <c r="B137" s="25"/>
      <c r="C137" s="34"/>
      <c r="D137" s="34"/>
      <c r="E137" s="34"/>
      <c r="F137" s="34"/>
      <c r="G137" s="34"/>
      <c r="H137" s="34"/>
      <c r="I137" s="34"/>
      <c r="J137" s="34"/>
      <c r="K137" s="34"/>
      <c r="L137" s="34"/>
      <c r="M137" s="34"/>
      <c r="N137" s="34"/>
      <c r="O137" s="34"/>
      <c r="P137" s="34"/>
      <c r="Q137" s="34"/>
      <c r="R137" s="35"/>
    </row>
    <row r="138" spans="1:18" ht="15" hidden="1">
      <c r="A138" s="26"/>
      <c r="B138" s="25"/>
      <c r="C138" s="34"/>
      <c r="D138" s="34"/>
      <c r="E138" s="34"/>
      <c r="F138" s="34"/>
      <c r="G138" s="34"/>
      <c r="H138" s="34"/>
      <c r="I138" s="34"/>
      <c r="J138" s="34"/>
      <c r="K138" s="34"/>
      <c r="L138" s="34"/>
      <c r="M138" s="34"/>
      <c r="N138" s="34"/>
      <c r="O138" s="34"/>
      <c r="P138" s="34"/>
      <c r="Q138" s="34"/>
      <c r="R138" s="35"/>
    </row>
    <row r="139" spans="1:18" ht="15" hidden="1">
      <c r="A139" s="26"/>
      <c r="B139" s="25"/>
      <c r="C139" s="34"/>
      <c r="D139" s="34"/>
      <c r="E139" s="34"/>
      <c r="F139" s="34"/>
      <c r="G139" s="34"/>
      <c r="H139" s="34"/>
      <c r="I139" s="34"/>
      <c r="J139" s="34"/>
      <c r="K139" s="34"/>
      <c r="L139" s="34"/>
      <c r="M139" s="34"/>
      <c r="N139" s="34"/>
      <c r="O139" s="34"/>
      <c r="P139" s="34"/>
      <c r="Q139" s="34"/>
      <c r="R139" s="35"/>
    </row>
    <row r="140" spans="1:18" ht="15" hidden="1">
      <c r="A140" s="26"/>
      <c r="B140" s="25"/>
      <c r="C140" s="34"/>
      <c r="D140" s="34"/>
      <c r="E140" s="34"/>
      <c r="F140" s="34"/>
      <c r="G140" s="34"/>
      <c r="H140" s="34"/>
      <c r="I140" s="34"/>
      <c r="J140" s="34"/>
      <c r="K140" s="34"/>
      <c r="L140" s="34"/>
      <c r="M140" s="34"/>
      <c r="N140" s="34"/>
      <c r="O140" s="34"/>
      <c r="P140" s="34"/>
      <c r="Q140" s="34"/>
      <c r="R140" s="35"/>
    </row>
    <row r="141" spans="1:18" ht="15" hidden="1">
      <c r="A141" s="26"/>
      <c r="B141" s="25"/>
      <c r="C141" s="34"/>
      <c r="D141" s="34"/>
      <c r="E141" s="34"/>
      <c r="F141" s="34"/>
      <c r="G141" s="34"/>
      <c r="H141" s="34"/>
      <c r="I141" s="34"/>
      <c r="J141" s="34"/>
      <c r="K141" s="34"/>
      <c r="L141" s="34"/>
      <c r="M141" s="34"/>
      <c r="N141" s="34"/>
      <c r="O141" s="34"/>
      <c r="P141" s="34"/>
      <c r="Q141" s="34"/>
      <c r="R141" s="35"/>
    </row>
    <row r="142" spans="1:18" ht="15" hidden="1">
      <c r="A142" s="26"/>
      <c r="B142" s="25"/>
      <c r="C142" s="34"/>
      <c r="D142" s="34"/>
      <c r="E142" s="34"/>
      <c r="F142" s="34"/>
      <c r="G142" s="34"/>
      <c r="H142" s="34"/>
      <c r="I142" s="34"/>
      <c r="J142" s="34"/>
      <c r="K142" s="34"/>
      <c r="L142" s="34"/>
      <c r="M142" s="34"/>
      <c r="N142" s="34"/>
      <c r="O142" s="34"/>
      <c r="P142" s="34"/>
      <c r="Q142" s="34"/>
      <c r="R142" s="35"/>
    </row>
    <row r="143" spans="1:18" ht="15" hidden="1">
      <c r="A143" s="26"/>
      <c r="B143" s="25"/>
      <c r="C143" s="34"/>
      <c r="D143" s="34"/>
      <c r="E143" s="34"/>
      <c r="F143" s="34"/>
      <c r="G143" s="34"/>
      <c r="H143" s="34"/>
      <c r="I143" s="34"/>
      <c r="J143" s="34"/>
      <c r="K143" s="34"/>
      <c r="L143" s="34"/>
      <c r="M143" s="34"/>
      <c r="N143" s="34"/>
      <c r="O143" s="34"/>
      <c r="P143" s="34"/>
      <c r="Q143" s="34"/>
      <c r="R143" s="35"/>
    </row>
    <row r="144" spans="1:18" ht="15" hidden="1">
      <c r="A144" s="26"/>
      <c r="B144" s="25"/>
      <c r="C144" s="34"/>
      <c r="D144" s="34"/>
      <c r="E144" s="34"/>
      <c r="F144" s="34"/>
      <c r="G144" s="34"/>
      <c r="H144" s="34"/>
      <c r="I144" s="34"/>
      <c r="J144" s="34"/>
      <c r="K144" s="34"/>
      <c r="L144" s="34"/>
      <c r="M144" s="34"/>
      <c r="N144" s="34"/>
      <c r="O144" s="34"/>
      <c r="P144" s="34"/>
      <c r="Q144" s="34"/>
      <c r="R144" s="35"/>
    </row>
    <row r="145" spans="1:18" ht="15" hidden="1">
      <c r="A145" s="26"/>
      <c r="B145" s="25"/>
      <c r="C145" s="34"/>
      <c r="D145" s="34"/>
      <c r="E145" s="34"/>
      <c r="F145" s="34"/>
      <c r="G145" s="34"/>
      <c r="H145" s="34"/>
      <c r="I145" s="34"/>
      <c r="J145" s="34"/>
      <c r="K145" s="34"/>
      <c r="L145" s="34"/>
      <c r="M145" s="34"/>
      <c r="N145" s="34"/>
      <c r="O145" s="34"/>
      <c r="P145" s="34"/>
      <c r="Q145" s="34"/>
      <c r="R145" s="35"/>
    </row>
    <row r="146" spans="1:18" ht="15" hidden="1">
      <c r="A146" s="26"/>
      <c r="B146" s="25"/>
      <c r="C146" s="34"/>
      <c r="D146" s="34"/>
      <c r="E146" s="34"/>
      <c r="F146" s="34"/>
      <c r="G146" s="34"/>
      <c r="H146" s="34"/>
      <c r="I146" s="34"/>
      <c r="J146" s="34"/>
      <c r="K146" s="34"/>
      <c r="L146" s="34"/>
      <c r="M146" s="34"/>
      <c r="N146" s="34"/>
      <c r="O146" s="34"/>
      <c r="P146" s="34"/>
      <c r="Q146" s="34"/>
      <c r="R146" s="35"/>
    </row>
    <row r="147" spans="1:18" ht="15" hidden="1">
      <c r="A147" s="26"/>
      <c r="B147" s="25"/>
      <c r="C147" s="34"/>
      <c r="D147" s="34"/>
      <c r="E147" s="34"/>
      <c r="F147" s="34"/>
      <c r="G147" s="34"/>
      <c r="H147" s="34"/>
      <c r="I147" s="34"/>
      <c r="J147" s="34"/>
      <c r="K147" s="34"/>
      <c r="L147" s="34"/>
      <c r="M147" s="34"/>
      <c r="N147" s="34"/>
      <c r="O147" s="34"/>
      <c r="P147" s="34"/>
      <c r="Q147" s="34"/>
      <c r="R147" s="35"/>
    </row>
    <row r="148" spans="1:18" ht="15" hidden="1">
      <c r="A148" s="26"/>
      <c r="B148" s="25"/>
      <c r="C148" s="34"/>
      <c r="D148" s="34"/>
      <c r="E148" s="34"/>
      <c r="F148" s="34"/>
      <c r="G148" s="34"/>
      <c r="H148" s="34"/>
      <c r="I148" s="34"/>
      <c r="J148" s="34"/>
      <c r="K148" s="34"/>
      <c r="L148" s="34"/>
      <c r="M148" s="34"/>
      <c r="N148" s="34"/>
      <c r="O148" s="34"/>
      <c r="P148" s="34"/>
      <c r="Q148" s="34"/>
      <c r="R148" s="35"/>
    </row>
    <row r="149" spans="1:18" ht="15" hidden="1">
      <c r="A149" s="26"/>
      <c r="B149" s="25"/>
      <c r="C149" s="34"/>
      <c r="D149" s="34"/>
      <c r="E149" s="34"/>
      <c r="F149" s="34"/>
      <c r="G149" s="34"/>
      <c r="H149" s="34"/>
      <c r="I149" s="34"/>
      <c r="J149" s="34"/>
      <c r="K149" s="34"/>
      <c r="L149" s="34"/>
      <c r="M149" s="34"/>
      <c r="N149" s="34"/>
      <c r="O149" s="34"/>
      <c r="P149" s="34"/>
      <c r="Q149" s="34"/>
      <c r="R149" s="35"/>
    </row>
    <row r="150" spans="1:18" ht="15" hidden="1">
      <c r="A150" s="26"/>
      <c r="B150" s="25"/>
      <c r="C150" s="34"/>
      <c r="D150" s="34"/>
      <c r="E150" s="34"/>
      <c r="F150" s="34"/>
      <c r="G150" s="34"/>
      <c r="H150" s="34"/>
      <c r="I150" s="34"/>
      <c r="J150" s="34"/>
      <c r="K150" s="34"/>
      <c r="L150" s="34"/>
      <c r="M150" s="34"/>
      <c r="N150" s="34"/>
      <c r="O150" s="34"/>
      <c r="P150" s="34"/>
      <c r="Q150" s="34"/>
      <c r="R150" s="35"/>
    </row>
    <row r="151" spans="1:18" ht="15" hidden="1">
      <c r="A151" s="26"/>
      <c r="B151" s="25"/>
      <c r="C151" s="34"/>
      <c r="D151" s="34"/>
      <c r="E151" s="34"/>
      <c r="F151" s="34"/>
      <c r="G151" s="34"/>
      <c r="H151" s="34"/>
      <c r="I151" s="34"/>
      <c r="J151" s="34"/>
      <c r="K151" s="34"/>
      <c r="L151" s="34"/>
      <c r="M151" s="34"/>
      <c r="N151" s="34"/>
      <c r="O151" s="34"/>
      <c r="P151" s="34"/>
      <c r="Q151" s="34"/>
      <c r="R151" s="35"/>
    </row>
    <row r="152" spans="1:18" ht="15" hidden="1">
      <c r="A152" s="26"/>
      <c r="B152" s="25"/>
      <c r="C152" s="34"/>
      <c r="D152" s="34"/>
      <c r="E152" s="34"/>
      <c r="F152" s="34"/>
      <c r="G152" s="34"/>
      <c r="H152" s="34"/>
      <c r="I152" s="34"/>
      <c r="J152" s="34"/>
      <c r="K152" s="34"/>
      <c r="L152" s="34"/>
      <c r="M152" s="34"/>
      <c r="N152" s="34"/>
      <c r="O152" s="34"/>
      <c r="P152" s="34"/>
      <c r="Q152" s="34"/>
      <c r="R152" s="35"/>
    </row>
    <row r="153" spans="1:18" ht="15" hidden="1">
      <c r="A153" s="26"/>
      <c r="B153" s="25"/>
      <c r="C153" s="34"/>
      <c r="D153" s="34"/>
      <c r="E153" s="34"/>
      <c r="F153" s="34"/>
      <c r="G153" s="34"/>
      <c r="H153" s="34"/>
      <c r="I153" s="34"/>
      <c r="J153" s="34"/>
      <c r="K153" s="34"/>
      <c r="L153" s="34"/>
      <c r="M153" s="34"/>
      <c r="N153" s="34"/>
      <c r="O153" s="34"/>
      <c r="P153" s="34"/>
      <c r="Q153" s="34"/>
      <c r="R153" s="35"/>
    </row>
    <row r="154" spans="1:18" ht="15" hidden="1">
      <c r="A154" s="26"/>
      <c r="B154" s="25"/>
      <c r="C154" s="34"/>
      <c r="D154" s="34"/>
      <c r="E154" s="34"/>
      <c r="F154" s="34"/>
      <c r="G154" s="34"/>
      <c r="H154" s="34"/>
      <c r="I154" s="34"/>
      <c r="J154" s="34"/>
      <c r="K154" s="34"/>
      <c r="L154" s="34"/>
      <c r="M154" s="34"/>
      <c r="N154" s="34"/>
      <c r="O154" s="34"/>
      <c r="P154" s="34"/>
      <c r="Q154" s="34"/>
      <c r="R154" s="35"/>
    </row>
    <row r="155" spans="1:18" ht="15" hidden="1">
      <c r="A155" s="26"/>
      <c r="B155" s="25"/>
      <c r="C155" s="34"/>
      <c r="D155" s="34"/>
      <c r="E155" s="34"/>
      <c r="F155" s="34"/>
      <c r="G155" s="34"/>
      <c r="H155" s="34"/>
      <c r="I155" s="34"/>
      <c r="J155" s="34"/>
      <c r="K155" s="34"/>
      <c r="L155" s="34"/>
      <c r="M155" s="34"/>
      <c r="N155" s="34"/>
      <c r="O155" s="34"/>
      <c r="P155" s="34"/>
      <c r="Q155" s="34"/>
      <c r="R155" s="35"/>
    </row>
    <row r="156" spans="1:18" ht="15" hidden="1">
      <c r="A156" s="26"/>
      <c r="B156" s="25"/>
      <c r="C156" s="34"/>
      <c r="D156" s="34"/>
      <c r="E156" s="34"/>
      <c r="F156" s="34"/>
      <c r="G156" s="34"/>
      <c r="H156" s="34"/>
      <c r="I156" s="34"/>
      <c r="J156" s="34"/>
      <c r="K156" s="34"/>
      <c r="L156" s="34"/>
      <c r="M156" s="34"/>
      <c r="N156" s="34"/>
      <c r="O156" s="34"/>
      <c r="P156" s="34"/>
      <c r="Q156" s="34"/>
      <c r="R156" s="35"/>
    </row>
    <row r="157" spans="1:18" ht="15" hidden="1">
      <c r="A157" s="26"/>
      <c r="B157" s="25"/>
      <c r="C157" s="34"/>
      <c r="D157" s="34"/>
      <c r="E157" s="34"/>
      <c r="F157" s="34"/>
      <c r="G157" s="34"/>
      <c r="H157" s="34"/>
      <c r="I157" s="34"/>
      <c r="J157" s="34"/>
      <c r="K157" s="34"/>
      <c r="L157" s="34"/>
      <c r="M157" s="34"/>
      <c r="N157" s="34"/>
      <c r="O157" s="34"/>
      <c r="P157" s="34"/>
      <c r="Q157" s="34"/>
      <c r="R157" s="35"/>
    </row>
    <row r="158" spans="1:18" ht="15" hidden="1">
      <c r="A158" s="26"/>
      <c r="B158" s="25"/>
      <c r="C158" s="34"/>
      <c r="D158" s="34"/>
      <c r="E158" s="34"/>
      <c r="F158" s="34"/>
      <c r="G158" s="34"/>
      <c r="H158" s="34"/>
      <c r="I158" s="34"/>
      <c r="J158" s="34"/>
      <c r="K158" s="34"/>
      <c r="L158" s="34"/>
      <c r="M158" s="34"/>
      <c r="N158" s="34"/>
      <c r="O158" s="34"/>
      <c r="P158" s="34"/>
      <c r="Q158" s="34"/>
      <c r="R158" s="35"/>
    </row>
    <row r="159" spans="1:18" ht="15" hidden="1">
      <c r="A159" s="26"/>
      <c r="B159" s="25"/>
      <c r="C159" s="34"/>
      <c r="D159" s="34"/>
      <c r="E159" s="34"/>
      <c r="F159" s="34"/>
      <c r="G159" s="34"/>
      <c r="H159" s="34"/>
      <c r="I159" s="34"/>
      <c r="J159" s="34"/>
      <c r="K159" s="34"/>
      <c r="L159" s="34"/>
      <c r="M159" s="34"/>
      <c r="N159" s="34"/>
      <c r="O159" s="34"/>
      <c r="P159" s="34"/>
      <c r="Q159" s="34"/>
      <c r="R159" s="35"/>
    </row>
    <row r="160" spans="1:18" ht="15" hidden="1">
      <c r="A160" s="26"/>
      <c r="B160" s="25"/>
      <c r="C160" s="34"/>
      <c r="D160" s="34"/>
      <c r="E160" s="34"/>
      <c r="F160" s="34"/>
      <c r="G160" s="34"/>
      <c r="H160" s="34"/>
      <c r="I160" s="34"/>
      <c r="J160" s="34"/>
      <c r="K160" s="34"/>
      <c r="L160" s="34"/>
      <c r="M160" s="34"/>
      <c r="N160" s="34"/>
      <c r="O160" s="34"/>
      <c r="P160" s="34"/>
      <c r="Q160" s="34"/>
      <c r="R160" s="35"/>
    </row>
    <row r="161" spans="1:18" ht="15" hidden="1">
      <c r="A161" s="26"/>
      <c r="B161" s="25"/>
      <c r="C161" s="34"/>
      <c r="D161" s="34"/>
      <c r="E161" s="34"/>
      <c r="F161" s="34"/>
      <c r="G161" s="34"/>
      <c r="H161" s="34"/>
      <c r="I161" s="34"/>
      <c r="J161" s="34"/>
      <c r="K161" s="34"/>
      <c r="L161" s="34"/>
      <c r="M161" s="34"/>
      <c r="N161" s="34"/>
      <c r="O161" s="34"/>
      <c r="P161" s="34"/>
      <c r="Q161" s="34"/>
      <c r="R161" s="35"/>
    </row>
    <row r="162" spans="1:18" ht="15" hidden="1">
      <c r="A162" s="26"/>
      <c r="B162" s="25"/>
      <c r="C162" s="34"/>
      <c r="D162" s="34"/>
      <c r="E162" s="34"/>
      <c r="F162" s="34"/>
      <c r="G162" s="34"/>
      <c r="H162" s="34"/>
      <c r="I162" s="34"/>
      <c r="J162" s="34"/>
      <c r="K162" s="34"/>
      <c r="L162" s="34"/>
      <c r="M162" s="34"/>
      <c r="N162" s="34"/>
      <c r="O162" s="34"/>
      <c r="P162" s="34"/>
      <c r="Q162" s="34"/>
      <c r="R162" s="35"/>
    </row>
  </sheetData>
  <sheetProtection selectLockedCells="1" selectUnlockedCells="1"/>
  <pageMargins left="0.7" right="0.7" top="0.75" bottom="0.75" header="0.3" footer="0.3"/>
  <pageSetup scale="20"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17" zoomScale="85" zoomScaleNormal="85" zoomScaleSheetLayoutView="55" workbookViewId="0">
      <selection activeCell="J25" sqref="J25"/>
    </sheetView>
  </sheetViews>
  <sheetFormatPr defaultColWidth="0" defaultRowHeight="14.65" customHeight="1" zeroHeight="1"/>
  <cols>
    <col min="1" max="18" width="8.7109375" style="23" customWidth="1"/>
    <col min="19" max="48" width="0" style="23" hidden="1" customWidth="1"/>
    <col min="49" max="16384" width="8.7109375" style="23" hidden="1"/>
  </cols>
  <sheetData>
    <row r="1" spans="1:18" ht="15">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c r="A2" s="29" t="s">
        <v>93</v>
      </c>
      <c r="B2" s="30"/>
      <c r="C2" s="30"/>
      <c r="D2" s="30"/>
      <c r="E2" s="30"/>
      <c r="F2" s="30"/>
      <c r="G2" s="30"/>
      <c r="H2" s="30"/>
      <c r="I2" s="30"/>
      <c r="J2" s="30"/>
      <c r="K2" s="30"/>
      <c r="L2" s="30"/>
      <c r="M2" s="30"/>
      <c r="N2" s="30"/>
      <c r="O2" s="30"/>
      <c r="P2" s="30"/>
      <c r="Q2" s="30"/>
      <c r="R2" s="101"/>
    </row>
    <row r="3" spans="1:18" ht="15">
      <c r="A3" s="26" t="s">
        <v>288</v>
      </c>
      <c r="B3" s="25"/>
      <c r="C3" s="25"/>
      <c r="D3" s="25"/>
      <c r="E3" s="25"/>
      <c r="F3" s="25"/>
      <c r="G3" s="25"/>
      <c r="H3" s="25"/>
      <c r="I3" s="25"/>
      <c r="J3" s="25"/>
      <c r="K3" s="25"/>
      <c r="L3" s="25"/>
      <c r="M3" s="25"/>
      <c r="N3" s="25"/>
      <c r="O3" s="25"/>
      <c r="P3" s="25"/>
      <c r="Q3" s="25"/>
      <c r="R3" s="37"/>
    </row>
    <row r="4" spans="1:18" ht="15">
      <c r="A4" s="26" t="s">
        <v>289</v>
      </c>
      <c r="B4" s="25"/>
      <c r="C4" s="25"/>
      <c r="D4" s="25"/>
      <c r="E4" s="25"/>
      <c r="F4" s="25"/>
      <c r="G4" s="25"/>
      <c r="H4" s="25"/>
      <c r="I4" s="25"/>
      <c r="J4" s="25"/>
      <c r="K4" s="25"/>
      <c r="L4" s="25"/>
      <c r="M4" s="25"/>
      <c r="N4" s="25"/>
      <c r="O4" s="25"/>
      <c r="P4" s="25"/>
      <c r="Q4" s="25"/>
      <c r="R4" s="37"/>
    </row>
    <row r="5" spans="1:18" ht="15">
      <c r="A5" s="26"/>
      <c r="B5" s="25" t="s">
        <v>290</v>
      </c>
      <c r="C5" s="25"/>
      <c r="D5" s="25"/>
      <c r="E5" s="25"/>
      <c r="F5" s="25"/>
      <c r="G5" s="25"/>
      <c r="H5" s="25"/>
      <c r="I5" s="25"/>
      <c r="J5" s="25"/>
      <c r="K5" s="25"/>
      <c r="L5" s="25"/>
      <c r="M5" s="25"/>
      <c r="N5" s="25"/>
      <c r="O5" s="25"/>
      <c r="P5" s="25"/>
      <c r="Q5" s="25"/>
      <c r="R5" s="37"/>
    </row>
    <row r="6" spans="1:18" ht="15">
      <c r="A6" s="26"/>
      <c r="B6" s="25" t="s">
        <v>291</v>
      </c>
      <c r="C6" s="25"/>
      <c r="D6" s="25"/>
      <c r="E6" s="25"/>
      <c r="F6" s="25"/>
      <c r="G6" s="25"/>
      <c r="H6" s="25"/>
      <c r="I6" s="25"/>
      <c r="J6" s="25"/>
      <c r="K6" s="25"/>
      <c r="L6" s="25"/>
      <c r="M6" s="25"/>
      <c r="N6" s="25"/>
      <c r="O6" s="25"/>
      <c r="P6" s="25"/>
      <c r="Q6" s="25"/>
      <c r="R6" s="37"/>
    </row>
    <row r="7" spans="1:18" ht="15">
      <c r="A7" s="26"/>
      <c r="B7" s="25" t="s">
        <v>292</v>
      </c>
      <c r="C7" s="25"/>
      <c r="D7" s="25"/>
      <c r="E7" s="25"/>
      <c r="F7" s="25"/>
      <c r="G7" s="25"/>
      <c r="H7" s="25"/>
      <c r="I7" s="25"/>
      <c r="J7" s="25"/>
      <c r="K7" s="25"/>
      <c r="L7" s="25"/>
      <c r="M7" s="25"/>
      <c r="N7" s="25"/>
      <c r="O7" s="25"/>
      <c r="P7" s="25"/>
      <c r="Q7" s="25"/>
      <c r="R7" s="37"/>
    </row>
    <row r="8" spans="1:18" ht="15">
      <c r="A8" s="26" t="s">
        <v>98</v>
      </c>
      <c r="B8" s="25"/>
      <c r="C8" s="25"/>
      <c r="D8" s="25"/>
      <c r="E8" s="25"/>
      <c r="F8" s="25"/>
      <c r="G8" s="25"/>
      <c r="H8" s="25"/>
      <c r="I8" s="25"/>
      <c r="J8" s="25"/>
      <c r="K8" s="25"/>
      <c r="L8" s="25"/>
      <c r="M8" s="25"/>
      <c r="N8" s="25"/>
      <c r="O8" s="25"/>
      <c r="P8" s="25"/>
      <c r="Q8" s="25"/>
      <c r="R8" s="37"/>
    </row>
    <row r="9" spans="1:18" ht="15">
      <c r="A9" s="26"/>
      <c r="B9" s="25" t="s">
        <v>99</v>
      </c>
      <c r="C9" s="25"/>
      <c r="D9" s="25"/>
      <c r="E9" s="25"/>
      <c r="F9" s="25"/>
      <c r="G9" s="25"/>
      <c r="H9" s="25"/>
      <c r="I9" s="25"/>
      <c r="J9" s="25"/>
      <c r="K9" s="25"/>
      <c r="L9" s="25"/>
      <c r="M9" s="25"/>
      <c r="N9" s="25"/>
      <c r="O9" s="25"/>
      <c r="P9" s="25"/>
      <c r="Q9" s="25"/>
      <c r="R9" s="37"/>
    </row>
    <row r="10" spans="1:18" ht="15">
      <c r="A10" s="26"/>
      <c r="B10" s="25"/>
      <c r="C10" s="25" t="s">
        <v>293</v>
      </c>
      <c r="D10" s="25"/>
      <c r="E10" s="25"/>
      <c r="F10" s="25"/>
      <c r="G10" s="25"/>
      <c r="H10" s="25"/>
      <c r="I10" s="25"/>
      <c r="J10" s="25"/>
      <c r="K10" s="25"/>
      <c r="L10" s="25"/>
      <c r="M10" s="25"/>
      <c r="N10" s="25"/>
      <c r="O10" s="25"/>
      <c r="P10" s="25"/>
      <c r="Q10" s="25"/>
      <c r="R10" s="37"/>
    </row>
    <row r="11" spans="1:18" ht="15">
      <c r="A11" s="26"/>
      <c r="B11" s="25"/>
      <c r="C11" s="25" t="s">
        <v>294</v>
      </c>
      <c r="D11" s="25"/>
      <c r="E11" s="25"/>
      <c r="F11" s="25"/>
      <c r="G11" s="25"/>
      <c r="H11" s="25"/>
      <c r="I11" s="25"/>
      <c r="J11" s="25"/>
      <c r="K11" s="25"/>
      <c r="L11" s="25"/>
      <c r="M11" s="25"/>
      <c r="N11" s="25"/>
      <c r="O11" s="25"/>
      <c r="P11" s="25"/>
      <c r="Q11" s="25"/>
      <c r="R11" s="37"/>
    </row>
    <row r="12" spans="1:18" ht="15">
      <c r="A12" s="26"/>
      <c r="B12" s="25" t="s">
        <v>101</v>
      </c>
      <c r="C12" s="25"/>
      <c r="D12" s="25"/>
      <c r="E12" s="25"/>
      <c r="F12" s="25"/>
      <c r="G12" s="25"/>
      <c r="H12" s="25"/>
      <c r="I12" s="25"/>
      <c r="J12" s="25"/>
      <c r="K12" s="25"/>
      <c r="L12" s="25"/>
      <c r="M12" s="25"/>
      <c r="N12" s="25"/>
      <c r="O12" s="25"/>
      <c r="P12" s="25"/>
      <c r="Q12" s="25"/>
      <c r="R12" s="37"/>
    </row>
    <row r="13" spans="1:18" ht="15">
      <c r="A13" s="26"/>
      <c r="B13" s="25"/>
      <c r="C13" s="25" t="s">
        <v>102</v>
      </c>
      <c r="D13" s="25"/>
      <c r="E13" s="25"/>
      <c r="F13" s="25"/>
      <c r="G13" s="25"/>
      <c r="H13" s="25"/>
      <c r="I13" s="25"/>
      <c r="J13" s="25"/>
      <c r="K13" s="25"/>
      <c r="L13" s="25"/>
      <c r="M13" s="25"/>
      <c r="N13" s="25"/>
      <c r="O13" s="25"/>
      <c r="P13" s="25"/>
      <c r="Q13" s="25"/>
      <c r="R13" s="37"/>
    </row>
    <row r="14" spans="1:18" ht="15">
      <c r="A14" s="26" t="s">
        <v>295</v>
      </c>
      <c r="B14" s="25"/>
      <c r="C14" s="25"/>
      <c r="D14" s="25"/>
      <c r="E14" s="25"/>
      <c r="F14" s="25"/>
      <c r="G14" s="25"/>
      <c r="H14" s="25"/>
      <c r="I14" s="25"/>
      <c r="J14" s="25"/>
      <c r="K14" s="25"/>
      <c r="L14" s="25"/>
      <c r="M14" s="25"/>
      <c r="N14" s="25"/>
      <c r="O14" s="25"/>
      <c r="P14" s="25"/>
      <c r="Q14" s="25"/>
      <c r="R14" s="37"/>
    </row>
    <row r="15" spans="1:18" ht="18">
      <c r="A15" s="26"/>
      <c r="B15" s="25" t="s">
        <v>296</v>
      </c>
      <c r="C15" s="25"/>
      <c r="D15" s="25"/>
      <c r="E15" s="25"/>
      <c r="F15" s="25"/>
      <c r="G15" s="25"/>
      <c r="H15" s="25"/>
      <c r="I15" s="25"/>
      <c r="J15" s="25"/>
      <c r="K15" s="25"/>
      <c r="L15" s="25"/>
      <c r="M15" s="25"/>
      <c r="N15" s="25"/>
      <c r="O15" s="25"/>
      <c r="P15" s="25"/>
      <c r="Q15" s="25"/>
      <c r="R15" s="37"/>
    </row>
    <row r="16" spans="1:18" ht="18">
      <c r="A16" s="26"/>
      <c r="B16" s="25" t="s">
        <v>297</v>
      </c>
      <c r="C16" s="25"/>
      <c r="D16" s="25"/>
      <c r="E16" s="25"/>
      <c r="F16" s="25"/>
      <c r="G16" s="25"/>
      <c r="H16" s="25"/>
      <c r="I16" s="25"/>
      <c r="J16" s="25"/>
      <c r="K16" s="25"/>
      <c r="L16" s="25"/>
      <c r="M16" s="25"/>
      <c r="N16" s="25"/>
      <c r="O16" s="25"/>
      <c r="P16" s="25"/>
      <c r="Q16" s="25"/>
      <c r="R16" s="37"/>
    </row>
    <row r="17" spans="1:18" ht="15">
      <c r="A17" s="26"/>
      <c r="B17" s="25"/>
      <c r="C17" s="25"/>
      <c r="D17" s="25"/>
      <c r="E17" s="25"/>
      <c r="F17" s="25"/>
      <c r="G17" s="25"/>
      <c r="H17" s="25"/>
      <c r="I17" s="25"/>
      <c r="J17" s="25"/>
      <c r="K17" s="25"/>
      <c r="L17" s="25"/>
      <c r="M17" s="25"/>
      <c r="N17" s="25"/>
      <c r="O17" s="25"/>
      <c r="P17" s="25"/>
      <c r="Q17" s="25"/>
      <c r="R17" s="37"/>
    </row>
    <row r="18" spans="1:18" ht="15">
      <c r="A18" s="130" t="s">
        <v>298</v>
      </c>
      <c r="B18" s="131"/>
      <c r="C18" s="131"/>
      <c r="D18" s="131"/>
      <c r="E18" s="131"/>
      <c r="F18" s="131"/>
      <c r="G18" s="131"/>
      <c r="H18" s="131"/>
      <c r="I18" s="131"/>
      <c r="J18" s="131"/>
      <c r="K18" s="131"/>
      <c r="L18" s="131"/>
      <c r="M18" s="131"/>
      <c r="N18" s="131"/>
      <c r="O18" s="131"/>
      <c r="P18" s="131"/>
      <c r="Q18" s="131"/>
      <c r="R18" s="132"/>
    </row>
    <row r="19" spans="1:18" ht="15">
      <c r="A19" s="26"/>
      <c r="B19" s="25" t="s">
        <v>299</v>
      </c>
      <c r="C19" s="25"/>
      <c r="D19" s="25"/>
      <c r="E19" s="25"/>
      <c r="F19" s="25"/>
      <c r="G19" s="25"/>
      <c r="H19" s="25"/>
      <c r="I19" s="25"/>
      <c r="J19" s="25"/>
      <c r="K19" s="25"/>
      <c r="L19" s="25"/>
      <c r="M19" s="25"/>
      <c r="N19" s="25"/>
      <c r="O19" s="25"/>
      <c r="P19" s="25"/>
      <c r="Q19" s="25"/>
      <c r="R19" s="37"/>
    </row>
    <row r="20" spans="1:18" ht="15">
      <c r="A20" s="26"/>
      <c r="B20" s="25"/>
      <c r="C20" s="25"/>
      <c r="D20" s="25"/>
      <c r="E20" s="25"/>
      <c r="F20" s="25"/>
      <c r="G20" s="25"/>
      <c r="H20" s="25"/>
      <c r="I20" s="25"/>
      <c r="J20" s="25"/>
      <c r="K20" s="25"/>
      <c r="L20" s="25"/>
      <c r="M20" s="25"/>
      <c r="N20" s="25"/>
      <c r="O20" s="25"/>
      <c r="P20" s="25"/>
      <c r="Q20" s="25"/>
      <c r="R20" s="37"/>
    </row>
    <row r="21" spans="1:18" ht="15">
      <c r="A21" s="26"/>
      <c r="B21" s="133" t="s">
        <v>110</v>
      </c>
      <c r="C21" s="134"/>
      <c r="D21" s="134"/>
      <c r="E21" s="134"/>
      <c r="F21" s="134"/>
      <c r="G21" s="134"/>
      <c r="H21" s="134"/>
      <c r="I21" s="134"/>
      <c r="J21" s="134"/>
      <c r="K21" s="134"/>
      <c r="L21" s="134"/>
      <c r="M21" s="134"/>
      <c r="N21" s="134"/>
      <c r="O21" s="134"/>
      <c r="P21" s="134"/>
      <c r="Q21" s="135"/>
      <c r="R21" s="25"/>
    </row>
    <row r="22" spans="1:18" ht="15">
      <c r="A22" s="26"/>
      <c r="B22" s="26"/>
      <c r="C22" s="25"/>
      <c r="D22" s="25"/>
      <c r="E22" s="25"/>
      <c r="F22" s="25"/>
      <c r="G22" s="25"/>
      <c r="H22" s="25"/>
      <c r="I22" s="102" t="s">
        <v>111</v>
      </c>
      <c r="J22" s="102"/>
      <c r="K22" s="102"/>
      <c r="L22" s="25"/>
      <c r="M22" s="25"/>
      <c r="N22" s="25"/>
      <c r="O22" s="25"/>
      <c r="P22" s="25"/>
      <c r="Q22" s="37"/>
      <c r="R22" s="25"/>
    </row>
    <row r="23" spans="1:18" ht="18">
      <c r="A23" s="26"/>
      <c r="B23" s="26"/>
      <c r="C23" s="24" t="s">
        <v>112</v>
      </c>
      <c r="D23" s="136">
        <f>IF($J$23&gt;$J$24,$D$24*$J$25/1000*$J$24/('[2]Ideal Gas Properties'!$B$10*$J$26)/($J$23-$J$24),IF($J$23&lt;$J$24,$D$24*$J$25/1000*$J$23/('[2]Ideal Gas Properties'!$B$10*$J$26)/($J$23-$J$24),""))</f>
        <v>2.0331259621296321E-2</v>
      </c>
      <c r="E23" s="136"/>
      <c r="F23" s="137" t="s">
        <v>67</v>
      </c>
      <c r="G23" s="138"/>
      <c r="H23" s="25"/>
      <c r="I23" s="103" t="s">
        <v>300</v>
      </c>
      <c r="J23" s="104">
        <v>1.0129999999999999</v>
      </c>
      <c r="K23" s="33" t="s">
        <v>114</v>
      </c>
      <c r="L23" s="33" t="s">
        <v>301</v>
      </c>
      <c r="M23" s="33"/>
      <c r="N23" s="33"/>
      <c r="O23" s="33"/>
      <c r="P23" s="105"/>
      <c r="Q23" s="37"/>
      <c r="R23" s="25"/>
    </row>
    <row r="24" spans="1:18" ht="18">
      <c r="A24" s="26"/>
      <c r="B24" s="26"/>
      <c r="C24" s="106" t="s">
        <v>302</v>
      </c>
      <c r="D24" s="139">
        <f>IF($J$23&gt;$J$24,1,IF($J$23&lt;$J$24,-1,""))</f>
        <v>1</v>
      </c>
      <c r="E24" s="139"/>
      <c r="F24" s="140" t="s">
        <v>3</v>
      </c>
      <c r="G24" s="141"/>
      <c r="H24" s="25"/>
      <c r="I24" s="107" t="s">
        <v>303</v>
      </c>
      <c r="J24" s="104">
        <v>1.008</v>
      </c>
      <c r="K24" s="25" t="s">
        <v>114</v>
      </c>
      <c r="L24" s="25" t="s">
        <v>304</v>
      </c>
      <c r="M24" s="25"/>
      <c r="N24" s="25"/>
      <c r="O24" s="25"/>
      <c r="P24" s="37"/>
      <c r="Q24" s="37"/>
      <c r="R24" s="25"/>
    </row>
    <row r="25" spans="1:18" ht="15">
      <c r="A25" s="26"/>
      <c r="B25" s="26"/>
      <c r="C25" s="25"/>
      <c r="D25" s="25"/>
      <c r="E25" s="25"/>
      <c r="F25" s="25"/>
      <c r="G25" s="25"/>
      <c r="H25" s="25"/>
      <c r="I25" s="107" t="s">
        <v>119</v>
      </c>
      <c r="J25" s="108">
        <v>2500</v>
      </c>
      <c r="K25" s="25" t="s">
        <v>120</v>
      </c>
      <c r="L25" s="25" t="s">
        <v>305</v>
      </c>
      <c r="M25" s="25"/>
      <c r="N25" s="25"/>
      <c r="O25" s="25"/>
      <c r="P25" s="37"/>
      <c r="Q25" s="37"/>
      <c r="R25" s="25"/>
    </row>
    <row r="26" spans="1:18" ht="15">
      <c r="A26" s="26"/>
      <c r="B26" s="26"/>
      <c r="C26" s="25"/>
      <c r="D26" s="25"/>
      <c r="E26" s="25"/>
      <c r="F26" s="25"/>
      <c r="G26" s="25"/>
      <c r="H26" s="25"/>
      <c r="I26" s="106" t="s">
        <v>122</v>
      </c>
      <c r="J26" s="109">
        <v>298.14999999999998</v>
      </c>
      <c r="K26" s="44" t="s">
        <v>123</v>
      </c>
      <c r="L26" s="44" t="s">
        <v>124</v>
      </c>
      <c r="M26" s="44"/>
      <c r="N26" s="44"/>
      <c r="O26" s="44"/>
      <c r="P26" s="45"/>
      <c r="Q26" s="37"/>
      <c r="R26" s="25"/>
    </row>
    <row r="27" spans="1:18" ht="15">
      <c r="A27" s="26"/>
      <c r="B27" s="43"/>
      <c r="C27" s="44"/>
      <c r="D27" s="44"/>
      <c r="E27" s="44"/>
      <c r="F27" s="44"/>
      <c r="G27" s="44"/>
      <c r="H27" s="44"/>
      <c r="I27" s="44"/>
      <c r="J27" s="44"/>
      <c r="K27" s="44"/>
      <c r="L27" s="44"/>
      <c r="M27" s="44"/>
      <c r="N27" s="44"/>
      <c r="O27" s="44"/>
      <c r="P27" s="44"/>
      <c r="Q27" s="45"/>
      <c r="R27" s="25"/>
    </row>
    <row r="28" spans="1:18" ht="15">
      <c r="A28" s="26"/>
      <c r="B28" s="25"/>
      <c r="C28" s="25"/>
      <c r="D28" s="25"/>
      <c r="E28" s="25"/>
      <c r="F28" s="25"/>
      <c r="G28" s="25"/>
      <c r="H28" s="25"/>
      <c r="I28" s="25"/>
      <c r="J28" s="25"/>
      <c r="K28" s="25"/>
      <c r="L28" s="25"/>
      <c r="M28" s="25"/>
      <c r="N28" s="25"/>
      <c r="O28" s="25"/>
      <c r="P28" s="25"/>
      <c r="Q28" s="25"/>
      <c r="R28" s="37"/>
    </row>
    <row r="29" spans="1:18" ht="15">
      <c r="A29" s="26"/>
      <c r="B29" s="25" t="s">
        <v>125</v>
      </c>
      <c r="C29" s="25"/>
      <c r="D29" s="25"/>
      <c r="E29" s="25"/>
      <c r="F29" s="25"/>
      <c r="G29" s="25"/>
      <c r="H29" s="25"/>
      <c r="I29" s="25"/>
      <c r="J29" s="25"/>
      <c r="K29" s="25"/>
      <c r="L29" s="25"/>
      <c r="M29" s="25"/>
      <c r="N29" s="25"/>
      <c r="O29" s="25"/>
      <c r="P29" s="25"/>
      <c r="Q29" s="25"/>
      <c r="R29" s="37"/>
    </row>
    <row r="30" spans="1:18" ht="15">
      <c r="A30" s="26"/>
      <c r="B30" s="25"/>
      <c r="C30" s="25"/>
      <c r="D30" s="25"/>
      <c r="E30" s="25"/>
      <c r="F30" s="25"/>
      <c r="G30" s="25"/>
      <c r="H30" s="25"/>
      <c r="I30" s="25"/>
      <c r="J30" s="25"/>
      <c r="K30" s="25"/>
      <c r="L30" s="25"/>
      <c r="M30" s="25"/>
      <c r="N30" s="25"/>
      <c r="O30" s="25"/>
      <c r="P30" s="25"/>
      <c r="Q30" s="25"/>
      <c r="R30" s="37"/>
    </row>
    <row r="31" spans="1:18" ht="18">
      <c r="A31" s="26"/>
      <c r="B31" s="25"/>
      <c r="C31" s="25" t="s">
        <v>306</v>
      </c>
      <c r="D31" s="25"/>
      <c r="E31" s="25"/>
      <c r="F31" s="25"/>
      <c r="G31" s="25"/>
      <c r="H31" s="25"/>
      <c r="I31" s="25"/>
      <c r="J31" s="25"/>
      <c r="K31" s="25"/>
      <c r="L31" s="25"/>
      <c r="M31" s="25"/>
      <c r="N31" s="25"/>
      <c r="O31" s="25"/>
      <c r="P31" s="25"/>
      <c r="Q31" s="25"/>
      <c r="R31" s="37"/>
    </row>
    <row r="32" spans="1:18" ht="18">
      <c r="A32" s="26"/>
      <c r="B32" s="25"/>
      <c r="C32" s="25" t="s">
        <v>307</v>
      </c>
      <c r="D32" s="25"/>
      <c r="E32" s="25"/>
      <c r="F32" s="25"/>
      <c r="G32" s="25"/>
      <c r="H32" s="25"/>
      <c r="I32" s="25"/>
      <c r="J32" s="25"/>
      <c r="K32" s="25"/>
      <c r="L32" s="25"/>
      <c r="M32" s="25"/>
      <c r="N32" s="25"/>
      <c r="O32" s="25"/>
      <c r="P32" s="25"/>
      <c r="Q32" s="25"/>
      <c r="R32" s="37"/>
    </row>
    <row r="33" spans="1:18" ht="15">
      <c r="A33" s="26"/>
      <c r="B33" s="25"/>
      <c r="C33" s="25"/>
      <c r="D33" s="25"/>
      <c r="E33" s="25"/>
      <c r="F33" s="25"/>
      <c r="G33" s="25"/>
      <c r="H33" s="25"/>
      <c r="I33" s="25"/>
      <c r="J33" s="25"/>
      <c r="K33" s="25"/>
      <c r="L33" s="25"/>
      <c r="M33" s="25"/>
      <c r="N33" s="25"/>
      <c r="O33" s="25"/>
      <c r="P33" s="25"/>
      <c r="Q33" s="25"/>
      <c r="R33" s="37"/>
    </row>
    <row r="34" spans="1:18" ht="15">
      <c r="A34" s="26"/>
      <c r="B34" s="25"/>
      <c r="C34" s="25"/>
      <c r="D34" s="25"/>
      <c r="E34" s="25"/>
      <c r="F34" s="25"/>
      <c r="G34" s="25"/>
      <c r="H34" s="25"/>
      <c r="I34" s="25"/>
      <c r="J34" s="25"/>
      <c r="K34" s="25"/>
      <c r="L34" s="25"/>
      <c r="M34" s="25"/>
      <c r="N34" s="25"/>
      <c r="O34" s="25"/>
      <c r="P34" s="25"/>
      <c r="Q34" s="25"/>
      <c r="R34" s="37"/>
    </row>
    <row r="35" spans="1:18" ht="15">
      <c r="A35" s="26"/>
      <c r="B35" s="25"/>
      <c r="C35" s="25"/>
      <c r="D35" s="25"/>
      <c r="E35" s="25"/>
      <c r="F35" s="25"/>
      <c r="G35" s="25"/>
      <c r="H35" s="25"/>
      <c r="I35" s="25"/>
      <c r="J35" s="25"/>
      <c r="K35" s="25"/>
      <c r="L35" s="25"/>
      <c r="M35" s="25"/>
      <c r="N35" s="25"/>
      <c r="O35" s="25"/>
      <c r="P35" s="25"/>
      <c r="Q35" s="25"/>
      <c r="R35" s="37"/>
    </row>
    <row r="36" spans="1:18" ht="15">
      <c r="A36" s="26"/>
      <c r="B36" s="25" t="s">
        <v>128</v>
      </c>
      <c r="C36" s="25"/>
      <c r="D36" s="25"/>
      <c r="E36" s="25"/>
      <c r="F36" s="25"/>
      <c r="G36" s="25"/>
      <c r="H36" s="25"/>
      <c r="I36" s="25"/>
      <c r="J36" s="25"/>
      <c r="K36" s="25"/>
      <c r="L36" s="25"/>
      <c r="M36" s="25"/>
      <c r="N36" s="25"/>
      <c r="O36" s="25"/>
      <c r="P36" s="25"/>
      <c r="Q36" s="25"/>
      <c r="R36" s="37"/>
    </row>
    <row r="37" spans="1:18" ht="15">
      <c r="A37" s="26"/>
      <c r="B37" s="25"/>
      <c r="C37" s="25"/>
      <c r="D37" s="25"/>
      <c r="E37" s="25"/>
      <c r="F37" s="25"/>
      <c r="G37" s="25"/>
      <c r="H37" s="25"/>
      <c r="I37" s="25"/>
      <c r="J37" s="25"/>
      <c r="K37" s="25"/>
      <c r="L37" s="25"/>
      <c r="M37" s="25"/>
      <c r="N37" s="25"/>
      <c r="O37" s="25"/>
      <c r="P37" s="25"/>
      <c r="Q37" s="25"/>
      <c r="R37" s="37"/>
    </row>
    <row r="38" spans="1:18" ht="15">
      <c r="A38" s="26"/>
      <c r="B38" s="25" t="s">
        <v>308</v>
      </c>
      <c r="C38" s="25"/>
      <c r="D38" s="25"/>
      <c r="E38" s="25"/>
      <c r="F38" s="25"/>
      <c r="G38" s="25"/>
      <c r="H38" s="25"/>
      <c r="I38" s="25"/>
      <c r="J38" s="25"/>
      <c r="K38" s="25"/>
      <c r="L38" s="25"/>
      <c r="M38" s="25"/>
      <c r="N38" s="25"/>
      <c r="O38" s="25"/>
      <c r="P38" s="25"/>
      <c r="Q38" s="25"/>
      <c r="R38" s="37"/>
    </row>
    <row r="39" spans="1:18" ht="15">
      <c r="A39" s="26"/>
      <c r="B39" s="25"/>
      <c r="C39" s="25"/>
      <c r="D39" s="25"/>
      <c r="E39" s="25"/>
      <c r="F39" s="25"/>
      <c r="G39" s="25"/>
      <c r="H39" s="25"/>
      <c r="I39" s="25"/>
      <c r="J39" s="25"/>
      <c r="K39" s="25"/>
      <c r="L39" s="25"/>
      <c r="M39" s="25"/>
      <c r="N39" s="25"/>
      <c r="O39" s="25"/>
      <c r="P39" s="25"/>
      <c r="Q39" s="25"/>
      <c r="R39" s="37"/>
    </row>
    <row r="40" spans="1:18" ht="15">
      <c r="A40" s="26"/>
      <c r="B40" s="25"/>
      <c r="C40" s="25"/>
      <c r="D40" s="25"/>
      <c r="E40" s="25"/>
      <c r="F40" s="25"/>
      <c r="G40" s="25"/>
      <c r="H40" s="25"/>
      <c r="I40" s="25"/>
      <c r="J40" s="25"/>
      <c r="K40" s="25"/>
      <c r="L40" s="25"/>
      <c r="M40" s="25"/>
      <c r="N40" s="25"/>
      <c r="O40" s="25"/>
      <c r="P40" s="25"/>
      <c r="Q40" s="25"/>
      <c r="R40" s="37"/>
    </row>
    <row r="41" spans="1:18" ht="15">
      <c r="A41" s="26"/>
      <c r="B41" s="25"/>
      <c r="C41" s="25"/>
      <c r="D41" s="25"/>
      <c r="E41" s="25"/>
      <c r="F41" s="25"/>
      <c r="G41" s="25"/>
      <c r="H41" s="25"/>
      <c r="I41" s="25"/>
      <c r="J41" s="25"/>
      <c r="K41" s="25"/>
      <c r="L41" s="25"/>
      <c r="M41" s="25"/>
      <c r="N41" s="25"/>
      <c r="O41" s="25"/>
      <c r="P41" s="25"/>
      <c r="Q41" s="25"/>
      <c r="R41" s="37"/>
    </row>
    <row r="42" spans="1:18" ht="15">
      <c r="A42" s="26"/>
      <c r="B42" s="25"/>
      <c r="C42" s="25" t="s">
        <v>130</v>
      </c>
      <c r="D42" s="25"/>
      <c r="E42" s="25"/>
      <c r="F42" s="25"/>
      <c r="G42" s="25"/>
      <c r="H42" s="25"/>
      <c r="I42" s="25"/>
      <c r="J42" s="25"/>
      <c r="K42" s="25"/>
      <c r="L42" s="25"/>
      <c r="M42" s="25"/>
      <c r="N42" s="25"/>
      <c r="O42" s="25"/>
      <c r="P42" s="25"/>
      <c r="Q42" s="25"/>
      <c r="R42" s="37"/>
    </row>
    <row r="43" spans="1:18" ht="15">
      <c r="A43" s="26"/>
      <c r="B43" s="25"/>
      <c r="C43" s="25"/>
      <c r="D43" s="25"/>
      <c r="E43" s="25"/>
      <c r="F43" s="25"/>
      <c r="G43" s="25"/>
      <c r="H43" s="25"/>
      <c r="I43" s="25"/>
      <c r="J43" s="25"/>
      <c r="K43" s="25"/>
      <c r="L43" s="25"/>
      <c r="M43" s="25"/>
      <c r="N43" s="25"/>
      <c r="O43" s="25"/>
      <c r="P43" s="25"/>
      <c r="Q43" s="25"/>
      <c r="R43" s="37"/>
    </row>
    <row r="44" spans="1:18" ht="15">
      <c r="A44" s="26"/>
      <c r="B44" s="25" t="s">
        <v>309</v>
      </c>
      <c r="C44" s="25"/>
      <c r="D44" s="25"/>
      <c r="E44" s="25"/>
      <c r="F44" s="25"/>
      <c r="G44" s="25"/>
      <c r="H44" s="25"/>
      <c r="I44" s="25"/>
      <c r="J44" s="25"/>
      <c r="K44" s="25"/>
      <c r="L44" s="25"/>
      <c r="M44" s="25"/>
      <c r="N44" s="25"/>
      <c r="O44" s="25"/>
      <c r="P44" s="25"/>
      <c r="Q44" s="25"/>
      <c r="R44" s="37"/>
    </row>
    <row r="45" spans="1:18" ht="18">
      <c r="A45" s="26"/>
      <c r="B45" s="25"/>
      <c r="C45" s="25" t="s">
        <v>310</v>
      </c>
      <c r="D45" s="25"/>
      <c r="E45" s="25"/>
      <c r="F45" s="25"/>
      <c r="G45" s="25"/>
      <c r="H45" s="25"/>
      <c r="I45" s="25"/>
      <c r="J45" s="25"/>
      <c r="K45" s="25"/>
      <c r="L45" s="25"/>
      <c r="M45" s="25"/>
      <c r="N45" s="25"/>
      <c r="O45" s="25"/>
      <c r="P45" s="25"/>
      <c r="Q45" s="25"/>
      <c r="R45" s="37"/>
    </row>
    <row r="46" spans="1:18" ht="15">
      <c r="A46" s="26"/>
      <c r="B46" s="25"/>
      <c r="C46" s="25"/>
      <c r="D46" s="25"/>
      <c r="E46" s="25"/>
      <c r="F46" s="25"/>
      <c r="G46" s="25"/>
      <c r="H46" s="25"/>
      <c r="I46" s="25"/>
      <c r="J46" s="25"/>
      <c r="K46" s="25"/>
      <c r="L46" s="25"/>
      <c r="M46" s="25"/>
      <c r="N46" s="25"/>
      <c r="O46" s="25"/>
      <c r="P46" s="25"/>
      <c r="Q46" s="25"/>
      <c r="R46" s="37"/>
    </row>
    <row r="47" spans="1:18" ht="15">
      <c r="A47" s="26"/>
      <c r="B47" s="25" t="s">
        <v>311</v>
      </c>
      <c r="C47" s="25"/>
      <c r="D47" s="25"/>
      <c r="E47" s="25"/>
      <c r="F47" s="25"/>
      <c r="G47" s="25"/>
      <c r="H47" s="25"/>
      <c r="I47" s="25"/>
      <c r="J47" s="25"/>
      <c r="K47" s="25"/>
      <c r="L47" s="25"/>
      <c r="M47" s="25"/>
      <c r="N47" s="25"/>
      <c r="O47" s="25"/>
      <c r="P47" s="25"/>
      <c r="Q47" s="25"/>
      <c r="R47" s="37"/>
    </row>
    <row r="48" spans="1:18" ht="15">
      <c r="A48" s="26"/>
      <c r="B48" s="25"/>
      <c r="C48" s="25" t="s">
        <v>312</v>
      </c>
      <c r="D48" s="25"/>
      <c r="E48" s="25"/>
      <c r="F48" s="25"/>
      <c r="G48" s="25"/>
      <c r="H48" s="25"/>
      <c r="I48" s="25"/>
      <c r="J48" s="25"/>
      <c r="K48" s="25"/>
      <c r="L48" s="25"/>
      <c r="M48" s="25"/>
      <c r="N48" s="25"/>
      <c r="O48" s="25"/>
      <c r="P48" s="25"/>
      <c r="Q48" s="25"/>
      <c r="R48" s="37"/>
    </row>
    <row r="49" spans="1:18" ht="15">
      <c r="A49" s="26"/>
      <c r="B49" s="25"/>
      <c r="C49" s="25" t="s">
        <v>313</v>
      </c>
      <c r="D49" s="25"/>
      <c r="E49" s="25"/>
      <c r="F49" s="25"/>
      <c r="G49" s="25"/>
      <c r="H49" s="25"/>
      <c r="I49" s="25"/>
      <c r="J49" s="25"/>
      <c r="K49" s="25"/>
      <c r="L49" s="25"/>
      <c r="M49" s="25"/>
      <c r="N49" s="25"/>
      <c r="O49" s="25"/>
      <c r="P49" s="25"/>
      <c r="Q49" s="25"/>
      <c r="R49" s="37"/>
    </row>
    <row r="50" spans="1:18" ht="15">
      <c r="A50" s="26"/>
      <c r="B50" s="25"/>
      <c r="C50" s="25"/>
      <c r="D50" s="25" t="s">
        <v>314</v>
      </c>
      <c r="E50" s="25"/>
      <c r="F50" s="25"/>
      <c r="G50" s="25"/>
      <c r="H50" s="25"/>
      <c r="I50" s="25"/>
      <c r="J50" s="25"/>
      <c r="K50" s="25"/>
      <c r="L50" s="25"/>
      <c r="M50" s="25"/>
      <c r="N50" s="25"/>
      <c r="O50" s="25"/>
      <c r="P50" s="25"/>
      <c r="Q50" s="25"/>
      <c r="R50" s="37"/>
    </row>
    <row r="51" spans="1:18" ht="15">
      <c r="A51" s="26"/>
      <c r="B51" s="25"/>
      <c r="C51" s="25"/>
      <c r="D51" s="25" t="s">
        <v>315</v>
      </c>
      <c r="E51" s="25"/>
      <c r="F51" s="25"/>
      <c r="G51" s="25"/>
      <c r="H51" s="25"/>
      <c r="I51" s="25"/>
      <c r="J51" s="25"/>
      <c r="K51" s="25"/>
      <c r="L51" s="25"/>
      <c r="M51" s="25"/>
      <c r="N51" s="25"/>
      <c r="O51" s="25"/>
      <c r="P51" s="25"/>
      <c r="Q51" s="25"/>
      <c r="R51" s="37"/>
    </row>
    <row r="52" spans="1:18" ht="15">
      <c r="A52" s="26"/>
      <c r="B52" s="25"/>
      <c r="C52" s="25"/>
      <c r="D52" s="25" t="s">
        <v>316</v>
      </c>
      <c r="E52" s="25"/>
      <c r="F52" s="25"/>
      <c r="G52" s="25"/>
      <c r="H52" s="25"/>
      <c r="I52" s="25"/>
      <c r="J52" s="25"/>
      <c r="K52" s="25"/>
      <c r="L52" s="25"/>
      <c r="M52" s="25"/>
      <c r="N52" s="25"/>
      <c r="O52" s="25"/>
      <c r="P52" s="25"/>
      <c r="Q52" s="25"/>
      <c r="R52" s="37"/>
    </row>
    <row r="53" spans="1:18" ht="15">
      <c r="A53" s="26"/>
      <c r="B53" s="25"/>
      <c r="C53" s="25"/>
      <c r="D53" s="25" t="s">
        <v>317</v>
      </c>
      <c r="E53" s="25"/>
      <c r="F53" s="25"/>
      <c r="G53" s="25"/>
      <c r="H53" s="25"/>
      <c r="I53" s="25"/>
      <c r="J53" s="25"/>
      <c r="K53" s="25"/>
      <c r="L53" s="25"/>
      <c r="M53" s="25"/>
      <c r="N53" s="25"/>
      <c r="O53" s="25"/>
      <c r="P53" s="25"/>
      <c r="Q53" s="25"/>
      <c r="R53" s="37"/>
    </row>
    <row r="54" spans="1:18" s="110" customFormat="1" ht="15">
      <c r="A54" s="43"/>
      <c r="B54" s="44"/>
      <c r="C54" s="44"/>
      <c r="D54" s="44"/>
      <c r="E54" s="44"/>
      <c r="F54" s="44"/>
      <c r="G54" s="44"/>
      <c r="H54" s="44"/>
      <c r="I54" s="44"/>
      <c r="J54" s="44"/>
      <c r="K54" s="44"/>
      <c r="L54" s="44"/>
      <c r="M54" s="44"/>
      <c r="N54" s="44"/>
      <c r="O54" s="44"/>
      <c r="P54" s="44"/>
      <c r="Q54" s="44"/>
      <c r="R54" s="45"/>
    </row>
    <row r="55" spans="1:18" ht="15">
      <c r="A55" s="111" t="s">
        <v>318</v>
      </c>
      <c r="B55" s="25"/>
      <c r="C55" s="25"/>
      <c r="D55" s="25"/>
      <c r="E55" s="25"/>
      <c r="F55" s="25"/>
      <c r="G55" s="25"/>
      <c r="H55" s="25"/>
      <c r="I55" s="25"/>
      <c r="J55" s="25"/>
      <c r="K55" s="25"/>
      <c r="L55" s="25"/>
      <c r="M55" s="25"/>
      <c r="N55" s="25"/>
      <c r="O55" s="25"/>
      <c r="P55" s="25"/>
      <c r="Q55" s="25"/>
      <c r="R55" s="37"/>
    </row>
    <row r="56" spans="1:18" ht="15">
      <c r="A56" s="26"/>
      <c r="B56" s="25" t="s">
        <v>319</v>
      </c>
      <c r="C56" s="25"/>
      <c r="D56" s="25"/>
      <c r="E56" s="25"/>
      <c r="F56" s="25"/>
      <c r="G56" s="25"/>
      <c r="H56" s="25"/>
      <c r="I56" s="25"/>
      <c r="J56" s="25"/>
      <c r="K56" s="25"/>
      <c r="L56" s="25"/>
      <c r="M56" s="25"/>
      <c r="N56" s="25"/>
      <c r="O56" s="25"/>
      <c r="P56" s="25"/>
      <c r="Q56" s="25"/>
      <c r="R56" s="37"/>
    </row>
    <row r="57" spans="1:18" ht="15">
      <c r="A57" s="26"/>
      <c r="B57" s="25"/>
      <c r="C57" s="25"/>
      <c r="D57" s="25"/>
      <c r="E57" s="25"/>
      <c r="F57" s="25"/>
      <c r="G57" s="25"/>
      <c r="H57" s="25"/>
      <c r="I57" s="25"/>
      <c r="J57" s="25"/>
      <c r="K57" s="25"/>
      <c r="L57" s="25"/>
      <c r="M57" s="25"/>
      <c r="N57" s="25"/>
      <c r="O57" s="25"/>
      <c r="P57" s="25"/>
      <c r="Q57" s="25"/>
      <c r="R57" s="37"/>
    </row>
    <row r="58" spans="1:18" ht="15">
      <c r="A58" s="26"/>
      <c r="B58" s="25" t="s">
        <v>320</v>
      </c>
      <c r="C58" s="25"/>
      <c r="D58" s="25"/>
      <c r="E58" s="25"/>
      <c r="F58" s="25"/>
      <c r="G58" s="25"/>
      <c r="H58" s="25"/>
      <c r="I58" s="25"/>
      <c r="J58" s="25"/>
      <c r="K58" s="25"/>
      <c r="L58" s="25"/>
      <c r="M58" s="25"/>
      <c r="N58" s="25"/>
      <c r="O58" s="25"/>
      <c r="P58" s="25"/>
      <c r="Q58" s="25"/>
      <c r="R58" s="37"/>
    </row>
    <row r="59" spans="1:18" ht="15">
      <c r="A59" s="26"/>
      <c r="B59" s="25"/>
      <c r="C59" s="25" t="s">
        <v>321</v>
      </c>
      <c r="D59" s="25"/>
      <c r="E59" s="25"/>
      <c r="F59" s="25"/>
      <c r="G59" s="25"/>
      <c r="H59" s="25"/>
      <c r="I59" s="25"/>
      <c r="J59" s="25"/>
      <c r="K59" s="25"/>
      <c r="L59" s="25"/>
      <c r="M59" s="25"/>
      <c r="N59" s="25"/>
      <c r="O59" s="25"/>
      <c r="P59" s="25"/>
      <c r="Q59" s="25"/>
      <c r="R59" s="37"/>
    </row>
    <row r="60" spans="1:18" ht="15">
      <c r="A60" s="26"/>
      <c r="B60" s="25" t="s">
        <v>322</v>
      </c>
      <c r="C60" s="25"/>
      <c r="D60" s="25"/>
      <c r="E60" s="25"/>
      <c r="F60" s="25"/>
      <c r="G60" s="25"/>
      <c r="H60" s="25"/>
      <c r="I60" s="25"/>
      <c r="J60" s="25"/>
      <c r="K60" s="25"/>
      <c r="L60" s="25"/>
      <c r="M60" s="25"/>
      <c r="N60" s="25"/>
      <c r="O60" s="25"/>
      <c r="P60" s="25"/>
      <c r="Q60" s="25"/>
      <c r="R60" s="37"/>
    </row>
    <row r="61" spans="1:18" ht="15">
      <c r="A61" s="26"/>
      <c r="B61" s="25"/>
      <c r="C61" s="25"/>
      <c r="D61" s="25"/>
      <c r="E61" s="25"/>
      <c r="F61" s="25"/>
      <c r="G61" s="25"/>
      <c r="H61" s="25"/>
      <c r="I61" s="25"/>
      <c r="J61" s="25"/>
      <c r="K61" s="25"/>
      <c r="L61" s="25"/>
      <c r="M61" s="25"/>
      <c r="N61" s="25"/>
      <c r="O61" s="25"/>
      <c r="P61" s="25"/>
      <c r="Q61" s="25"/>
      <c r="R61" s="37"/>
    </row>
    <row r="62" spans="1:18" ht="14.45" customHeight="1">
      <c r="A62" s="26"/>
      <c r="B62" s="25"/>
      <c r="C62" s="102" t="s">
        <v>323</v>
      </c>
      <c r="D62" s="112"/>
      <c r="E62" s="112"/>
      <c r="F62" s="112"/>
      <c r="G62" s="112"/>
      <c r="H62" s="112"/>
      <c r="I62" s="112"/>
      <c r="J62" s="112"/>
      <c r="K62" s="112"/>
      <c r="L62" s="112"/>
      <c r="M62" s="112"/>
      <c r="N62" s="112"/>
      <c r="O62" s="112"/>
      <c r="P62" s="112"/>
      <c r="Q62" s="112"/>
      <c r="R62" s="112"/>
    </row>
    <row r="63" spans="1:18" ht="15">
      <c r="A63" s="26"/>
      <c r="B63" s="25"/>
      <c r="C63" s="112"/>
      <c r="D63" s="102" t="s">
        <v>324</v>
      </c>
      <c r="E63" s="112"/>
      <c r="F63" s="112"/>
      <c r="G63" s="112"/>
      <c r="H63" s="112"/>
      <c r="I63" s="112"/>
      <c r="J63" s="112"/>
      <c r="K63" s="112"/>
      <c r="L63" s="112"/>
      <c r="M63" s="112"/>
      <c r="N63" s="112"/>
      <c r="O63" s="112"/>
      <c r="P63" s="112"/>
      <c r="Q63" s="112"/>
      <c r="R63" s="112"/>
    </row>
    <row r="64" spans="1:18" ht="15">
      <c r="A64" s="26"/>
      <c r="B64" s="25"/>
      <c r="C64" s="25"/>
      <c r="D64" s="25" t="s">
        <v>325</v>
      </c>
      <c r="E64" s="25"/>
      <c r="F64" s="25"/>
      <c r="G64" s="25"/>
      <c r="H64" s="25"/>
      <c r="I64" s="25"/>
      <c r="J64" s="25"/>
      <c r="K64" s="25"/>
      <c r="L64" s="25"/>
      <c r="M64" s="25"/>
      <c r="N64" s="25"/>
      <c r="O64" s="25"/>
      <c r="P64" s="25"/>
      <c r="Q64" s="25"/>
      <c r="R64" s="37"/>
    </row>
    <row r="65" spans="1:18" ht="15">
      <c r="A65" s="26"/>
      <c r="B65" s="25"/>
      <c r="C65" s="25"/>
      <c r="D65" s="25"/>
      <c r="E65" s="25"/>
      <c r="F65" s="25"/>
      <c r="G65" s="25"/>
      <c r="H65" s="25"/>
      <c r="I65" s="25"/>
      <c r="J65" s="25"/>
      <c r="K65" s="25"/>
      <c r="L65" s="25"/>
      <c r="M65" s="25"/>
      <c r="N65" s="25"/>
      <c r="O65" s="25"/>
      <c r="P65" s="25"/>
      <c r="Q65" s="25"/>
      <c r="R65" s="37"/>
    </row>
    <row r="66" spans="1:18" ht="15">
      <c r="A66" s="26"/>
      <c r="B66" s="25"/>
      <c r="C66" s="25"/>
      <c r="D66" s="25"/>
      <c r="E66" s="25"/>
      <c r="F66" s="25"/>
      <c r="G66" s="25"/>
      <c r="H66" s="25"/>
      <c r="I66" s="25"/>
      <c r="J66" s="25"/>
      <c r="K66" s="25"/>
      <c r="L66" s="25"/>
      <c r="M66" s="25"/>
      <c r="N66" s="25"/>
      <c r="O66" s="25"/>
      <c r="P66" s="25"/>
      <c r="Q66" s="25"/>
      <c r="R66" s="37"/>
    </row>
    <row r="67" spans="1:18" ht="15">
      <c r="A67" s="26"/>
      <c r="B67" s="25"/>
      <c r="C67" s="142" t="s">
        <v>110</v>
      </c>
      <c r="D67" s="143"/>
      <c r="E67" s="143"/>
      <c r="F67" s="143"/>
      <c r="G67" s="143"/>
      <c r="H67" s="143"/>
      <c r="I67" s="143"/>
      <c r="J67" s="143"/>
      <c r="K67" s="143"/>
      <c r="L67" s="143"/>
      <c r="M67" s="143"/>
      <c r="N67" s="143"/>
      <c r="O67" s="143"/>
      <c r="P67" s="143"/>
      <c r="Q67" s="144"/>
      <c r="R67" s="37"/>
    </row>
    <row r="68" spans="1:18" ht="15">
      <c r="A68" s="26"/>
      <c r="B68" s="25"/>
      <c r="C68" s="26"/>
      <c r="D68" s="25"/>
      <c r="E68" s="25"/>
      <c r="F68" s="25"/>
      <c r="G68" s="25"/>
      <c r="H68" s="25"/>
      <c r="I68" s="25"/>
      <c r="J68" s="25"/>
      <c r="K68" s="25" t="s">
        <v>111</v>
      </c>
      <c r="L68" s="25"/>
      <c r="M68" s="25"/>
      <c r="N68" s="25"/>
      <c r="O68" s="25"/>
      <c r="P68" s="25"/>
      <c r="Q68" s="37"/>
      <c r="R68" s="37"/>
    </row>
    <row r="69" spans="1:18" ht="18">
      <c r="A69" s="26"/>
      <c r="B69" s="25"/>
      <c r="C69" s="26"/>
      <c r="D69" s="113" t="s">
        <v>112</v>
      </c>
      <c r="E69" s="145">
        <f>IF(AND($L$73-$L$74&gt;0,$L$75&lt;$L$73),"wrong Phat",IF(AND($L$73-$L$74&lt;0,$L$75&gt;$L$73),"wrong Phat",ABS($L$69*$L$70/('[2]Ideal Gas Properties'!$B$10*$L$71*($L$72))*LN(($L$75-$L$74)/($L$75-$L$73))/1000)))</f>
        <v>8.494799549217435E-9</v>
      </c>
      <c r="F69" s="145"/>
      <c r="G69" s="146" t="s">
        <v>67</v>
      </c>
      <c r="H69" s="147"/>
      <c r="I69" s="25"/>
      <c r="J69" s="25"/>
      <c r="K69" s="24" t="s">
        <v>138</v>
      </c>
      <c r="L69" s="104">
        <v>0.3</v>
      </c>
      <c r="M69" s="33" t="s">
        <v>3</v>
      </c>
      <c r="N69" s="148" t="s">
        <v>139</v>
      </c>
      <c r="O69" s="148"/>
      <c r="P69" s="149"/>
      <c r="Q69" s="37"/>
      <c r="R69" s="37"/>
    </row>
    <row r="70" spans="1:18" ht="15">
      <c r="A70" s="26"/>
      <c r="B70" s="25"/>
      <c r="C70" s="26"/>
      <c r="D70" s="114"/>
      <c r="E70" s="25"/>
      <c r="F70" s="25"/>
      <c r="G70" s="25"/>
      <c r="H70" s="25"/>
      <c r="I70" s="25"/>
      <c r="J70" s="25"/>
      <c r="K70" s="26" t="s">
        <v>140</v>
      </c>
      <c r="L70" s="108">
        <v>1000</v>
      </c>
      <c r="M70" s="25" t="s">
        <v>141</v>
      </c>
      <c r="N70" s="128" t="s">
        <v>142</v>
      </c>
      <c r="O70" s="128"/>
      <c r="P70" s="129"/>
      <c r="Q70" s="37"/>
      <c r="R70" s="37"/>
    </row>
    <row r="71" spans="1:18" ht="15">
      <c r="A71" s="26"/>
      <c r="B71" s="25"/>
      <c r="C71" s="26"/>
      <c r="D71" s="25"/>
      <c r="E71" s="25"/>
      <c r="F71" s="25"/>
      <c r="G71" s="25"/>
      <c r="H71" s="25"/>
      <c r="I71" s="25"/>
      <c r="J71" s="25"/>
      <c r="K71" s="26" t="s">
        <v>143</v>
      </c>
      <c r="L71" s="108">
        <v>303</v>
      </c>
      <c r="M71" s="25" t="s">
        <v>123</v>
      </c>
      <c r="N71" s="128" t="s">
        <v>124</v>
      </c>
      <c r="O71" s="128"/>
      <c r="P71" s="129"/>
      <c r="Q71" s="37"/>
      <c r="R71" s="37"/>
    </row>
    <row r="72" spans="1:18" ht="18">
      <c r="A72" s="26"/>
      <c r="B72" s="25"/>
      <c r="C72" s="26"/>
      <c r="D72" s="25"/>
      <c r="E72" s="25"/>
      <c r="F72" s="25"/>
      <c r="G72" s="25"/>
      <c r="H72" s="25"/>
      <c r="I72" s="25"/>
      <c r="J72" s="25"/>
      <c r="K72" s="26" t="s">
        <v>326</v>
      </c>
      <c r="L72" s="108">
        <v>3000</v>
      </c>
      <c r="M72" s="25" t="s">
        <v>62</v>
      </c>
      <c r="N72" s="128" t="s">
        <v>145</v>
      </c>
      <c r="O72" s="128"/>
      <c r="P72" s="129"/>
      <c r="Q72" s="37"/>
      <c r="R72" s="37"/>
    </row>
    <row r="73" spans="1:18" ht="18">
      <c r="A73" s="26"/>
      <c r="B73" s="25"/>
      <c r="C73" s="26"/>
      <c r="D73" s="25"/>
      <c r="E73" s="25"/>
      <c r="F73" s="25"/>
      <c r="G73" s="25"/>
      <c r="H73" s="25"/>
      <c r="I73" s="25"/>
      <c r="J73" s="25"/>
      <c r="K73" s="26" t="s">
        <v>146</v>
      </c>
      <c r="L73" s="108">
        <v>0.5</v>
      </c>
      <c r="M73" s="25" t="s">
        <v>114</v>
      </c>
      <c r="N73" s="128" t="s">
        <v>147</v>
      </c>
      <c r="O73" s="128"/>
      <c r="P73" s="129"/>
      <c r="Q73" s="37"/>
      <c r="R73" s="37"/>
    </row>
    <row r="74" spans="1:18" ht="18">
      <c r="A74" s="26"/>
      <c r="B74" s="25"/>
      <c r="C74" s="26"/>
      <c r="D74" s="25"/>
      <c r="E74" s="25"/>
      <c r="F74" s="25"/>
      <c r="G74" s="25"/>
      <c r="H74" s="25"/>
      <c r="I74" s="25"/>
      <c r="J74" s="25"/>
      <c r="K74" s="26" t="s">
        <v>148</v>
      </c>
      <c r="L74" s="108">
        <v>2</v>
      </c>
      <c r="M74" s="25" t="s">
        <v>114</v>
      </c>
      <c r="N74" s="128" t="s">
        <v>149</v>
      </c>
      <c r="O74" s="128"/>
      <c r="P74" s="129"/>
      <c r="Q74" s="37"/>
      <c r="R74" s="37"/>
    </row>
    <row r="75" spans="1:18" ht="15">
      <c r="A75" s="26"/>
      <c r="B75" s="25"/>
      <c r="C75" s="26"/>
      <c r="D75" s="25"/>
      <c r="E75" s="25"/>
      <c r="F75" s="25"/>
      <c r="G75" s="25"/>
      <c r="H75" s="25"/>
      <c r="I75" s="25"/>
      <c r="J75" s="25"/>
      <c r="K75" s="43" t="s">
        <v>150</v>
      </c>
      <c r="L75" s="109">
        <v>0.3</v>
      </c>
      <c r="M75" s="44" t="s">
        <v>114</v>
      </c>
      <c r="N75" s="151" t="s">
        <v>327</v>
      </c>
      <c r="O75" s="151"/>
      <c r="P75" s="152"/>
      <c r="Q75" s="37"/>
      <c r="R75" s="37"/>
    </row>
    <row r="76" spans="1:18" ht="15">
      <c r="A76" s="26"/>
      <c r="B76" s="25"/>
      <c r="C76" s="43"/>
      <c r="D76" s="44"/>
      <c r="E76" s="44"/>
      <c r="F76" s="44"/>
      <c r="G76" s="44"/>
      <c r="H76" s="44"/>
      <c r="I76" s="44"/>
      <c r="J76" s="44"/>
      <c r="K76" s="44"/>
      <c r="L76" s="44"/>
      <c r="M76" s="44"/>
      <c r="N76" s="44"/>
      <c r="O76" s="44"/>
      <c r="P76" s="44"/>
      <c r="Q76" s="45"/>
      <c r="R76" s="37"/>
    </row>
    <row r="77" spans="1:18" ht="15">
      <c r="A77" s="26"/>
      <c r="B77" s="25"/>
      <c r="C77" s="25"/>
      <c r="D77" s="25"/>
      <c r="E77" s="25"/>
      <c r="F77" s="25"/>
      <c r="G77" s="25"/>
      <c r="H77" s="25"/>
      <c r="I77" s="25"/>
      <c r="J77" s="25"/>
      <c r="K77" s="25"/>
      <c r="L77" s="25"/>
      <c r="M77" s="25"/>
      <c r="N77" s="25"/>
      <c r="O77" s="25"/>
      <c r="P77" s="25"/>
      <c r="Q77" s="25"/>
      <c r="R77" s="37"/>
    </row>
    <row r="78" spans="1:18" ht="15">
      <c r="A78" s="26"/>
      <c r="B78" s="25"/>
      <c r="C78" s="142" t="s">
        <v>345</v>
      </c>
      <c r="D78" s="143"/>
      <c r="E78" s="143"/>
      <c r="F78" s="143"/>
      <c r="G78" s="143"/>
      <c r="H78" s="143"/>
      <c r="I78" s="143"/>
      <c r="J78" s="143"/>
      <c r="K78" s="143"/>
      <c r="L78" s="143"/>
      <c r="M78" s="143"/>
      <c r="N78" s="143"/>
      <c r="O78" s="143"/>
      <c r="P78" s="143"/>
      <c r="Q78" s="144"/>
      <c r="R78" s="25"/>
    </row>
    <row r="79" spans="1:18" ht="15">
      <c r="A79" s="26"/>
      <c r="B79" s="25"/>
      <c r="C79" s="26"/>
      <c r="D79" s="25"/>
      <c r="E79" s="25"/>
      <c r="F79" s="25"/>
      <c r="G79" s="25"/>
      <c r="H79" s="25"/>
      <c r="I79" s="25"/>
      <c r="J79" s="25"/>
      <c r="K79" s="25" t="s">
        <v>111</v>
      </c>
      <c r="L79" s="25"/>
      <c r="M79" s="25"/>
      <c r="N79" s="25"/>
      <c r="O79" s="25"/>
      <c r="P79" s="25"/>
      <c r="Q79" s="37"/>
      <c r="R79" s="25"/>
    </row>
    <row r="80" spans="1:18" ht="18">
      <c r="A80" s="26"/>
      <c r="B80" s="25"/>
      <c r="C80" s="26"/>
      <c r="D80" s="113" t="s">
        <v>328</v>
      </c>
      <c r="E80" s="153">
        <f>L84*(L80/L82)*(L83/L81)*1000/60</f>
        <v>0.27457510837252547</v>
      </c>
      <c r="F80" s="153"/>
      <c r="G80" s="48" t="s">
        <v>120</v>
      </c>
      <c r="H80" s="115"/>
      <c r="I80" s="25"/>
      <c r="J80" s="25"/>
      <c r="K80" s="24" t="s">
        <v>329</v>
      </c>
      <c r="L80" s="104">
        <v>300.14999999999998</v>
      </c>
      <c r="M80" s="33" t="s">
        <v>123</v>
      </c>
      <c r="N80" s="33" t="s">
        <v>330</v>
      </c>
      <c r="O80" s="33"/>
      <c r="P80" s="105"/>
      <c r="Q80" s="37"/>
      <c r="R80" s="25"/>
    </row>
    <row r="81" spans="1:18" ht="18">
      <c r="A81" s="26"/>
      <c r="B81" s="25"/>
      <c r="C81" s="26"/>
      <c r="D81" s="25"/>
      <c r="E81" s="25"/>
      <c r="F81" s="25"/>
      <c r="G81" s="25"/>
      <c r="H81" s="25"/>
      <c r="I81" s="25"/>
      <c r="J81" s="25"/>
      <c r="K81" s="26" t="s">
        <v>331</v>
      </c>
      <c r="L81" s="108">
        <f>358000/101325</f>
        <v>3.5331852948433258</v>
      </c>
      <c r="M81" s="25" t="s">
        <v>114</v>
      </c>
      <c r="N81" s="25" t="s">
        <v>332</v>
      </c>
      <c r="O81" s="25"/>
      <c r="P81" s="37"/>
      <c r="Q81" s="37"/>
      <c r="R81" s="25"/>
    </row>
    <row r="82" spans="1:18" ht="18">
      <c r="A82" s="26"/>
      <c r="B82" s="25"/>
      <c r="C82" s="26"/>
      <c r="D82" s="25"/>
      <c r="E82" s="25"/>
      <c r="F82" s="25"/>
      <c r="G82" s="25"/>
      <c r="H82" s="25"/>
      <c r="I82" s="25"/>
      <c r="J82" s="25"/>
      <c r="K82" s="26" t="s">
        <v>333</v>
      </c>
      <c r="L82" s="108">
        <v>273.14999999999998</v>
      </c>
      <c r="M82" s="25" t="s">
        <v>123</v>
      </c>
      <c r="N82" s="25" t="s">
        <v>334</v>
      </c>
      <c r="O82" s="25"/>
      <c r="P82" s="37"/>
      <c r="Q82" s="37"/>
      <c r="R82" s="25"/>
    </row>
    <row r="83" spans="1:18" ht="18">
      <c r="A83" s="26"/>
      <c r="B83" s="25"/>
      <c r="C83" s="26"/>
      <c r="D83" s="25"/>
      <c r="E83" s="25"/>
      <c r="F83" s="25"/>
      <c r="G83" s="25"/>
      <c r="H83" s="25"/>
      <c r="I83" s="25"/>
      <c r="J83" s="25"/>
      <c r="K83" s="26" t="s">
        <v>335</v>
      </c>
      <c r="L83" s="108">
        <v>1</v>
      </c>
      <c r="M83" s="25" t="s">
        <v>114</v>
      </c>
      <c r="N83" s="25" t="s">
        <v>336</v>
      </c>
      <c r="O83" s="25"/>
      <c r="P83" s="37"/>
      <c r="Q83" s="37"/>
      <c r="R83" s="25"/>
    </row>
    <row r="84" spans="1:18" ht="15">
      <c r="A84" s="26"/>
      <c r="B84" s="25"/>
      <c r="C84" s="26"/>
      <c r="D84" s="25"/>
      <c r="E84" s="25"/>
      <c r="F84" s="25"/>
      <c r="G84" s="25"/>
      <c r="H84" s="25"/>
      <c r="I84" s="25"/>
      <c r="J84" s="25"/>
      <c r="K84" s="43" t="s">
        <v>337</v>
      </c>
      <c r="L84" s="109">
        <f>0.0309*1000000/1000/(35/60)*(1*10^(-3))</f>
        <v>5.2971428571428572E-2</v>
      </c>
      <c r="M84" s="44" t="s">
        <v>338</v>
      </c>
      <c r="N84" s="44" t="s">
        <v>339</v>
      </c>
      <c r="O84" s="44"/>
      <c r="P84" s="45"/>
      <c r="Q84" s="37"/>
      <c r="R84" s="25"/>
    </row>
    <row r="85" spans="1:18" ht="15">
      <c r="A85" s="26"/>
      <c r="B85" s="25"/>
      <c r="C85" s="43"/>
      <c r="D85" s="44"/>
      <c r="E85" s="44"/>
      <c r="F85" s="44"/>
      <c r="G85" s="44"/>
      <c r="H85" s="44"/>
      <c r="I85" s="44"/>
      <c r="J85" s="44"/>
      <c r="K85" s="44"/>
      <c r="L85" s="44"/>
      <c r="M85" s="44"/>
      <c r="N85" s="44"/>
      <c r="O85" s="44"/>
      <c r="P85" s="44"/>
      <c r="Q85" s="45"/>
      <c r="R85" s="25"/>
    </row>
    <row r="86" spans="1:18" ht="15">
      <c r="A86" s="26"/>
      <c r="B86" s="25"/>
      <c r="C86" s="25"/>
      <c r="D86" s="25"/>
      <c r="E86" s="25"/>
      <c r="F86" s="25"/>
      <c r="G86" s="25"/>
      <c r="H86" s="25"/>
      <c r="I86" s="25"/>
      <c r="J86" s="25"/>
      <c r="K86" s="25"/>
      <c r="L86" s="25"/>
      <c r="M86" s="25"/>
      <c r="N86" s="25"/>
      <c r="O86" s="25"/>
      <c r="P86" s="25"/>
      <c r="Q86" s="25"/>
      <c r="R86" s="25"/>
    </row>
    <row r="87" spans="1:18" ht="15">
      <c r="A87" s="26"/>
      <c r="B87" s="25"/>
      <c r="C87" s="25" t="s">
        <v>152</v>
      </c>
      <c r="D87" s="25"/>
      <c r="E87" s="25"/>
      <c r="F87" s="25"/>
      <c r="G87" s="25"/>
      <c r="H87" s="25"/>
      <c r="I87" s="25"/>
      <c r="J87" s="25"/>
      <c r="K87" s="25"/>
      <c r="L87" s="25"/>
      <c r="M87" s="25"/>
      <c r="N87" s="25"/>
      <c r="O87" s="25"/>
      <c r="P87" s="25"/>
      <c r="Q87" s="25"/>
      <c r="R87" s="25"/>
    </row>
    <row r="88" spans="1:18" ht="15">
      <c r="A88" s="26"/>
      <c r="B88" s="25"/>
      <c r="C88" s="25"/>
      <c r="D88" s="25"/>
      <c r="E88" s="25"/>
      <c r="F88" s="25"/>
      <c r="G88" s="25"/>
      <c r="H88" s="25"/>
      <c r="I88" s="25"/>
      <c r="J88" s="25"/>
      <c r="K88" s="25"/>
      <c r="L88" s="25"/>
      <c r="M88" s="25"/>
      <c r="N88" s="25"/>
      <c r="O88" s="25"/>
      <c r="P88" s="25"/>
      <c r="Q88" s="25"/>
      <c r="R88" s="25"/>
    </row>
    <row r="89" spans="1:18" ht="15">
      <c r="A89" s="26"/>
      <c r="B89" s="25"/>
      <c r="C89" s="25"/>
      <c r="D89" s="25"/>
      <c r="E89" s="25"/>
      <c r="F89" s="25"/>
      <c r="G89" s="25"/>
      <c r="H89" s="25"/>
      <c r="I89" s="25"/>
      <c r="J89" s="25"/>
      <c r="K89" s="25"/>
      <c r="L89" s="25"/>
      <c r="M89" s="25"/>
      <c r="N89" s="25"/>
      <c r="O89" s="25"/>
      <c r="P89" s="25"/>
      <c r="Q89" s="25"/>
      <c r="R89" s="25"/>
    </row>
    <row r="90" spans="1:18" ht="15">
      <c r="A90" s="26"/>
      <c r="B90" s="25"/>
      <c r="C90" s="25"/>
      <c r="D90" s="25"/>
      <c r="E90" s="25"/>
      <c r="F90" s="25"/>
      <c r="G90" s="25"/>
      <c r="H90" s="25"/>
      <c r="I90" s="25"/>
      <c r="J90" s="25"/>
      <c r="K90" s="25"/>
      <c r="L90" s="25"/>
      <c r="M90" s="25"/>
      <c r="N90" s="25"/>
      <c r="O90" s="25"/>
      <c r="P90" s="25"/>
      <c r="Q90" s="25"/>
      <c r="R90" s="25"/>
    </row>
    <row r="91" spans="1:18" ht="15">
      <c r="A91" s="26"/>
      <c r="B91" s="25"/>
      <c r="C91" s="25"/>
      <c r="D91" s="25"/>
      <c r="E91" s="25"/>
      <c r="F91" s="25"/>
      <c r="G91" s="25"/>
      <c r="H91" s="25"/>
      <c r="I91" s="25"/>
      <c r="J91" s="25"/>
      <c r="K91" s="25"/>
      <c r="L91" s="25"/>
      <c r="M91" s="25"/>
      <c r="N91" s="25"/>
      <c r="O91" s="25"/>
      <c r="P91" s="25"/>
      <c r="Q91" s="25"/>
      <c r="R91" s="25"/>
    </row>
    <row r="92" spans="1:18" ht="15">
      <c r="A92" s="26"/>
      <c r="B92" s="25"/>
      <c r="C92" s="25"/>
      <c r="D92" s="25"/>
      <c r="E92" s="25"/>
      <c r="F92" s="25"/>
      <c r="G92" s="25"/>
      <c r="H92" s="25"/>
      <c r="I92" s="25"/>
      <c r="J92" s="25"/>
      <c r="K92" s="25"/>
      <c r="L92" s="25"/>
      <c r="M92" s="25"/>
      <c r="N92" s="25"/>
      <c r="O92" s="25"/>
      <c r="P92" s="25"/>
      <c r="Q92" s="25"/>
      <c r="R92" s="25"/>
    </row>
    <row r="93" spans="1:18" ht="15">
      <c r="A93" s="26"/>
      <c r="B93" s="25"/>
      <c r="C93" s="25"/>
      <c r="D93" s="25"/>
      <c r="E93" s="25"/>
      <c r="F93" s="25"/>
      <c r="G93" s="25"/>
      <c r="H93" s="25"/>
      <c r="I93" s="25"/>
      <c r="J93" s="25"/>
      <c r="K93" s="25"/>
      <c r="L93" s="25"/>
      <c r="M93" s="25"/>
      <c r="N93" s="25"/>
      <c r="O93" s="25"/>
      <c r="P93" s="25"/>
      <c r="Q93" s="25"/>
      <c r="R93" s="25"/>
    </row>
    <row r="94" spans="1:18" ht="15">
      <c r="A94" s="26"/>
      <c r="B94" s="25"/>
      <c r="C94" s="25"/>
      <c r="D94" s="25"/>
      <c r="E94" s="25"/>
      <c r="F94" s="25"/>
      <c r="G94" s="25"/>
      <c r="H94" s="25"/>
      <c r="I94" s="25"/>
      <c r="J94" s="25"/>
      <c r="K94" s="25"/>
      <c r="L94" s="25"/>
      <c r="M94" s="25"/>
      <c r="N94" s="25"/>
      <c r="O94" s="25"/>
      <c r="P94" s="25"/>
      <c r="Q94" s="25"/>
      <c r="R94" s="25"/>
    </row>
    <row r="95" spans="1:18" ht="15">
      <c r="A95" s="26"/>
      <c r="B95" s="25"/>
      <c r="C95" s="25"/>
      <c r="D95" s="25"/>
      <c r="E95" s="25"/>
      <c r="F95" s="25"/>
      <c r="G95" s="25"/>
      <c r="H95" s="25"/>
      <c r="I95" s="25"/>
      <c r="J95" s="25"/>
      <c r="K95" s="25"/>
      <c r="L95" s="25"/>
      <c r="M95" s="25"/>
      <c r="N95" s="25"/>
      <c r="O95" s="25"/>
      <c r="P95" s="25"/>
      <c r="Q95" s="25"/>
      <c r="R95" s="25"/>
    </row>
    <row r="96" spans="1:18" ht="15">
      <c r="A96" s="26"/>
      <c r="B96" s="25"/>
      <c r="C96" s="25"/>
      <c r="D96" s="25"/>
      <c r="E96" s="25"/>
      <c r="F96" s="25"/>
      <c r="G96" s="25"/>
      <c r="H96" s="25"/>
      <c r="I96" s="25"/>
      <c r="J96" s="25"/>
      <c r="K96" s="25"/>
      <c r="L96" s="25"/>
      <c r="M96" s="25"/>
      <c r="N96" s="25"/>
      <c r="O96" s="25"/>
      <c r="P96" s="25"/>
      <c r="Q96" s="25"/>
      <c r="R96" s="25"/>
    </row>
    <row r="97" spans="1:18" ht="15">
      <c r="A97" s="26"/>
      <c r="B97" s="25"/>
      <c r="C97" s="25"/>
      <c r="D97" s="25"/>
      <c r="E97" s="25"/>
      <c r="F97" s="25"/>
      <c r="G97" s="25"/>
      <c r="H97" s="25"/>
      <c r="I97" s="25"/>
      <c r="J97" s="25"/>
      <c r="K97" s="25"/>
      <c r="L97" s="25"/>
      <c r="M97" s="25"/>
      <c r="N97" s="25"/>
      <c r="O97" s="25"/>
      <c r="P97" s="25"/>
      <c r="Q97" s="25"/>
      <c r="R97" s="25"/>
    </row>
    <row r="98" spans="1:18" ht="15">
      <c r="A98" s="26"/>
      <c r="B98" s="25"/>
      <c r="C98" s="25"/>
      <c r="D98" s="25"/>
      <c r="E98" s="25"/>
      <c r="F98" s="25"/>
      <c r="G98" s="25"/>
      <c r="H98" s="25"/>
      <c r="I98" s="25"/>
      <c r="J98" s="25"/>
      <c r="K98" s="25"/>
      <c r="L98" s="25"/>
      <c r="M98" s="25"/>
      <c r="N98" s="25"/>
      <c r="O98" s="25"/>
      <c r="P98" s="25"/>
      <c r="Q98" s="25"/>
      <c r="R98" s="25"/>
    </row>
    <row r="99" spans="1:18" ht="15">
      <c r="A99" s="26"/>
      <c r="B99" s="25"/>
      <c r="C99" s="25" t="s">
        <v>153</v>
      </c>
      <c r="D99" s="25"/>
      <c r="E99" s="25"/>
      <c r="F99" s="25"/>
      <c r="G99" s="25"/>
      <c r="H99" s="25"/>
      <c r="I99" s="25"/>
      <c r="J99" s="25"/>
      <c r="K99" s="25"/>
      <c r="L99" s="25"/>
      <c r="M99" s="25"/>
      <c r="N99" s="25"/>
      <c r="O99" s="25"/>
      <c r="P99" s="25"/>
      <c r="Q99" s="25"/>
      <c r="R99" s="25"/>
    </row>
    <row r="100" spans="1:18" ht="15">
      <c r="A100" s="26"/>
      <c r="B100" s="25"/>
      <c r="C100" s="25"/>
      <c r="D100" s="25"/>
      <c r="E100" s="25"/>
      <c r="F100" s="25"/>
      <c r="G100" s="25"/>
      <c r="H100" s="25"/>
      <c r="I100" s="25"/>
      <c r="J100" s="25"/>
      <c r="K100" s="25"/>
      <c r="L100" s="25"/>
      <c r="M100" s="25"/>
      <c r="N100" s="25"/>
      <c r="O100" s="25"/>
      <c r="P100" s="25"/>
      <c r="Q100" s="25"/>
      <c r="R100" s="25"/>
    </row>
    <row r="101" spans="1:18" ht="15">
      <c r="A101" s="26"/>
      <c r="B101" s="25"/>
      <c r="C101" s="25"/>
      <c r="D101" s="25"/>
      <c r="E101" s="25"/>
      <c r="F101" s="25"/>
      <c r="G101" s="25"/>
      <c r="H101" s="25"/>
      <c r="I101" s="25"/>
      <c r="J101" s="25"/>
      <c r="K101" s="25"/>
      <c r="L101" s="25"/>
      <c r="M101" s="25"/>
      <c r="N101" s="25"/>
      <c r="O101" s="25"/>
      <c r="P101" s="25"/>
      <c r="Q101" s="25"/>
      <c r="R101" s="25"/>
    </row>
    <row r="102" spans="1:18" ht="15">
      <c r="A102" s="26"/>
      <c r="B102" s="25"/>
      <c r="C102" s="25"/>
      <c r="D102" s="25"/>
      <c r="E102" s="25"/>
      <c r="F102" s="25"/>
      <c r="G102" s="25"/>
      <c r="H102" s="25"/>
      <c r="I102" s="25"/>
      <c r="J102" s="25"/>
      <c r="K102" s="25"/>
      <c r="L102" s="25"/>
      <c r="M102" s="25"/>
      <c r="N102" s="25"/>
      <c r="O102" s="25"/>
      <c r="P102" s="25"/>
      <c r="Q102" s="25"/>
      <c r="R102" s="25"/>
    </row>
    <row r="103" spans="1:18" ht="15">
      <c r="A103" s="26"/>
      <c r="B103" s="25"/>
      <c r="C103" s="25" t="s">
        <v>154</v>
      </c>
      <c r="D103" s="25"/>
      <c r="E103" s="25"/>
      <c r="F103" s="25"/>
      <c r="G103" s="25"/>
      <c r="H103" s="25"/>
      <c r="I103" s="25"/>
      <c r="J103" s="25"/>
      <c r="K103" s="25"/>
      <c r="L103" s="25"/>
      <c r="M103" s="25"/>
      <c r="N103" s="25"/>
      <c r="O103" s="25"/>
      <c r="P103" s="25"/>
      <c r="Q103" s="25"/>
      <c r="R103" s="25"/>
    </row>
    <row r="104" spans="1:18" ht="15">
      <c r="A104" s="26"/>
      <c r="B104" s="25"/>
      <c r="C104" s="25"/>
      <c r="D104" s="25"/>
      <c r="E104" s="25"/>
      <c r="F104" s="25"/>
      <c r="G104" s="25"/>
      <c r="H104" s="25"/>
      <c r="I104" s="25"/>
      <c r="J104" s="25"/>
      <c r="K104" s="25"/>
      <c r="L104" s="25"/>
      <c r="M104" s="25"/>
      <c r="N104" s="25"/>
      <c r="O104" s="25"/>
      <c r="P104" s="25"/>
      <c r="Q104" s="25"/>
      <c r="R104" s="25"/>
    </row>
    <row r="105" spans="1:18" ht="15">
      <c r="A105" s="26"/>
      <c r="B105" s="25"/>
      <c r="C105" s="25"/>
      <c r="D105" s="25"/>
      <c r="E105" s="25"/>
      <c r="F105" s="25"/>
      <c r="G105" s="25"/>
      <c r="H105" s="25"/>
      <c r="I105" s="25"/>
      <c r="J105" s="25"/>
      <c r="K105" s="25"/>
      <c r="L105" s="25"/>
      <c r="M105" s="25"/>
      <c r="N105" s="25"/>
      <c r="O105" s="25"/>
      <c r="P105" s="25"/>
      <c r="Q105" s="25"/>
      <c r="R105" s="25"/>
    </row>
    <row r="106" spans="1:18" ht="15">
      <c r="A106" s="26"/>
      <c r="B106" s="25"/>
      <c r="C106" s="25"/>
      <c r="D106" s="25"/>
      <c r="E106" s="25"/>
      <c r="F106" s="25"/>
      <c r="G106" s="25"/>
      <c r="H106" s="25"/>
      <c r="I106" s="25"/>
      <c r="J106" s="25"/>
      <c r="K106" s="25"/>
      <c r="L106" s="25"/>
      <c r="M106" s="25"/>
      <c r="N106" s="25"/>
      <c r="O106" s="25"/>
      <c r="P106" s="25"/>
      <c r="Q106" s="25"/>
      <c r="R106" s="25"/>
    </row>
    <row r="107" spans="1:18" ht="15">
      <c r="A107" s="26"/>
      <c r="B107" s="25"/>
      <c r="C107" s="25"/>
      <c r="D107" s="25"/>
      <c r="E107" s="25"/>
      <c r="F107" s="25"/>
      <c r="G107" s="25"/>
      <c r="H107" s="25"/>
      <c r="I107" s="25"/>
      <c r="J107" s="25"/>
      <c r="K107" s="25"/>
      <c r="L107" s="25"/>
      <c r="M107" s="25"/>
      <c r="N107" s="25"/>
      <c r="O107" s="25"/>
      <c r="P107" s="25"/>
      <c r="Q107" s="25"/>
      <c r="R107" s="25"/>
    </row>
    <row r="108" spans="1:18" ht="15">
      <c r="A108" s="26"/>
      <c r="B108" s="25"/>
      <c r="C108" s="25"/>
      <c r="D108" s="25"/>
      <c r="E108" s="25"/>
      <c r="F108" s="25"/>
      <c r="G108" s="25"/>
      <c r="H108" s="25"/>
      <c r="I108" s="25"/>
      <c r="J108" s="25"/>
      <c r="K108" s="25"/>
      <c r="L108" s="25"/>
      <c r="M108" s="25"/>
      <c r="N108" s="25"/>
      <c r="O108" s="25"/>
      <c r="P108" s="25"/>
      <c r="Q108" s="25"/>
      <c r="R108" s="25"/>
    </row>
    <row r="109" spans="1:18" ht="15">
      <c r="A109" s="26"/>
      <c r="B109" s="25"/>
      <c r="C109" s="25" t="s">
        <v>155</v>
      </c>
      <c r="D109" s="25"/>
      <c r="E109" s="25"/>
      <c r="F109" s="25"/>
      <c r="G109" s="25"/>
      <c r="H109" s="25"/>
      <c r="I109" s="25"/>
      <c r="J109" s="25"/>
      <c r="K109" s="25"/>
      <c r="L109" s="25"/>
      <c r="M109" s="25"/>
      <c r="N109" s="25"/>
      <c r="O109" s="25"/>
      <c r="P109" s="25"/>
      <c r="Q109" s="25"/>
      <c r="R109" s="25"/>
    </row>
    <row r="110" spans="1:18" ht="15">
      <c r="A110" s="26"/>
      <c r="B110" s="25"/>
      <c r="C110" s="25"/>
      <c r="D110" s="25"/>
      <c r="E110" s="25"/>
      <c r="F110" s="25"/>
      <c r="G110" s="25"/>
      <c r="H110" s="25"/>
      <c r="I110" s="25"/>
      <c r="J110" s="25"/>
      <c r="K110" s="25"/>
      <c r="L110" s="25"/>
      <c r="M110" s="25"/>
      <c r="N110" s="25"/>
      <c r="O110" s="25"/>
      <c r="P110" s="25"/>
      <c r="Q110" s="25"/>
      <c r="R110" s="25"/>
    </row>
    <row r="111" spans="1:18" ht="15">
      <c r="A111" s="26"/>
      <c r="B111" s="25"/>
      <c r="C111" s="25"/>
      <c r="D111" s="25"/>
      <c r="E111" s="25"/>
      <c r="F111" s="25"/>
      <c r="G111" s="25"/>
      <c r="H111" s="25"/>
      <c r="I111" s="25"/>
      <c r="J111" s="25"/>
      <c r="K111" s="25"/>
      <c r="L111" s="25"/>
      <c r="M111" s="25"/>
      <c r="N111" s="25"/>
      <c r="O111" s="25"/>
      <c r="P111" s="25"/>
      <c r="Q111" s="25"/>
      <c r="R111" s="25"/>
    </row>
    <row r="112" spans="1:18" ht="15">
      <c r="A112" s="26"/>
      <c r="B112" s="25"/>
      <c r="C112" s="25"/>
      <c r="D112" s="25"/>
      <c r="E112" s="25"/>
      <c r="F112" s="25"/>
      <c r="G112" s="25"/>
      <c r="H112" s="25"/>
      <c r="I112" s="25"/>
      <c r="J112" s="25"/>
      <c r="K112" s="25"/>
      <c r="L112" s="25"/>
      <c r="M112" s="25"/>
      <c r="N112" s="25"/>
      <c r="O112" s="25"/>
      <c r="P112" s="25"/>
      <c r="Q112" s="25"/>
      <c r="R112" s="25"/>
    </row>
    <row r="113" spans="1:18" ht="15">
      <c r="A113" s="26"/>
      <c r="B113" s="25"/>
      <c r="C113" s="25"/>
      <c r="D113" s="25"/>
      <c r="E113" s="25"/>
      <c r="F113" s="25"/>
      <c r="G113" s="25"/>
      <c r="H113" s="25"/>
      <c r="I113" s="25"/>
      <c r="J113" s="25"/>
      <c r="K113" s="25"/>
      <c r="L113" s="25"/>
      <c r="M113" s="25"/>
      <c r="N113" s="25"/>
      <c r="O113" s="25"/>
      <c r="P113" s="25"/>
      <c r="Q113" s="25"/>
      <c r="R113" s="25"/>
    </row>
    <row r="114" spans="1:18" ht="15">
      <c r="A114" s="26"/>
      <c r="B114" s="25"/>
      <c r="C114" s="25"/>
      <c r="D114" s="25"/>
      <c r="E114" s="25"/>
      <c r="F114" s="25"/>
      <c r="G114" s="25"/>
      <c r="H114" s="25"/>
      <c r="I114" s="25"/>
      <c r="J114" s="25"/>
      <c r="K114" s="25"/>
      <c r="L114" s="25"/>
      <c r="M114" s="25"/>
      <c r="N114" s="25"/>
      <c r="O114" s="25"/>
      <c r="P114" s="25"/>
      <c r="Q114" s="25"/>
      <c r="R114" s="25"/>
    </row>
    <row r="115" spans="1:18" ht="15">
      <c r="A115" s="26"/>
      <c r="B115" s="25"/>
      <c r="C115" s="25" t="s">
        <v>156</v>
      </c>
      <c r="D115" s="25"/>
      <c r="E115" s="25"/>
      <c r="F115" s="25"/>
      <c r="G115" s="25"/>
      <c r="H115" s="25"/>
      <c r="I115" s="25"/>
      <c r="J115" s="25"/>
      <c r="K115" s="25"/>
      <c r="L115" s="25"/>
      <c r="M115" s="25"/>
      <c r="N115" s="25"/>
      <c r="O115" s="25"/>
      <c r="P115" s="25"/>
      <c r="Q115" s="25"/>
      <c r="R115" s="25"/>
    </row>
    <row r="116" spans="1:18" ht="16.5">
      <c r="A116" s="26"/>
      <c r="B116" s="25"/>
      <c r="C116" s="25"/>
      <c r="D116" s="25" t="s">
        <v>340</v>
      </c>
      <c r="E116" s="25"/>
      <c r="F116" s="25"/>
      <c r="G116" s="25"/>
      <c r="H116" s="25"/>
      <c r="I116" s="25"/>
      <c r="J116" s="25"/>
      <c r="K116" s="25"/>
      <c r="L116" s="25"/>
      <c r="M116" s="25"/>
      <c r="N116" s="25"/>
      <c r="O116" s="25"/>
      <c r="P116" s="25"/>
      <c r="Q116" s="25"/>
      <c r="R116" s="25"/>
    </row>
    <row r="117" spans="1:18" ht="16.5">
      <c r="A117" s="26"/>
      <c r="B117" s="25"/>
      <c r="C117" s="25"/>
      <c r="D117" s="25" t="s">
        <v>341</v>
      </c>
      <c r="E117" s="25"/>
      <c r="F117" s="25"/>
      <c r="G117" s="25"/>
      <c r="H117" s="25"/>
      <c r="I117" s="25"/>
      <c r="J117" s="25"/>
      <c r="K117" s="25"/>
      <c r="L117" s="25"/>
      <c r="M117" s="25"/>
      <c r="N117" s="25"/>
      <c r="O117" s="25"/>
      <c r="P117" s="25"/>
      <c r="Q117" s="25"/>
      <c r="R117" s="25"/>
    </row>
    <row r="118" spans="1:18" ht="15">
      <c r="A118" s="26"/>
      <c r="B118" s="25"/>
      <c r="C118" s="25"/>
      <c r="D118" s="25"/>
      <c r="E118" s="25"/>
      <c r="F118" s="25"/>
      <c r="G118" s="25"/>
      <c r="H118" s="25"/>
      <c r="I118" s="25"/>
      <c r="J118" s="25"/>
      <c r="K118" s="25"/>
      <c r="L118" s="25"/>
      <c r="M118" s="25"/>
      <c r="N118" s="25"/>
      <c r="O118" s="25"/>
      <c r="P118" s="25"/>
      <c r="Q118" s="25"/>
      <c r="R118" s="25"/>
    </row>
    <row r="119" spans="1:18" ht="15">
      <c r="A119" s="26"/>
      <c r="B119" s="25"/>
      <c r="C119" s="25" t="s">
        <v>159</v>
      </c>
      <c r="D119" s="25"/>
      <c r="E119" s="25"/>
      <c r="F119" s="25"/>
      <c r="G119" s="25"/>
      <c r="H119" s="25"/>
      <c r="I119" s="25"/>
      <c r="J119" s="25"/>
      <c r="K119" s="25"/>
      <c r="L119" s="25"/>
      <c r="M119" s="25"/>
      <c r="N119" s="25"/>
      <c r="O119" s="25"/>
      <c r="P119" s="25"/>
      <c r="Q119" s="25"/>
      <c r="R119" s="25"/>
    </row>
    <row r="120" spans="1:18" ht="15">
      <c r="A120" s="26"/>
      <c r="B120" s="25"/>
      <c r="C120" s="25"/>
      <c r="D120" s="25" t="s">
        <v>342</v>
      </c>
      <c r="E120" s="25"/>
      <c r="F120" s="25"/>
      <c r="G120" s="25"/>
      <c r="H120" s="25"/>
      <c r="I120" s="25"/>
      <c r="J120" s="25"/>
      <c r="K120" s="25"/>
      <c r="L120" s="25" t="s">
        <v>343</v>
      </c>
      <c r="M120" s="25"/>
      <c r="N120" s="25"/>
      <c r="O120" s="25"/>
      <c r="P120" s="25"/>
      <c r="Q120" s="25"/>
      <c r="R120" s="25"/>
    </row>
    <row r="121" spans="1:18" ht="15">
      <c r="A121" s="26"/>
      <c r="B121" s="25"/>
      <c r="C121" s="25"/>
      <c r="D121" s="25" t="s">
        <v>344</v>
      </c>
      <c r="E121" s="25"/>
      <c r="F121" s="25"/>
      <c r="G121" s="25"/>
      <c r="H121" s="25"/>
      <c r="I121" s="25"/>
      <c r="J121" s="25"/>
      <c r="K121" s="25"/>
      <c r="L121" s="25" t="s">
        <v>344</v>
      </c>
      <c r="M121" s="25"/>
      <c r="N121" s="25"/>
      <c r="O121" s="25"/>
      <c r="P121" s="25"/>
      <c r="Q121" s="25"/>
      <c r="R121" s="25"/>
    </row>
    <row r="122" spans="1:18" ht="15">
      <c r="A122" s="26"/>
      <c r="B122" s="25"/>
      <c r="C122" s="25"/>
      <c r="D122" s="25" t="s">
        <v>162</v>
      </c>
      <c r="E122" s="25"/>
      <c r="F122" s="25"/>
      <c r="G122" s="25"/>
      <c r="H122" s="25"/>
      <c r="I122" s="25"/>
      <c r="J122" s="25"/>
      <c r="K122" s="25"/>
      <c r="L122" s="25" t="s">
        <v>163</v>
      </c>
      <c r="M122" s="25"/>
      <c r="N122" s="25"/>
      <c r="O122" s="25"/>
      <c r="P122" s="25"/>
      <c r="Q122" s="25"/>
      <c r="R122" s="25"/>
    </row>
    <row r="123" spans="1:18" ht="15">
      <c r="A123" s="26"/>
      <c r="B123" s="25"/>
      <c r="C123" s="25"/>
      <c r="D123" s="25"/>
      <c r="E123" s="25"/>
      <c r="F123" s="25"/>
      <c r="G123" s="25"/>
      <c r="H123" s="25"/>
      <c r="I123" s="25"/>
      <c r="J123" s="25"/>
      <c r="K123" s="25"/>
      <c r="L123" s="25"/>
      <c r="M123" s="25"/>
      <c r="N123" s="25"/>
      <c r="O123" s="25"/>
      <c r="P123" s="25"/>
      <c r="Q123" s="25"/>
      <c r="R123" s="25"/>
    </row>
    <row r="124" spans="1:18" ht="15">
      <c r="A124" s="26"/>
      <c r="B124" s="25"/>
      <c r="C124" s="25"/>
      <c r="D124" s="25"/>
      <c r="E124" s="25"/>
      <c r="F124" s="25"/>
      <c r="G124" s="25"/>
      <c r="H124" s="25"/>
      <c r="I124" s="25"/>
      <c r="J124" s="25"/>
      <c r="K124" s="25"/>
      <c r="L124" s="25"/>
      <c r="M124" s="25"/>
      <c r="N124" s="25"/>
      <c r="O124" s="25"/>
      <c r="P124" s="25"/>
      <c r="Q124" s="25"/>
      <c r="R124" s="25"/>
    </row>
    <row r="125" spans="1:18" ht="15">
      <c r="A125" s="26"/>
      <c r="B125" s="25"/>
      <c r="C125" s="25"/>
      <c r="D125" s="25"/>
      <c r="E125" s="25"/>
      <c r="F125" s="25"/>
      <c r="G125" s="25"/>
      <c r="H125" s="25"/>
      <c r="I125" s="25"/>
      <c r="J125" s="25"/>
      <c r="K125" s="25"/>
      <c r="L125" s="25"/>
      <c r="M125" s="25"/>
      <c r="N125" s="25"/>
      <c r="O125" s="25"/>
      <c r="P125" s="25"/>
      <c r="Q125" s="25"/>
      <c r="R125" s="25"/>
    </row>
    <row r="126" spans="1:18" ht="15">
      <c r="A126" s="26"/>
      <c r="B126" s="25"/>
      <c r="C126" s="25"/>
      <c r="D126" s="25"/>
      <c r="E126" s="25"/>
      <c r="F126" s="25"/>
      <c r="G126" s="25"/>
      <c r="H126" s="25"/>
      <c r="I126" s="25"/>
      <c r="J126" s="25"/>
      <c r="K126" s="25"/>
      <c r="L126" s="25"/>
      <c r="M126" s="25"/>
      <c r="N126" s="25"/>
      <c r="O126" s="25"/>
      <c r="P126" s="25"/>
      <c r="Q126" s="25"/>
      <c r="R126" s="25"/>
    </row>
    <row r="127" spans="1:18" ht="15">
      <c r="A127" s="26"/>
      <c r="B127" s="25"/>
      <c r="C127" s="25"/>
      <c r="D127" s="25"/>
      <c r="E127" s="25"/>
      <c r="F127" s="25"/>
      <c r="G127" s="25"/>
      <c r="H127" s="25"/>
      <c r="I127" s="25"/>
      <c r="J127" s="25"/>
      <c r="K127" s="25"/>
      <c r="L127" s="25"/>
      <c r="M127" s="25"/>
      <c r="N127" s="25"/>
      <c r="O127" s="25"/>
      <c r="P127" s="25"/>
      <c r="Q127" s="25"/>
      <c r="R127" s="25"/>
    </row>
    <row r="128" spans="1:18" ht="15">
      <c r="A128" s="26"/>
      <c r="B128" s="25"/>
      <c r="C128" s="25"/>
      <c r="D128" s="25"/>
      <c r="E128" s="25"/>
      <c r="F128" s="25"/>
      <c r="G128" s="25"/>
      <c r="H128" s="25"/>
      <c r="I128" s="25"/>
      <c r="J128" s="25"/>
      <c r="K128" s="25"/>
      <c r="L128" s="25"/>
      <c r="M128" s="25"/>
      <c r="N128" s="25"/>
      <c r="O128" s="25"/>
      <c r="P128" s="25"/>
      <c r="Q128" s="25"/>
      <c r="R128" s="25"/>
    </row>
    <row r="129" spans="1:18" ht="15">
      <c r="A129" s="26"/>
      <c r="B129" s="25"/>
      <c r="C129" s="25" t="s">
        <v>164</v>
      </c>
      <c r="D129" s="25"/>
      <c r="E129" s="25"/>
      <c r="F129" s="25"/>
      <c r="G129" s="25"/>
      <c r="H129" s="25"/>
      <c r="I129" s="25"/>
      <c r="J129" s="25"/>
      <c r="K129" s="25"/>
      <c r="L129" s="25"/>
      <c r="M129" s="25"/>
      <c r="N129" s="25"/>
      <c r="O129" s="25"/>
      <c r="P129" s="25"/>
      <c r="Q129" s="25"/>
      <c r="R129" s="25"/>
    </row>
    <row r="130" spans="1:18" ht="15">
      <c r="A130" s="26"/>
      <c r="B130" s="25"/>
      <c r="C130" s="25"/>
      <c r="D130" s="25"/>
      <c r="E130" s="25"/>
      <c r="F130" s="25"/>
      <c r="G130" s="25"/>
      <c r="H130" s="25"/>
      <c r="I130" s="25"/>
      <c r="J130" s="25"/>
      <c r="K130" s="25"/>
      <c r="L130" s="25"/>
      <c r="M130" s="25"/>
      <c r="N130" s="25"/>
      <c r="O130" s="25"/>
      <c r="P130" s="25"/>
      <c r="Q130" s="25"/>
      <c r="R130" s="25"/>
    </row>
    <row r="131" spans="1:18" ht="15">
      <c r="A131" s="26"/>
      <c r="B131" s="25"/>
      <c r="C131" s="25"/>
      <c r="D131" s="25"/>
      <c r="E131" s="25"/>
      <c r="F131" s="25"/>
      <c r="G131" s="25"/>
      <c r="H131" s="25"/>
      <c r="I131" s="25"/>
      <c r="J131" s="25"/>
      <c r="K131" s="25"/>
      <c r="L131" s="25"/>
      <c r="M131" s="25"/>
      <c r="N131" s="25"/>
      <c r="O131" s="25"/>
      <c r="P131" s="25"/>
      <c r="Q131" s="25"/>
      <c r="R131" s="25"/>
    </row>
    <row r="132" spans="1:18" ht="15">
      <c r="A132" s="26"/>
      <c r="B132" s="25"/>
      <c r="C132" s="25"/>
      <c r="D132" s="25"/>
      <c r="E132" s="25"/>
      <c r="F132" s="25"/>
      <c r="G132" s="25"/>
      <c r="H132" s="25"/>
      <c r="I132" s="25"/>
      <c r="J132" s="25"/>
      <c r="K132" s="25"/>
      <c r="L132" s="25"/>
      <c r="M132" s="25"/>
      <c r="N132" s="25"/>
      <c r="O132" s="25"/>
      <c r="P132" s="25"/>
      <c r="Q132" s="25"/>
      <c r="R132" s="25"/>
    </row>
    <row r="133" spans="1:18" ht="15">
      <c r="A133" s="26"/>
      <c r="B133" s="25"/>
      <c r="C133" s="25"/>
      <c r="D133" s="25"/>
      <c r="E133" s="25"/>
      <c r="F133" s="25"/>
      <c r="G133" s="25"/>
      <c r="H133" s="25"/>
      <c r="I133" s="25"/>
      <c r="J133" s="25"/>
      <c r="K133" s="25"/>
      <c r="L133" s="25"/>
      <c r="M133" s="25"/>
      <c r="N133" s="25"/>
      <c r="O133" s="25"/>
      <c r="P133" s="25"/>
      <c r="Q133" s="25"/>
      <c r="R133" s="25"/>
    </row>
    <row r="134" spans="1:18" ht="15">
      <c r="A134" s="26"/>
      <c r="B134" s="25"/>
      <c r="C134" s="25"/>
      <c r="D134" s="25"/>
      <c r="E134" s="25"/>
      <c r="F134" s="25"/>
      <c r="G134" s="25"/>
      <c r="H134" s="25"/>
      <c r="I134" s="25"/>
      <c r="J134" s="25"/>
      <c r="K134" s="25"/>
      <c r="L134" s="25"/>
      <c r="M134" s="25"/>
      <c r="N134" s="25"/>
      <c r="O134" s="25"/>
      <c r="P134" s="25"/>
      <c r="Q134" s="25"/>
      <c r="R134" s="25"/>
    </row>
    <row r="135" spans="1:18" ht="15">
      <c r="A135" s="26"/>
      <c r="B135" s="25"/>
      <c r="C135" s="25"/>
      <c r="D135" s="25"/>
      <c r="E135" s="25"/>
      <c r="F135" s="25"/>
      <c r="G135" s="25"/>
      <c r="H135" s="25"/>
      <c r="I135" s="25"/>
      <c r="J135" s="25"/>
      <c r="K135" s="25"/>
      <c r="L135" s="25"/>
      <c r="M135" s="25"/>
      <c r="N135" s="25"/>
      <c r="O135" s="25"/>
      <c r="P135" s="25"/>
      <c r="Q135" s="25"/>
      <c r="R135" s="25"/>
    </row>
    <row r="136" spans="1:18" ht="15">
      <c r="A136" s="26"/>
      <c r="B136" s="25"/>
      <c r="C136" s="25"/>
      <c r="D136" s="25"/>
      <c r="E136" s="25"/>
      <c r="F136" s="25"/>
      <c r="G136" s="25"/>
      <c r="H136" s="25"/>
      <c r="I136" s="25"/>
      <c r="J136" s="25"/>
      <c r="K136" s="25"/>
      <c r="L136" s="25"/>
      <c r="M136" s="25"/>
      <c r="N136" s="25"/>
      <c r="O136" s="25"/>
      <c r="P136" s="25"/>
      <c r="Q136" s="25"/>
      <c r="R136" s="25"/>
    </row>
    <row r="137" spans="1:18" ht="15">
      <c r="A137" s="26"/>
      <c r="B137" s="25"/>
      <c r="C137" s="25"/>
      <c r="D137" s="25"/>
      <c r="E137" s="25"/>
      <c r="F137" s="25"/>
      <c r="G137" s="25"/>
      <c r="H137" s="25"/>
      <c r="I137" s="25"/>
      <c r="J137" s="25"/>
      <c r="K137" s="25"/>
      <c r="L137" s="25"/>
      <c r="M137" s="25"/>
      <c r="N137" s="25"/>
      <c r="O137" s="25"/>
      <c r="P137" s="25"/>
      <c r="Q137" s="25"/>
      <c r="R137" s="25"/>
    </row>
    <row r="138" spans="1:18" ht="15">
      <c r="A138" s="26"/>
      <c r="B138" s="25"/>
      <c r="C138" s="25"/>
      <c r="D138" s="25"/>
      <c r="E138" s="25"/>
      <c r="F138" s="25"/>
      <c r="G138" s="25"/>
      <c r="H138" s="25"/>
      <c r="I138" s="25"/>
      <c r="J138" s="25"/>
      <c r="K138" s="25"/>
      <c r="L138" s="25"/>
      <c r="M138" s="25"/>
      <c r="N138" s="25"/>
      <c r="O138" s="25"/>
      <c r="P138" s="25"/>
      <c r="Q138" s="25"/>
      <c r="R138" s="25"/>
    </row>
    <row r="139" spans="1:18" ht="15">
      <c r="A139" s="26"/>
      <c r="B139" s="25"/>
      <c r="C139" s="25" t="s">
        <v>165</v>
      </c>
      <c r="D139" s="25"/>
      <c r="E139" s="25"/>
      <c r="F139" s="25"/>
      <c r="G139" s="25"/>
      <c r="H139" s="25"/>
      <c r="I139" s="25"/>
      <c r="J139" s="25"/>
      <c r="K139" s="25"/>
      <c r="L139" s="25"/>
      <c r="M139" s="25"/>
      <c r="N139" s="25"/>
      <c r="O139" s="25"/>
      <c r="P139" s="25"/>
      <c r="Q139" s="25"/>
      <c r="R139" s="25"/>
    </row>
    <row r="140" spans="1:18" ht="15">
      <c r="A140" s="26"/>
      <c r="B140" s="25"/>
      <c r="C140" s="25"/>
      <c r="D140" s="25"/>
      <c r="E140" s="25"/>
      <c r="F140" s="25"/>
      <c r="G140" s="25"/>
      <c r="H140" s="25"/>
      <c r="I140" s="25"/>
      <c r="J140" s="25"/>
      <c r="K140" s="25"/>
      <c r="L140" s="25"/>
      <c r="M140" s="25"/>
      <c r="N140" s="25"/>
      <c r="O140" s="25"/>
      <c r="P140" s="25"/>
      <c r="Q140" s="25"/>
      <c r="R140" s="25"/>
    </row>
    <row r="141" spans="1:18" ht="15">
      <c r="A141" s="26"/>
      <c r="B141" s="25"/>
      <c r="C141" s="25"/>
      <c r="D141" s="25"/>
      <c r="E141" s="25"/>
      <c r="F141" s="25"/>
      <c r="G141" s="25"/>
      <c r="H141" s="25"/>
      <c r="I141" s="25"/>
      <c r="J141" s="25"/>
      <c r="K141" s="25"/>
      <c r="L141" s="25"/>
      <c r="M141" s="25"/>
      <c r="N141" s="25"/>
      <c r="O141" s="25"/>
      <c r="P141" s="25"/>
      <c r="Q141" s="25"/>
      <c r="R141" s="25"/>
    </row>
    <row r="142" spans="1:18" ht="15">
      <c r="A142" s="26"/>
      <c r="B142" s="25"/>
      <c r="C142" s="25"/>
      <c r="D142" s="25"/>
      <c r="E142" s="25"/>
      <c r="F142" s="25"/>
      <c r="G142" s="25"/>
      <c r="H142" s="25"/>
      <c r="I142" s="25"/>
      <c r="J142" s="25"/>
      <c r="K142" s="25"/>
      <c r="L142" s="25"/>
      <c r="M142" s="25"/>
      <c r="N142" s="25"/>
      <c r="O142" s="25"/>
      <c r="P142" s="25"/>
      <c r="Q142" s="25"/>
      <c r="R142" s="25"/>
    </row>
    <row r="143" spans="1:18" ht="15">
      <c r="A143" s="26"/>
      <c r="B143" s="25"/>
      <c r="C143" s="25"/>
      <c r="D143" s="25"/>
      <c r="E143" s="25"/>
      <c r="F143" s="25"/>
      <c r="G143" s="25"/>
      <c r="H143" s="25"/>
      <c r="I143" s="25"/>
      <c r="J143" s="25"/>
      <c r="K143" s="25"/>
      <c r="L143" s="25"/>
      <c r="M143" s="25"/>
      <c r="N143" s="25"/>
      <c r="O143" s="25"/>
      <c r="P143" s="25"/>
      <c r="Q143" s="25"/>
      <c r="R143" s="25"/>
    </row>
    <row r="144" spans="1:18" ht="15">
      <c r="A144" s="26"/>
      <c r="B144" s="25"/>
      <c r="C144" s="25"/>
      <c r="D144" s="25"/>
      <c r="E144" s="25"/>
      <c r="F144" s="25"/>
      <c r="G144" s="25"/>
      <c r="H144" s="25"/>
      <c r="I144" s="25"/>
      <c r="J144" s="25"/>
      <c r="K144" s="25"/>
      <c r="L144" s="25"/>
      <c r="M144" s="25"/>
      <c r="N144" s="25"/>
      <c r="O144" s="25"/>
      <c r="P144" s="25"/>
      <c r="Q144" s="25"/>
      <c r="R144" s="25"/>
    </row>
    <row r="145" spans="1:18" ht="15">
      <c r="A145" s="26"/>
      <c r="B145" s="25"/>
      <c r="C145" s="25"/>
      <c r="D145" s="25"/>
      <c r="E145" s="25"/>
      <c r="F145" s="25"/>
      <c r="G145" s="25"/>
      <c r="H145" s="25"/>
      <c r="I145" s="25"/>
      <c r="J145" s="25"/>
      <c r="K145" s="25"/>
      <c r="L145" s="25"/>
      <c r="M145" s="25"/>
      <c r="N145" s="25"/>
      <c r="O145" s="25"/>
      <c r="P145" s="25"/>
      <c r="Q145" s="25"/>
      <c r="R145" s="25"/>
    </row>
    <row r="146" spans="1:18" ht="15">
      <c r="A146" s="26"/>
      <c r="B146" s="25"/>
      <c r="C146" s="25"/>
      <c r="D146" s="25"/>
      <c r="E146" s="25"/>
      <c r="F146" s="25"/>
      <c r="G146" s="25"/>
      <c r="H146" s="25"/>
      <c r="I146" s="25"/>
      <c r="J146" s="25"/>
      <c r="K146" s="25"/>
      <c r="L146" s="25"/>
      <c r="M146" s="25"/>
      <c r="N146" s="25"/>
      <c r="O146" s="25"/>
      <c r="P146" s="25"/>
      <c r="Q146" s="25"/>
      <c r="R146" s="25"/>
    </row>
    <row r="147" spans="1:18" ht="15">
      <c r="A147" s="26"/>
      <c r="B147" s="25"/>
      <c r="C147" s="25"/>
      <c r="D147" s="25"/>
      <c r="E147" s="25"/>
      <c r="F147" s="25"/>
      <c r="G147" s="25"/>
      <c r="H147" s="25"/>
      <c r="I147" s="25"/>
      <c r="J147" s="25"/>
      <c r="K147" s="25"/>
      <c r="L147" s="25"/>
      <c r="M147" s="25"/>
      <c r="N147" s="25"/>
      <c r="O147" s="25"/>
      <c r="P147" s="25"/>
      <c r="Q147" s="25"/>
      <c r="R147" s="25"/>
    </row>
    <row r="148" spans="1:18" ht="15">
      <c r="A148" s="26"/>
      <c r="B148" s="25"/>
      <c r="C148" s="25"/>
      <c r="D148" s="25"/>
      <c r="E148" s="25"/>
      <c r="F148" s="25"/>
      <c r="G148" s="25"/>
      <c r="H148" s="25"/>
      <c r="I148" s="25"/>
      <c r="J148" s="25"/>
      <c r="K148" s="25"/>
      <c r="L148" s="25"/>
      <c r="M148" s="25"/>
      <c r="N148" s="25"/>
      <c r="O148" s="25"/>
      <c r="P148" s="25"/>
      <c r="Q148" s="25"/>
      <c r="R148" s="25"/>
    </row>
    <row r="149" spans="1:18" ht="15">
      <c r="A149" s="26"/>
      <c r="B149" s="25"/>
      <c r="C149" s="25"/>
      <c r="D149" s="25"/>
      <c r="E149" s="25"/>
      <c r="F149" s="25"/>
      <c r="G149" s="25"/>
      <c r="H149" s="25"/>
      <c r="I149" s="25"/>
      <c r="J149" s="25"/>
      <c r="K149" s="25"/>
      <c r="L149" s="25"/>
      <c r="M149" s="25"/>
      <c r="N149" s="25"/>
      <c r="O149" s="25"/>
      <c r="P149" s="25"/>
      <c r="Q149" s="25"/>
      <c r="R149" s="25"/>
    </row>
    <row r="150" spans="1:18" ht="15">
      <c r="A150" s="26"/>
      <c r="B150" s="25"/>
      <c r="C150" s="25"/>
      <c r="D150" s="25"/>
      <c r="E150" s="25"/>
      <c r="F150" s="25"/>
      <c r="G150" s="25"/>
      <c r="H150" s="25"/>
      <c r="I150" s="25"/>
      <c r="J150" s="25"/>
      <c r="K150" s="25"/>
      <c r="L150" s="25"/>
      <c r="M150" s="25"/>
      <c r="N150" s="25"/>
      <c r="O150" s="25"/>
      <c r="P150" s="25"/>
      <c r="Q150" s="25"/>
      <c r="R150" s="25"/>
    </row>
    <row r="151" spans="1:18" ht="15">
      <c r="A151" s="26"/>
      <c r="B151" s="25"/>
      <c r="C151" s="25"/>
      <c r="D151" s="25"/>
      <c r="E151" s="25"/>
      <c r="F151" s="25"/>
      <c r="G151" s="25"/>
      <c r="H151" s="25"/>
      <c r="I151" s="25"/>
      <c r="J151" s="25"/>
      <c r="K151" s="25"/>
      <c r="L151" s="25"/>
      <c r="M151" s="25"/>
      <c r="N151" s="25"/>
      <c r="O151" s="25"/>
      <c r="P151" s="25"/>
      <c r="Q151" s="25"/>
      <c r="R151" s="25"/>
    </row>
    <row r="152" spans="1:18" ht="14.45" customHeight="1">
      <c r="A152" s="26"/>
      <c r="B152" s="25"/>
      <c r="C152" s="25"/>
      <c r="D152" s="25"/>
      <c r="E152" s="25"/>
      <c r="F152" s="25"/>
      <c r="G152" s="25"/>
      <c r="H152" s="25"/>
      <c r="I152" s="25"/>
      <c r="J152" s="25"/>
      <c r="K152" s="25"/>
      <c r="L152" s="25"/>
      <c r="M152" s="25"/>
      <c r="N152" s="25"/>
      <c r="O152" s="25"/>
      <c r="P152" s="25"/>
      <c r="Q152" s="25"/>
      <c r="R152" s="25"/>
    </row>
    <row r="153" spans="1:18" ht="14.45" customHeight="1">
      <c r="A153" s="26"/>
      <c r="B153" s="25"/>
      <c r="C153" s="25"/>
      <c r="D153" s="25"/>
      <c r="E153" s="25"/>
      <c r="F153" s="25"/>
      <c r="G153" s="25"/>
      <c r="H153" s="25"/>
      <c r="I153" s="25"/>
      <c r="J153" s="25"/>
      <c r="K153" s="25"/>
      <c r="L153" s="25"/>
      <c r="M153" s="25"/>
      <c r="N153" s="25"/>
      <c r="O153" s="25"/>
      <c r="P153" s="25"/>
      <c r="Q153" s="25"/>
      <c r="R153" s="25"/>
    </row>
    <row r="154" spans="1:18" ht="14.45" customHeight="1">
      <c r="A154" s="26"/>
      <c r="B154" s="25"/>
      <c r="C154" s="25"/>
      <c r="D154" s="25"/>
      <c r="E154" s="25"/>
      <c r="F154" s="25"/>
      <c r="G154" s="25"/>
      <c r="H154" s="25"/>
      <c r="I154" s="25"/>
      <c r="J154" s="25"/>
      <c r="K154" s="25"/>
      <c r="L154" s="25"/>
      <c r="M154" s="25"/>
      <c r="N154" s="25"/>
      <c r="O154" s="25"/>
      <c r="P154" s="25"/>
      <c r="Q154" s="25"/>
      <c r="R154" s="25"/>
    </row>
    <row r="155" spans="1:18" ht="14.45" customHeight="1">
      <c r="A155" s="26"/>
      <c r="B155" s="25"/>
      <c r="C155" s="25"/>
      <c r="D155" s="25"/>
      <c r="E155" s="25"/>
      <c r="F155" s="25"/>
      <c r="G155" s="25"/>
      <c r="H155" s="25"/>
      <c r="I155" s="25"/>
      <c r="J155" s="25"/>
      <c r="K155" s="25"/>
      <c r="L155" s="25"/>
      <c r="M155" s="25"/>
      <c r="N155" s="25"/>
      <c r="O155" s="25"/>
      <c r="P155" s="25"/>
      <c r="Q155" s="25"/>
      <c r="R155" s="25"/>
    </row>
    <row r="156" spans="1:18" ht="15">
      <c r="A156" s="26"/>
      <c r="B156" s="25"/>
      <c r="C156" s="150" t="s">
        <v>166</v>
      </c>
      <c r="D156" s="150"/>
      <c r="E156" s="150"/>
      <c r="F156" s="150"/>
      <c r="G156" s="150"/>
      <c r="H156" s="150"/>
      <c r="I156" s="150"/>
      <c r="J156" s="150"/>
      <c r="K156" s="150"/>
      <c r="L156" s="150"/>
      <c r="M156" s="150"/>
      <c r="N156" s="150"/>
      <c r="O156" s="150"/>
      <c r="P156" s="150"/>
      <c r="Q156" s="150"/>
      <c r="R156" s="150"/>
    </row>
    <row r="157" spans="1:18" ht="15">
      <c r="A157" s="26"/>
      <c r="B157" s="25"/>
      <c r="C157" s="150"/>
      <c r="D157" s="150"/>
      <c r="E157" s="150"/>
      <c r="F157" s="150"/>
      <c r="G157" s="150"/>
      <c r="H157" s="150"/>
      <c r="I157" s="150"/>
      <c r="J157" s="150"/>
      <c r="K157" s="150"/>
      <c r="L157" s="150"/>
      <c r="M157" s="150"/>
      <c r="N157" s="150"/>
      <c r="O157" s="150"/>
      <c r="P157" s="150"/>
      <c r="Q157" s="150"/>
      <c r="R157" s="150"/>
    </row>
    <row r="158" spans="1:18" ht="15">
      <c r="A158" s="26"/>
      <c r="B158" s="25"/>
      <c r="C158" s="25"/>
      <c r="D158" s="25"/>
      <c r="E158" s="25"/>
      <c r="F158" s="25"/>
      <c r="G158" s="25"/>
      <c r="H158" s="25"/>
      <c r="I158" s="25"/>
      <c r="J158" s="25"/>
      <c r="K158" s="25"/>
      <c r="L158" s="25"/>
      <c r="M158" s="25"/>
      <c r="N158" s="25"/>
      <c r="O158" s="25"/>
      <c r="P158" s="25"/>
      <c r="Q158" s="25"/>
      <c r="R158" s="37"/>
    </row>
    <row r="159" spans="1:18" ht="14.45" hidden="1" customHeight="1">
      <c r="A159" s="26"/>
      <c r="B159" s="25"/>
      <c r="C159" s="25"/>
      <c r="D159" s="25"/>
      <c r="E159" s="25"/>
      <c r="F159" s="25"/>
      <c r="G159" s="25"/>
      <c r="H159" s="25"/>
      <c r="I159" s="25"/>
      <c r="J159" s="25"/>
      <c r="K159" s="25"/>
      <c r="L159" s="25"/>
      <c r="M159" s="25"/>
      <c r="N159" s="25"/>
      <c r="O159" s="25"/>
      <c r="P159" s="25"/>
      <c r="Q159" s="25"/>
      <c r="R159" s="37"/>
    </row>
    <row r="160" spans="1:18" ht="14.45" hidden="1" customHeight="1">
      <c r="A160" s="26"/>
      <c r="B160" s="25"/>
      <c r="C160" s="25"/>
      <c r="D160" s="25"/>
      <c r="E160" s="25"/>
      <c r="F160" s="25"/>
      <c r="G160" s="25"/>
      <c r="H160" s="25"/>
      <c r="I160" s="25"/>
      <c r="J160" s="25"/>
      <c r="K160" s="25"/>
      <c r="L160" s="25"/>
      <c r="M160" s="25"/>
      <c r="N160" s="25"/>
      <c r="O160" s="25"/>
      <c r="P160" s="25"/>
      <c r="Q160" s="25"/>
      <c r="R160" s="37"/>
    </row>
    <row r="161" spans="1:18" ht="14.45" hidden="1" customHeight="1">
      <c r="A161" s="26"/>
      <c r="B161" s="25"/>
      <c r="C161" s="25"/>
      <c r="D161" s="25"/>
      <c r="E161" s="25"/>
      <c r="F161" s="25"/>
      <c r="G161" s="25"/>
      <c r="H161" s="25"/>
      <c r="I161" s="25"/>
      <c r="J161" s="25"/>
      <c r="K161" s="25"/>
      <c r="L161" s="25"/>
      <c r="M161" s="25"/>
      <c r="N161" s="25"/>
      <c r="O161" s="25"/>
      <c r="P161" s="25"/>
      <c r="Q161" s="25"/>
      <c r="R161" s="37"/>
    </row>
    <row r="162" spans="1:18" ht="14.45" hidden="1" customHeight="1">
      <c r="A162" s="26"/>
      <c r="B162" s="25"/>
      <c r="C162" s="25"/>
      <c r="D162" s="25"/>
      <c r="E162" s="25"/>
      <c r="F162" s="25"/>
      <c r="G162" s="25"/>
      <c r="H162" s="25"/>
      <c r="I162" s="25"/>
      <c r="J162" s="25"/>
      <c r="K162" s="25"/>
      <c r="L162" s="25"/>
      <c r="M162" s="25"/>
      <c r="N162" s="25"/>
      <c r="O162" s="25"/>
      <c r="P162" s="25"/>
      <c r="Q162" s="25"/>
      <c r="R162" s="37"/>
    </row>
    <row r="163" spans="1:18" ht="14.45" hidden="1" customHeight="1">
      <c r="A163" s="26"/>
      <c r="B163" s="25"/>
      <c r="C163" s="25"/>
      <c r="D163" s="25"/>
      <c r="E163" s="25"/>
      <c r="F163" s="25"/>
      <c r="G163" s="25"/>
      <c r="H163" s="25"/>
      <c r="I163" s="25"/>
      <c r="J163" s="25"/>
      <c r="K163" s="25"/>
      <c r="L163" s="25"/>
      <c r="M163" s="25"/>
      <c r="N163" s="25"/>
      <c r="O163" s="25"/>
      <c r="P163" s="25"/>
      <c r="Q163" s="25"/>
      <c r="R163" s="37"/>
    </row>
    <row r="164" spans="1:18" ht="14.45" hidden="1" customHeight="1">
      <c r="A164" s="26"/>
      <c r="B164" s="25"/>
      <c r="C164" s="25"/>
      <c r="D164" s="25"/>
      <c r="E164" s="25"/>
      <c r="F164" s="25"/>
      <c r="G164" s="25"/>
      <c r="H164" s="25"/>
      <c r="I164" s="25"/>
      <c r="J164" s="25"/>
      <c r="K164" s="25"/>
      <c r="L164" s="25"/>
      <c r="M164" s="25"/>
      <c r="N164" s="25"/>
      <c r="O164" s="25"/>
      <c r="P164" s="25"/>
      <c r="Q164" s="25"/>
      <c r="R164" s="37"/>
    </row>
    <row r="165" spans="1:18" ht="14.45" hidden="1" customHeight="1">
      <c r="A165" s="26"/>
      <c r="B165" s="25"/>
      <c r="C165" s="25"/>
      <c r="D165" s="25"/>
      <c r="E165" s="25"/>
      <c r="F165" s="25"/>
      <c r="G165" s="25"/>
      <c r="H165" s="25"/>
      <c r="I165" s="25"/>
      <c r="J165" s="25"/>
      <c r="K165" s="25"/>
      <c r="L165" s="25"/>
      <c r="M165" s="25"/>
      <c r="N165" s="25"/>
      <c r="O165" s="25"/>
      <c r="P165" s="25"/>
      <c r="Q165" s="25"/>
      <c r="R165" s="37"/>
    </row>
    <row r="166" spans="1:18" ht="14.45" hidden="1" customHeight="1">
      <c r="A166" s="26"/>
      <c r="B166" s="25"/>
      <c r="C166" s="25"/>
      <c r="D166" s="25"/>
      <c r="E166" s="25"/>
      <c r="F166" s="25"/>
      <c r="G166" s="25"/>
      <c r="H166" s="25"/>
      <c r="I166" s="25"/>
      <c r="J166" s="25"/>
      <c r="K166" s="25"/>
      <c r="L166" s="25"/>
      <c r="M166" s="25"/>
      <c r="N166" s="25"/>
      <c r="O166" s="25"/>
      <c r="P166" s="25"/>
      <c r="Q166" s="25"/>
      <c r="R166" s="37"/>
    </row>
    <row r="167" spans="1:18" ht="14.45" hidden="1" customHeight="1">
      <c r="A167" s="26"/>
      <c r="B167" s="25"/>
      <c r="C167" s="25"/>
      <c r="D167" s="25"/>
      <c r="E167" s="25"/>
      <c r="F167" s="25"/>
      <c r="G167" s="25"/>
      <c r="H167" s="25"/>
      <c r="I167" s="25"/>
      <c r="J167" s="25"/>
      <c r="K167" s="25"/>
      <c r="L167" s="25"/>
      <c r="M167" s="25"/>
      <c r="N167" s="25"/>
      <c r="O167" s="25"/>
      <c r="P167" s="25"/>
      <c r="Q167" s="25"/>
      <c r="R167" s="37"/>
    </row>
    <row r="168" spans="1:18" ht="14.45" hidden="1" customHeight="1">
      <c r="A168" s="26"/>
      <c r="B168" s="25"/>
      <c r="C168" s="25"/>
      <c r="D168" s="25"/>
      <c r="E168" s="25"/>
      <c r="F168" s="25"/>
      <c r="G168" s="25"/>
      <c r="H168" s="25"/>
      <c r="I168" s="25"/>
      <c r="J168" s="25"/>
      <c r="K168" s="25"/>
      <c r="L168" s="25"/>
      <c r="M168" s="25"/>
      <c r="N168" s="25"/>
      <c r="O168" s="25"/>
      <c r="P168" s="25"/>
      <c r="Q168" s="25"/>
      <c r="R168" s="37"/>
    </row>
    <row r="169" spans="1:18" ht="14.45" hidden="1" customHeight="1">
      <c r="A169" s="26"/>
      <c r="B169" s="25"/>
      <c r="C169" s="25"/>
      <c r="D169" s="25"/>
      <c r="E169" s="25"/>
      <c r="F169" s="25"/>
      <c r="G169" s="25"/>
      <c r="H169" s="25"/>
      <c r="I169" s="25"/>
      <c r="J169" s="25"/>
      <c r="K169" s="25"/>
      <c r="L169" s="25"/>
      <c r="M169" s="25"/>
      <c r="N169" s="25"/>
      <c r="O169" s="25"/>
      <c r="P169" s="25"/>
      <c r="Q169" s="25"/>
      <c r="R169" s="37"/>
    </row>
    <row r="170" spans="1:18" ht="14.45" hidden="1" customHeight="1">
      <c r="A170" s="26"/>
      <c r="B170" s="25"/>
      <c r="C170" s="25"/>
      <c r="D170" s="25"/>
      <c r="E170" s="25"/>
      <c r="F170" s="25"/>
      <c r="G170" s="25"/>
      <c r="H170" s="25"/>
      <c r="I170" s="25"/>
      <c r="J170" s="25"/>
      <c r="K170" s="25"/>
      <c r="L170" s="25"/>
      <c r="M170" s="25"/>
      <c r="N170" s="25"/>
      <c r="O170" s="25"/>
      <c r="P170" s="25"/>
      <c r="Q170" s="25"/>
      <c r="R170" s="37"/>
    </row>
    <row r="171" spans="1:18" ht="14.45" hidden="1" customHeight="1">
      <c r="A171" s="26"/>
      <c r="B171" s="25"/>
      <c r="C171" s="25"/>
      <c r="D171" s="25"/>
      <c r="E171" s="25"/>
      <c r="F171" s="25"/>
      <c r="G171" s="25"/>
      <c r="H171" s="25"/>
      <c r="I171" s="25"/>
      <c r="J171" s="25"/>
      <c r="K171" s="25"/>
      <c r="L171" s="25"/>
      <c r="M171" s="25"/>
      <c r="N171" s="25"/>
      <c r="O171" s="25"/>
      <c r="P171" s="25"/>
      <c r="Q171" s="25"/>
      <c r="R171" s="37"/>
    </row>
    <row r="172" spans="1:18" ht="14.45" hidden="1" customHeight="1">
      <c r="A172" s="26"/>
      <c r="B172" s="25"/>
      <c r="C172" s="25"/>
      <c r="D172" s="25"/>
      <c r="E172" s="25"/>
      <c r="F172" s="25"/>
      <c r="G172" s="25"/>
      <c r="H172" s="25"/>
      <c r="I172" s="25"/>
      <c r="J172" s="25"/>
      <c r="K172" s="25"/>
      <c r="L172" s="25"/>
      <c r="M172" s="25"/>
      <c r="N172" s="25"/>
      <c r="O172" s="25"/>
      <c r="P172" s="25"/>
      <c r="Q172" s="25"/>
      <c r="R172" s="37"/>
    </row>
    <row r="173" spans="1:18" ht="14.45" hidden="1" customHeight="1">
      <c r="A173" s="26"/>
      <c r="B173" s="25"/>
      <c r="C173" s="25"/>
      <c r="D173" s="25"/>
      <c r="E173" s="25"/>
      <c r="F173" s="25"/>
      <c r="G173" s="25"/>
      <c r="H173" s="25"/>
      <c r="I173" s="25"/>
      <c r="J173" s="25"/>
      <c r="K173" s="25"/>
      <c r="L173" s="25"/>
      <c r="M173" s="25"/>
      <c r="N173" s="25"/>
      <c r="O173" s="25"/>
      <c r="P173" s="25"/>
      <c r="Q173" s="25"/>
      <c r="R173" s="37"/>
    </row>
    <row r="174" spans="1:18" ht="14.45" hidden="1" customHeight="1">
      <c r="A174" s="26"/>
      <c r="B174" s="25"/>
      <c r="C174" s="25"/>
      <c r="D174" s="25"/>
      <c r="E174" s="25"/>
      <c r="F174" s="25"/>
      <c r="G174" s="25"/>
      <c r="H174" s="25"/>
      <c r="I174" s="25"/>
      <c r="J174" s="25"/>
      <c r="K174" s="25"/>
      <c r="L174" s="25"/>
      <c r="M174" s="25"/>
      <c r="N174" s="25"/>
      <c r="O174" s="25"/>
      <c r="P174" s="25"/>
      <c r="Q174" s="25"/>
      <c r="R174" s="37"/>
    </row>
    <row r="175" spans="1:18" ht="14.45" hidden="1" customHeight="1">
      <c r="A175" s="26"/>
      <c r="B175" s="25"/>
      <c r="C175" s="25"/>
      <c r="D175" s="25"/>
      <c r="E175" s="25"/>
      <c r="F175" s="25"/>
      <c r="G175" s="25"/>
      <c r="H175" s="25"/>
      <c r="I175" s="25"/>
      <c r="J175" s="25"/>
      <c r="K175" s="25"/>
      <c r="L175" s="25"/>
      <c r="M175" s="25"/>
      <c r="N175" s="25"/>
      <c r="O175" s="25"/>
      <c r="P175" s="25"/>
      <c r="Q175" s="25"/>
      <c r="R175" s="37"/>
    </row>
    <row r="176" spans="1:18" ht="14.45" hidden="1" customHeight="1">
      <c r="A176" s="26"/>
      <c r="B176" s="25"/>
      <c r="C176" s="25"/>
      <c r="D176" s="25"/>
      <c r="E176" s="25"/>
      <c r="F176" s="25"/>
      <c r="G176" s="25"/>
      <c r="H176" s="25"/>
      <c r="I176" s="25"/>
      <c r="J176" s="25"/>
      <c r="K176" s="25"/>
      <c r="L176" s="25"/>
      <c r="M176" s="25"/>
      <c r="N176" s="25"/>
      <c r="O176" s="25"/>
      <c r="P176" s="25"/>
      <c r="Q176" s="25"/>
      <c r="R176" s="37"/>
    </row>
    <row r="177" spans="1:18" ht="14.45" hidden="1" customHeight="1">
      <c r="A177" s="26"/>
      <c r="B177" s="25"/>
      <c r="C177" s="25"/>
      <c r="D177" s="25"/>
      <c r="E177" s="25"/>
      <c r="F177" s="25"/>
      <c r="G177" s="25"/>
      <c r="H177" s="25"/>
      <c r="I177" s="25"/>
      <c r="J177" s="25"/>
      <c r="K177" s="25"/>
      <c r="L177" s="25"/>
      <c r="M177" s="25"/>
      <c r="N177" s="25"/>
      <c r="O177" s="25"/>
      <c r="P177" s="25"/>
      <c r="Q177" s="25"/>
      <c r="R177" s="37"/>
    </row>
    <row r="178" spans="1:18" ht="14.45" hidden="1" customHeight="1">
      <c r="A178" s="26"/>
      <c r="B178" s="25"/>
      <c r="C178" s="25"/>
      <c r="D178" s="25"/>
      <c r="E178" s="25"/>
      <c r="F178" s="25"/>
      <c r="G178" s="25"/>
      <c r="H178" s="25"/>
      <c r="I178" s="25"/>
      <c r="J178" s="25"/>
      <c r="K178" s="25"/>
      <c r="L178" s="25"/>
      <c r="M178" s="25"/>
      <c r="N178" s="25"/>
      <c r="O178" s="25"/>
      <c r="P178" s="25"/>
      <c r="Q178" s="25"/>
      <c r="R178" s="37"/>
    </row>
    <row r="179" spans="1:18" ht="14.45" hidden="1" customHeight="1">
      <c r="A179" s="26"/>
      <c r="B179" s="25"/>
      <c r="C179" s="25"/>
      <c r="D179" s="25"/>
      <c r="E179" s="25"/>
      <c r="F179" s="25"/>
      <c r="G179" s="25"/>
      <c r="H179" s="25"/>
      <c r="I179" s="25"/>
      <c r="J179" s="25"/>
      <c r="K179" s="25"/>
      <c r="L179" s="25"/>
      <c r="M179" s="25"/>
      <c r="N179" s="25"/>
      <c r="O179" s="25"/>
      <c r="P179" s="25"/>
      <c r="Q179" s="25"/>
      <c r="R179" s="37"/>
    </row>
    <row r="180" spans="1:18" ht="14.45" hidden="1" customHeight="1">
      <c r="A180" s="26"/>
      <c r="B180" s="25"/>
      <c r="C180" s="25"/>
      <c r="D180" s="25"/>
      <c r="E180" s="25"/>
      <c r="F180" s="25"/>
      <c r="G180" s="25"/>
      <c r="H180" s="25"/>
      <c r="I180" s="25"/>
      <c r="J180" s="25"/>
      <c r="K180" s="25"/>
      <c r="L180" s="25"/>
      <c r="M180" s="25"/>
      <c r="N180" s="25"/>
      <c r="O180" s="25"/>
      <c r="P180" s="25"/>
      <c r="Q180" s="25"/>
      <c r="R180" s="37"/>
    </row>
    <row r="181" spans="1:18" ht="14.45" hidden="1" customHeight="1">
      <c r="A181" s="26"/>
      <c r="B181" s="25"/>
      <c r="C181" s="25"/>
      <c r="D181" s="25"/>
      <c r="E181" s="25"/>
      <c r="F181" s="25"/>
      <c r="G181" s="25"/>
      <c r="H181" s="25"/>
      <c r="I181" s="25"/>
      <c r="J181" s="25"/>
      <c r="K181" s="25"/>
      <c r="L181" s="25"/>
      <c r="M181" s="25"/>
      <c r="N181" s="25"/>
      <c r="O181" s="25"/>
      <c r="P181" s="25"/>
      <c r="Q181" s="25"/>
      <c r="R181" s="37"/>
    </row>
    <row r="182" spans="1:18" ht="14.45" hidden="1" customHeight="1">
      <c r="A182" s="26"/>
      <c r="B182" s="25"/>
      <c r="C182" s="25"/>
      <c r="D182" s="25"/>
      <c r="E182" s="25"/>
      <c r="F182" s="25"/>
      <c r="G182" s="25"/>
      <c r="H182" s="25"/>
      <c r="I182" s="25"/>
      <c r="J182" s="25"/>
      <c r="K182" s="25"/>
      <c r="L182" s="25"/>
      <c r="M182" s="25"/>
      <c r="N182" s="25"/>
      <c r="O182" s="25"/>
      <c r="P182" s="25"/>
      <c r="Q182" s="25"/>
      <c r="R182" s="37"/>
    </row>
    <row r="183" spans="1:18" ht="14.45" hidden="1" customHeight="1">
      <c r="A183" s="26"/>
      <c r="B183" s="25"/>
      <c r="C183" s="25"/>
      <c r="D183" s="25"/>
      <c r="E183" s="25"/>
      <c r="F183" s="25"/>
      <c r="G183" s="25"/>
      <c r="H183" s="25"/>
      <c r="I183" s="25"/>
      <c r="J183" s="25"/>
      <c r="K183" s="25"/>
      <c r="L183" s="25"/>
      <c r="M183" s="25"/>
      <c r="N183" s="25"/>
      <c r="O183" s="25"/>
      <c r="P183" s="25"/>
      <c r="Q183" s="25"/>
      <c r="R183" s="37"/>
    </row>
    <row r="184" spans="1:18" ht="14.45" hidden="1" customHeight="1">
      <c r="A184" s="26"/>
      <c r="B184" s="25"/>
      <c r="C184" s="25"/>
      <c r="D184" s="25"/>
      <c r="E184" s="25"/>
      <c r="F184" s="25"/>
      <c r="G184" s="25"/>
      <c r="H184" s="25"/>
      <c r="I184" s="25"/>
      <c r="J184" s="25"/>
      <c r="K184" s="25"/>
      <c r="L184" s="25"/>
      <c r="M184" s="25"/>
      <c r="N184" s="25"/>
      <c r="O184" s="25"/>
      <c r="P184" s="25"/>
      <c r="Q184" s="25"/>
      <c r="R184" s="37"/>
    </row>
    <row r="185" spans="1:18" ht="15" hidden="1">
      <c r="A185" s="26"/>
      <c r="B185" s="25"/>
      <c r="C185" s="25"/>
      <c r="D185" s="25"/>
      <c r="E185" s="25"/>
      <c r="F185" s="25"/>
      <c r="G185" s="25"/>
      <c r="H185" s="25"/>
      <c r="I185" s="25"/>
      <c r="J185" s="25"/>
      <c r="K185" s="25"/>
      <c r="L185" s="25"/>
      <c r="M185" s="25"/>
      <c r="N185" s="25"/>
      <c r="O185" s="25"/>
      <c r="P185" s="25"/>
      <c r="Q185" s="25"/>
      <c r="R185" s="37"/>
    </row>
    <row r="186" spans="1:18" ht="15" hidden="1">
      <c r="A186" s="26"/>
      <c r="B186" s="25"/>
      <c r="C186" s="25"/>
      <c r="D186" s="25"/>
      <c r="E186" s="25"/>
      <c r="F186" s="25"/>
      <c r="G186" s="25"/>
      <c r="H186" s="25"/>
      <c r="I186" s="25"/>
      <c r="J186" s="25"/>
      <c r="K186" s="25"/>
      <c r="L186" s="25"/>
      <c r="M186" s="25"/>
      <c r="N186" s="25"/>
      <c r="O186" s="25"/>
      <c r="P186" s="25"/>
      <c r="Q186" s="25"/>
      <c r="R186" s="37"/>
    </row>
    <row r="187" spans="1:18" ht="15" hidden="1">
      <c r="A187" s="26"/>
      <c r="B187" s="25"/>
      <c r="C187" s="25"/>
      <c r="D187" s="25"/>
      <c r="E187" s="25"/>
      <c r="F187" s="25"/>
      <c r="G187" s="25"/>
      <c r="H187" s="25"/>
      <c r="I187" s="25"/>
      <c r="J187" s="25"/>
      <c r="K187" s="25"/>
      <c r="L187" s="25"/>
      <c r="M187" s="25"/>
      <c r="N187" s="25"/>
      <c r="O187" s="25"/>
      <c r="P187" s="25"/>
      <c r="Q187" s="25"/>
      <c r="R187" s="37"/>
    </row>
    <row r="188" spans="1:18" ht="15" hidden="1">
      <c r="A188" s="26"/>
      <c r="B188" s="25"/>
      <c r="C188" s="25"/>
      <c r="D188" s="25"/>
      <c r="E188" s="25"/>
      <c r="F188" s="25"/>
      <c r="G188" s="25"/>
      <c r="H188" s="25"/>
      <c r="I188" s="25"/>
      <c r="J188" s="25"/>
      <c r="K188" s="25"/>
      <c r="L188" s="25"/>
      <c r="M188" s="25"/>
      <c r="N188" s="25"/>
      <c r="O188" s="25"/>
      <c r="P188" s="25"/>
      <c r="Q188" s="25"/>
      <c r="R188" s="37"/>
    </row>
    <row r="189" spans="1:18" ht="15" hidden="1">
      <c r="A189" s="26"/>
      <c r="B189" s="25"/>
      <c r="C189" s="25"/>
      <c r="D189" s="25"/>
      <c r="E189" s="25"/>
      <c r="F189" s="25"/>
      <c r="G189" s="25"/>
      <c r="H189" s="25"/>
      <c r="I189" s="25"/>
      <c r="J189" s="25"/>
      <c r="K189" s="25"/>
      <c r="L189" s="25"/>
      <c r="M189" s="25"/>
      <c r="N189" s="25"/>
      <c r="O189" s="25"/>
      <c r="P189" s="25"/>
      <c r="Q189" s="25"/>
      <c r="R189" s="37"/>
    </row>
    <row r="190" spans="1:18" ht="15" hidden="1">
      <c r="A190" s="26"/>
      <c r="B190" s="25"/>
      <c r="C190" s="25"/>
      <c r="D190" s="25"/>
      <c r="E190" s="25"/>
      <c r="F190" s="25"/>
      <c r="G190" s="25"/>
      <c r="H190" s="25"/>
      <c r="I190" s="25"/>
      <c r="J190" s="25"/>
      <c r="K190" s="25"/>
      <c r="L190" s="25"/>
      <c r="M190" s="25"/>
      <c r="N190" s="25"/>
      <c r="O190" s="25"/>
      <c r="P190" s="25"/>
      <c r="Q190" s="25"/>
      <c r="R190" s="37"/>
    </row>
    <row r="191" spans="1:18" ht="15" hidden="1">
      <c r="A191" s="26"/>
      <c r="B191" s="25"/>
      <c r="C191" s="25"/>
      <c r="D191" s="25"/>
      <c r="E191" s="25"/>
      <c r="F191" s="25"/>
      <c r="G191" s="25"/>
      <c r="H191" s="25"/>
      <c r="I191" s="25"/>
      <c r="J191" s="25"/>
      <c r="K191" s="25"/>
      <c r="L191" s="25"/>
      <c r="M191" s="25"/>
      <c r="N191" s="25"/>
      <c r="O191" s="25"/>
      <c r="P191" s="25"/>
      <c r="Q191" s="25"/>
      <c r="R191" s="37"/>
    </row>
    <row r="192" spans="1:18" ht="15" hidden="1">
      <c r="A192" s="26"/>
      <c r="B192" s="25"/>
      <c r="C192" s="25"/>
      <c r="D192" s="25"/>
      <c r="E192" s="25"/>
      <c r="F192" s="25"/>
      <c r="G192" s="25"/>
      <c r="H192" s="25"/>
      <c r="I192" s="25"/>
      <c r="J192" s="25"/>
      <c r="K192" s="25"/>
      <c r="L192" s="25"/>
      <c r="M192" s="25"/>
      <c r="N192" s="25"/>
      <c r="O192" s="25"/>
      <c r="P192" s="25"/>
      <c r="Q192" s="25"/>
      <c r="R192" s="37"/>
    </row>
    <row r="193" spans="1:18" ht="15" hidden="1">
      <c r="A193" s="26"/>
      <c r="B193" s="25"/>
      <c r="C193" s="25"/>
      <c r="D193" s="25"/>
      <c r="E193" s="25"/>
      <c r="F193" s="25"/>
      <c r="G193" s="25"/>
      <c r="H193" s="25"/>
      <c r="I193" s="25"/>
      <c r="J193" s="25"/>
      <c r="K193" s="25"/>
      <c r="L193" s="25"/>
      <c r="M193" s="25"/>
      <c r="N193" s="25"/>
      <c r="O193" s="25"/>
      <c r="P193" s="25"/>
      <c r="Q193" s="25"/>
      <c r="R193" s="37"/>
    </row>
    <row r="194" spans="1:18" ht="15" hidden="1">
      <c r="A194" s="26"/>
      <c r="B194" s="25"/>
      <c r="C194" s="25"/>
      <c r="D194" s="25"/>
      <c r="E194" s="25"/>
      <c r="F194" s="25"/>
      <c r="G194" s="25"/>
      <c r="H194" s="25"/>
      <c r="I194" s="25"/>
      <c r="J194" s="25"/>
      <c r="K194" s="25"/>
      <c r="L194" s="25"/>
      <c r="M194" s="25"/>
      <c r="N194" s="25"/>
      <c r="O194" s="25"/>
      <c r="P194" s="25"/>
      <c r="Q194" s="25"/>
      <c r="R194" s="37"/>
    </row>
    <row r="195" spans="1:18" ht="15" hidden="1">
      <c r="A195" s="26"/>
      <c r="B195" s="25"/>
      <c r="C195" s="25"/>
      <c r="D195" s="25"/>
      <c r="E195" s="25"/>
      <c r="F195" s="25"/>
      <c r="G195" s="25"/>
      <c r="H195" s="25"/>
      <c r="I195" s="25"/>
      <c r="J195" s="25"/>
      <c r="K195" s="25"/>
      <c r="L195" s="25"/>
      <c r="M195" s="25"/>
      <c r="N195" s="25"/>
      <c r="O195" s="25"/>
      <c r="P195" s="25"/>
      <c r="Q195" s="25"/>
      <c r="R195" s="37"/>
    </row>
    <row r="196" spans="1:18" ht="15" hidden="1">
      <c r="A196" s="26"/>
      <c r="B196" s="25"/>
      <c r="C196" s="25"/>
      <c r="D196" s="25"/>
      <c r="E196" s="25"/>
      <c r="F196" s="25"/>
      <c r="G196" s="25"/>
      <c r="H196" s="25"/>
      <c r="I196" s="25"/>
      <c r="J196" s="25"/>
      <c r="K196" s="25"/>
      <c r="L196" s="25"/>
      <c r="M196" s="25"/>
      <c r="N196" s="25"/>
      <c r="O196" s="25"/>
      <c r="P196" s="25"/>
      <c r="Q196" s="25"/>
      <c r="R196" s="37"/>
    </row>
    <row r="197" spans="1:18" ht="15" hidden="1">
      <c r="A197" s="26"/>
      <c r="B197" s="25"/>
      <c r="C197" s="25"/>
      <c r="D197" s="25"/>
      <c r="E197" s="25"/>
      <c r="F197" s="25"/>
      <c r="G197" s="25"/>
      <c r="H197" s="25"/>
      <c r="I197" s="25"/>
      <c r="J197" s="25"/>
      <c r="K197" s="25"/>
      <c r="L197" s="25"/>
      <c r="M197" s="25"/>
      <c r="N197" s="25"/>
      <c r="O197" s="25"/>
      <c r="P197" s="25"/>
      <c r="Q197" s="25"/>
      <c r="R197" s="37"/>
    </row>
    <row r="198" spans="1:18" ht="15" hidden="1">
      <c r="A198" s="26"/>
      <c r="B198" s="25"/>
      <c r="C198" s="25"/>
      <c r="D198" s="25"/>
      <c r="E198" s="25"/>
      <c r="F198" s="25"/>
      <c r="G198" s="25"/>
      <c r="H198" s="25"/>
      <c r="I198" s="25"/>
      <c r="J198" s="25"/>
      <c r="K198" s="25"/>
      <c r="L198" s="25"/>
      <c r="M198" s="25"/>
      <c r="N198" s="25"/>
      <c r="O198" s="25"/>
      <c r="P198" s="25"/>
      <c r="Q198" s="25"/>
      <c r="R198" s="37"/>
    </row>
    <row r="199" spans="1:18" ht="15" hidden="1">
      <c r="A199" s="26"/>
      <c r="B199" s="25"/>
      <c r="C199" s="25"/>
      <c r="D199" s="25"/>
      <c r="E199" s="25"/>
      <c r="F199" s="25"/>
      <c r="G199" s="25"/>
      <c r="H199" s="25"/>
      <c r="I199" s="25"/>
      <c r="J199" s="25"/>
      <c r="K199" s="25"/>
      <c r="L199" s="25"/>
      <c r="M199" s="25"/>
      <c r="N199" s="25"/>
      <c r="O199" s="25"/>
      <c r="P199" s="25"/>
      <c r="Q199" s="25"/>
      <c r="R199" s="37"/>
    </row>
    <row r="200" spans="1:18" ht="15" hidden="1">
      <c r="A200" s="26"/>
      <c r="B200" s="25"/>
      <c r="C200" s="25"/>
      <c r="D200" s="25"/>
      <c r="E200" s="25"/>
      <c r="F200" s="25"/>
      <c r="G200" s="25"/>
      <c r="H200" s="25"/>
      <c r="I200" s="25"/>
      <c r="J200" s="25"/>
      <c r="K200" s="25"/>
      <c r="L200" s="25"/>
      <c r="M200" s="25"/>
      <c r="N200" s="25"/>
      <c r="O200" s="25"/>
      <c r="P200" s="25"/>
      <c r="Q200" s="25"/>
      <c r="R200" s="37"/>
    </row>
    <row r="201" spans="1:18" ht="15" hidden="1">
      <c r="A201" s="26"/>
      <c r="B201" s="25"/>
      <c r="C201" s="25"/>
      <c r="D201" s="25"/>
      <c r="E201" s="25"/>
      <c r="F201" s="25"/>
      <c r="G201" s="25"/>
      <c r="H201" s="25"/>
      <c r="I201" s="25"/>
      <c r="J201" s="25"/>
      <c r="K201" s="25"/>
      <c r="L201" s="25"/>
      <c r="M201" s="25"/>
      <c r="N201" s="25"/>
      <c r="O201" s="25"/>
      <c r="P201" s="25"/>
      <c r="Q201" s="25"/>
      <c r="R201" s="37"/>
    </row>
    <row r="202" spans="1:18" ht="15" hidden="1">
      <c r="A202" s="26"/>
      <c r="B202" s="25"/>
      <c r="C202" s="25"/>
      <c r="D202" s="25"/>
      <c r="E202" s="25"/>
      <c r="F202" s="25"/>
      <c r="G202" s="25"/>
      <c r="H202" s="25"/>
      <c r="I202" s="25"/>
      <c r="J202" s="25"/>
      <c r="K202" s="25"/>
      <c r="L202" s="25"/>
      <c r="M202" s="25"/>
      <c r="N202" s="25"/>
      <c r="O202" s="25"/>
      <c r="P202" s="25"/>
      <c r="Q202" s="25"/>
      <c r="R202" s="37"/>
    </row>
    <row r="203" spans="1:18" ht="15" hidden="1">
      <c r="A203" s="26"/>
      <c r="B203" s="25"/>
      <c r="C203" s="25"/>
      <c r="D203" s="25"/>
      <c r="E203" s="25"/>
      <c r="F203" s="25"/>
      <c r="G203" s="25"/>
      <c r="H203" s="25"/>
      <c r="I203" s="25"/>
      <c r="J203" s="25"/>
      <c r="K203" s="25"/>
      <c r="L203" s="25"/>
      <c r="M203" s="25"/>
      <c r="N203" s="25"/>
      <c r="O203" s="25"/>
      <c r="P203" s="25"/>
      <c r="Q203" s="25"/>
      <c r="R203" s="37"/>
    </row>
    <row r="204" spans="1:18" ht="15" hidden="1">
      <c r="A204" s="26"/>
      <c r="B204" s="25"/>
      <c r="C204" s="25"/>
      <c r="D204" s="25"/>
      <c r="E204" s="25"/>
      <c r="F204" s="25"/>
      <c r="G204" s="25"/>
      <c r="H204" s="25"/>
      <c r="I204" s="25"/>
      <c r="J204" s="25"/>
      <c r="K204" s="25"/>
      <c r="L204" s="25"/>
      <c r="M204" s="25"/>
      <c r="N204" s="25"/>
      <c r="O204" s="25"/>
      <c r="P204" s="25"/>
      <c r="Q204" s="25"/>
      <c r="R204" s="37"/>
    </row>
    <row r="205" spans="1:18" ht="15" hidden="1">
      <c r="A205" s="26"/>
      <c r="B205" s="25"/>
      <c r="C205" s="25"/>
      <c r="D205" s="25"/>
      <c r="E205" s="25"/>
      <c r="F205" s="25"/>
      <c r="G205" s="25"/>
      <c r="H205" s="25"/>
      <c r="I205" s="25"/>
      <c r="J205" s="25"/>
      <c r="K205" s="25"/>
      <c r="L205" s="25"/>
      <c r="M205" s="25"/>
      <c r="N205" s="25"/>
      <c r="O205" s="25"/>
      <c r="P205" s="25"/>
      <c r="Q205" s="25"/>
      <c r="R205" s="37"/>
    </row>
    <row r="206" spans="1:18" ht="15" hidden="1">
      <c r="A206" s="26"/>
      <c r="B206" s="25"/>
      <c r="C206" s="25"/>
      <c r="D206" s="25"/>
      <c r="E206" s="25"/>
      <c r="F206" s="25"/>
      <c r="G206" s="25"/>
      <c r="H206" s="25"/>
      <c r="I206" s="25"/>
      <c r="J206" s="25"/>
      <c r="K206" s="25"/>
      <c r="L206" s="25"/>
      <c r="M206" s="25"/>
      <c r="N206" s="25"/>
      <c r="O206" s="25"/>
      <c r="P206" s="25"/>
      <c r="Q206" s="25"/>
      <c r="R206" s="37"/>
    </row>
    <row r="207" spans="1:18" ht="15" hidden="1">
      <c r="A207" s="26"/>
      <c r="B207" s="25"/>
      <c r="C207" s="25"/>
      <c r="D207" s="25"/>
      <c r="E207" s="25"/>
      <c r="F207" s="25"/>
      <c r="G207" s="25"/>
      <c r="H207" s="25"/>
      <c r="I207" s="25"/>
      <c r="J207" s="25"/>
      <c r="K207" s="25"/>
      <c r="L207" s="25"/>
      <c r="M207" s="25"/>
      <c r="N207" s="25"/>
      <c r="O207" s="25"/>
      <c r="P207" s="25"/>
      <c r="Q207" s="25"/>
      <c r="R207" s="37"/>
    </row>
    <row r="208" spans="1:18" ht="15" hidden="1">
      <c r="A208" s="26"/>
      <c r="B208" s="25"/>
      <c r="C208" s="25"/>
      <c r="D208" s="25"/>
      <c r="E208" s="25"/>
      <c r="F208" s="25"/>
      <c r="G208" s="25"/>
      <c r="H208" s="25"/>
      <c r="I208" s="25"/>
      <c r="J208" s="25"/>
      <c r="K208" s="25"/>
      <c r="L208" s="25"/>
      <c r="M208" s="25"/>
      <c r="N208" s="25"/>
      <c r="O208" s="25"/>
      <c r="P208" s="25"/>
      <c r="Q208" s="25"/>
      <c r="R208" s="37"/>
    </row>
    <row r="209" spans="1:18" ht="15"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65" customHeight="1" zeroHeight="1"/>
  <cols>
    <col min="1" max="2" width="8.7109375" style="23" customWidth="1"/>
    <col min="3" max="3" width="13.140625" style="23" customWidth="1"/>
    <col min="4" max="4" width="13.42578125" style="23" customWidth="1"/>
    <col min="5" max="7" width="8.7109375" style="23" customWidth="1"/>
    <col min="8" max="8" width="14.7109375" style="23" customWidth="1"/>
    <col min="9" max="9" width="11.7109375" style="23" customWidth="1"/>
    <col min="10" max="10" width="10.28515625" style="23" customWidth="1"/>
    <col min="11" max="11" width="33.7109375" style="23" customWidth="1"/>
    <col min="12" max="12" width="40.7109375" style="23" customWidth="1"/>
    <col min="13" max="18" width="8.7109375" style="23" customWidth="1"/>
    <col min="19" max="48" width="0" style="36" hidden="1" customWidth="1"/>
    <col min="49" max="16384" width="8.7109375" style="36" hidden="1"/>
  </cols>
  <sheetData>
    <row r="1" spans="1:18" ht="14.65" customHeight="1">
      <c r="A1" s="20" t="s">
        <v>282</v>
      </c>
      <c r="B1" s="21"/>
      <c r="C1" s="21"/>
      <c r="D1" s="21"/>
      <c r="E1" s="21"/>
      <c r="F1" s="21"/>
      <c r="G1" s="21"/>
      <c r="H1" s="21"/>
      <c r="I1" s="21"/>
      <c r="J1" s="22"/>
      <c r="K1" s="22"/>
      <c r="L1" s="22"/>
      <c r="M1" s="22"/>
      <c r="N1" s="22"/>
      <c r="O1" s="22"/>
      <c r="P1" s="22"/>
      <c r="Q1" s="22"/>
      <c r="R1" s="22" t="s">
        <v>68</v>
      </c>
    </row>
    <row r="2" spans="1:18" ht="15">
      <c r="A2" s="158" t="s">
        <v>94</v>
      </c>
      <c r="B2" s="159"/>
      <c r="C2" s="159"/>
      <c r="D2" s="159"/>
      <c r="E2" s="159"/>
      <c r="F2" s="159"/>
      <c r="G2" s="159"/>
      <c r="H2" s="159"/>
      <c r="I2" s="159"/>
      <c r="J2" s="159"/>
      <c r="K2" s="159"/>
      <c r="L2" s="159"/>
      <c r="M2" s="159"/>
      <c r="N2" s="159"/>
      <c r="O2" s="159"/>
      <c r="P2" s="159"/>
      <c r="Q2" s="159"/>
      <c r="R2" s="159"/>
    </row>
    <row r="3" spans="1:18" ht="15">
      <c r="A3" s="160" t="s">
        <v>95</v>
      </c>
      <c r="B3" s="161"/>
      <c r="C3" s="161"/>
      <c r="D3" s="161"/>
      <c r="E3" s="161"/>
      <c r="F3" s="161"/>
      <c r="G3" s="161"/>
      <c r="H3" s="161"/>
      <c r="I3" s="161"/>
      <c r="J3" s="161"/>
      <c r="K3" s="161"/>
      <c r="L3" s="161"/>
      <c r="M3" s="161"/>
      <c r="N3" s="161"/>
      <c r="O3" s="161"/>
      <c r="P3" s="161"/>
      <c r="Q3" s="161"/>
      <c r="R3" s="161"/>
    </row>
    <row r="4" spans="1:18" ht="15">
      <c r="A4" s="24" t="s">
        <v>96</v>
      </c>
      <c r="B4" s="25"/>
      <c r="C4" s="25"/>
      <c r="D4" s="25"/>
      <c r="E4" s="25"/>
      <c r="F4" s="25"/>
      <c r="G4" s="25"/>
      <c r="H4" s="25"/>
      <c r="I4" s="25"/>
      <c r="J4" s="25"/>
      <c r="K4" s="25"/>
      <c r="L4" s="25"/>
      <c r="M4" s="25"/>
      <c r="N4" s="25"/>
      <c r="O4" s="25"/>
      <c r="P4" s="25"/>
      <c r="Q4" s="25"/>
      <c r="R4" s="25"/>
    </row>
    <row r="5" spans="1:18" ht="15">
      <c r="A5" s="26"/>
      <c r="B5" s="25" t="s">
        <v>97</v>
      </c>
      <c r="C5" s="25"/>
      <c r="D5" s="25"/>
      <c r="E5" s="25"/>
      <c r="F5" s="25"/>
      <c r="G5" s="25"/>
      <c r="H5" s="25"/>
      <c r="I5" s="25"/>
      <c r="J5" s="25"/>
      <c r="K5" s="25"/>
      <c r="L5" s="25"/>
      <c r="M5" s="25"/>
      <c r="N5" s="25"/>
      <c r="O5" s="25"/>
      <c r="P5" s="25"/>
      <c r="Q5" s="25"/>
      <c r="R5" s="25"/>
    </row>
    <row r="6" spans="1:18" ht="15">
      <c r="A6" s="26" t="s">
        <v>98</v>
      </c>
      <c r="B6" s="25"/>
      <c r="C6" s="25"/>
      <c r="D6" s="25"/>
      <c r="E6" s="25"/>
      <c r="F6" s="25"/>
      <c r="G6" s="25"/>
      <c r="H6" s="25"/>
      <c r="I6" s="25"/>
      <c r="J6" s="25"/>
      <c r="K6" s="25"/>
      <c r="L6" s="25"/>
      <c r="M6" s="25"/>
      <c r="N6" s="25"/>
      <c r="O6" s="25"/>
      <c r="P6" s="25"/>
      <c r="Q6" s="25"/>
      <c r="R6" s="25"/>
    </row>
    <row r="7" spans="1:18" ht="15">
      <c r="A7" s="26"/>
      <c r="B7" s="27" t="s">
        <v>99</v>
      </c>
      <c r="C7" s="25"/>
      <c r="D7" s="25"/>
      <c r="E7" s="25"/>
      <c r="F7" s="25"/>
      <c r="G7" s="25"/>
      <c r="H7" s="25"/>
      <c r="I7" s="25"/>
      <c r="J7" s="25"/>
      <c r="K7" s="25"/>
      <c r="L7" s="25"/>
      <c r="M7" s="25"/>
      <c r="N7" s="25"/>
      <c r="O7" s="25"/>
      <c r="P7" s="25"/>
      <c r="Q7" s="25"/>
      <c r="R7" s="25"/>
    </row>
    <row r="8" spans="1:18" ht="15">
      <c r="A8" s="26"/>
      <c r="B8" s="25" t="s">
        <v>100</v>
      </c>
      <c r="C8" s="25"/>
      <c r="D8" s="25"/>
      <c r="E8" s="25"/>
      <c r="F8" s="25"/>
      <c r="G8" s="25"/>
      <c r="H8" s="25"/>
      <c r="I8" s="25"/>
      <c r="J8" s="25"/>
      <c r="K8" s="25"/>
      <c r="L8" s="25"/>
      <c r="M8" s="25"/>
      <c r="N8" s="25"/>
      <c r="O8" s="25"/>
      <c r="P8" s="25"/>
      <c r="Q8" s="25"/>
      <c r="R8" s="25"/>
    </row>
    <row r="9" spans="1:18" ht="15">
      <c r="A9" s="26"/>
      <c r="B9" s="27" t="s">
        <v>101</v>
      </c>
      <c r="C9" s="25"/>
      <c r="D9" s="25"/>
      <c r="E9" s="25"/>
      <c r="F9" s="25"/>
      <c r="G9" s="25"/>
      <c r="H9" s="25"/>
      <c r="I9" s="25"/>
      <c r="J9" s="25"/>
      <c r="K9" s="25"/>
      <c r="L9" s="25"/>
      <c r="M9" s="25"/>
      <c r="N9" s="25"/>
      <c r="O9" s="25"/>
      <c r="P9" s="25"/>
      <c r="Q9" s="25"/>
      <c r="R9" s="25"/>
    </row>
    <row r="10" spans="1:18" ht="15">
      <c r="A10" s="26"/>
      <c r="B10" s="25" t="s">
        <v>102</v>
      </c>
      <c r="C10" s="25"/>
      <c r="D10" s="25"/>
      <c r="E10" s="25"/>
      <c r="F10" s="25"/>
      <c r="G10" s="25"/>
      <c r="H10" s="25"/>
      <c r="I10" s="25"/>
      <c r="J10" s="25"/>
      <c r="K10" s="25"/>
      <c r="L10" s="25"/>
      <c r="M10" s="25"/>
      <c r="N10" s="25"/>
      <c r="O10" s="25"/>
      <c r="P10" s="25"/>
      <c r="Q10" s="25"/>
      <c r="R10" s="25"/>
    </row>
    <row r="11" spans="1:18" ht="15">
      <c r="A11" s="26"/>
      <c r="B11" s="27" t="s">
        <v>103</v>
      </c>
      <c r="C11" s="25"/>
      <c r="D11" s="25"/>
      <c r="E11" s="25"/>
      <c r="F11" s="25"/>
      <c r="G11" s="25"/>
      <c r="H11" s="25"/>
      <c r="I11" s="25"/>
      <c r="J11" s="25"/>
      <c r="K11" s="25"/>
      <c r="L11" s="25"/>
      <c r="M11" s="25"/>
      <c r="N11" s="25"/>
      <c r="O11" s="25"/>
      <c r="P11" s="25"/>
      <c r="Q11" s="25"/>
      <c r="R11" s="25"/>
    </row>
    <row r="12" spans="1:18" ht="15">
      <c r="A12" s="26"/>
      <c r="B12" s="25" t="s">
        <v>104</v>
      </c>
      <c r="C12" s="25"/>
      <c r="D12" s="25"/>
      <c r="E12" s="25"/>
      <c r="F12" s="25"/>
      <c r="G12" s="25"/>
      <c r="H12" s="25"/>
      <c r="I12" s="25"/>
      <c r="J12" s="25"/>
      <c r="K12" s="25"/>
      <c r="L12" s="25"/>
      <c r="M12" s="25"/>
      <c r="N12" s="25"/>
      <c r="O12" s="25"/>
      <c r="P12" s="25"/>
      <c r="Q12" s="25"/>
      <c r="R12" s="25"/>
    </row>
    <row r="13" spans="1:18" ht="15">
      <c r="A13" s="26" t="s">
        <v>105</v>
      </c>
      <c r="B13" s="25"/>
      <c r="C13" s="25"/>
      <c r="D13" s="25"/>
      <c r="E13" s="25"/>
      <c r="F13" s="25"/>
      <c r="G13" s="25"/>
      <c r="H13" s="25"/>
      <c r="I13" s="25"/>
      <c r="J13" s="25"/>
      <c r="K13" s="25"/>
      <c r="L13" s="25"/>
      <c r="M13" s="25"/>
      <c r="N13" s="25"/>
      <c r="O13" s="25"/>
      <c r="P13" s="25"/>
      <c r="Q13" s="25"/>
      <c r="R13" s="25"/>
    </row>
    <row r="14" spans="1:18" ht="15">
      <c r="A14" s="26"/>
      <c r="B14" s="150" t="s">
        <v>106</v>
      </c>
      <c r="C14" s="150"/>
      <c r="D14" s="150"/>
      <c r="E14" s="150"/>
      <c r="F14" s="150"/>
      <c r="G14" s="150"/>
      <c r="H14" s="150"/>
      <c r="I14" s="150"/>
      <c r="J14" s="150"/>
      <c r="K14" s="150"/>
      <c r="L14" s="150"/>
      <c r="M14" s="150"/>
      <c r="N14" s="25"/>
      <c r="O14" s="25"/>
      <c r="P14" s="25"/>
      <c r="Q14" s="25"/>
      <c r="R14" s="25"/>
    </row>
    <row r="15" spans="1:18" ht="15">
      <c r="A15" s="26"/>
      <c r="B15" s="150" t="s">
        <v>107</v>
      </c>
      <c r="C15" s="150"/>
      <c r="D15" s="150"/>
      <c r="E15" s="150"/>
      <c r="F15" s="150"/>
      <c r="G15" s="150"/>
      <c r="H15" s="150"/>
      <c r="I15" s="150"/>
      <c r="J15" s="150"/>
      <c r="K15" s="150"/>
      <c r="L15" s="150"/>
      <c r="M15" s="150"/>
      <c r="N15" s="25"/>
      <c r="O15" s="25"/>
      <c r="P15" s="25"/>
      <c r="Q15" s="25"/>
      <c r="R15" s="25"/>
    </row>
    <row r="16" spans="1:18" ht="15">
      <c r="A16" s="26"/>
      <c r="B16" s="25"/>
      <c r="C16" s="25"/>
      <c r="D16" s="25"/>
      <c r="E16" s="25"/>
      <c r="F16" s="25"/>
      <c r="G16" s="25"/>
      <c r="H16" s="25"/>
      <c r="I16" s="25"/>
      <c r="J16" s="25"/>
      <c r="K16" s="25"/>
      <c r="L16" s="25"/>
      <c r="M16" s="25"/>
      <c r="N16" s="25"/>
      <c r="O16" s="25"/>
      <c r="P16" s="25"/>
      <c r="Q16" s="25"/>
      <c r="R16" s="25"/>
    </row>
    <row r="17" spans="1:18" ht="15">
      <c r="A17" s="26"/>
      <c r="B17" s="25"/>
      <c r="C17" s="25"/>
      <c r="D17" s="25"/>
      <c r="E17" s="25"/>
      <c r="F17" s="25"/>
      <c r="G17" s="25"/>
      <c r="H17" s="25"/>
      <c r="I17" s="25"/>
      <c r="J17" s="25"/>
      <c r="K17" s="25"/>
      <c r="L17" s="25"/>
      <c r="M17" s="25"/>
      <c r="N17" s="25"/>
      <c r="O17" s="25"/>
      <c r="P17" s="25"/>
      <c r="Q17" s="25"/>
      <c r="R17" s="25"/>
    </row>
    <row r="18" spans="1:18" ht="15">
      <c r="A18" s="26"/>
      <c r="B18" s="25"/>
      <c r="C18" s="25"/>
      <c r="D18" s="25"/>
      <c r="E18" s="25"/>
      <c r="F18" s="25"/>
      <c r="G18" s="25"/>
      <c r="H18" s="25"/>
      <c r="I18" s="25"/>
      <c r="J18" s="25"/>
      <c r="K18" s="25"/>
      <c r="L18" s="25"/>
      <c r="M18" s="25"/>
      <c r="N18" s="25"/>
      <c r="O18" s="25"/>
      <c r="P18" s="25"/>
      <c r="Q18" s="25"/>
      <c r="R18" s="25"/>
    </row>
    <row r="19" spans="1:18" ht="15">
      <c r="A19" s="26"/>
      <c r="B19" s="25"/>
      <c r="C19" s="25"/>
      <c r="D19" s="25"/>
      <c r="E19" s="25"/>
      <c r="F19" s="25"/>
      <c r="G19" s="25"/>
      <c r="H19" s="25"/>
      <c r="I19" s="25"/>
      <c r="J19" s="25"/>
      <c r="K19" s="25"/>
      <c r="L19" s="25"/>
      <c r="M19" s="25"/>
      <c r="N19" s="25"/>
      <c r="O19" s="25"/>
      <c r="P19" s="25"/>
      <c r="Q19" s="25"/>
      <c r="R19" s="25"/>
    </row>
    <row r="20" spans="1:18" ht="15">
      <c r="A20" s="26"/>
      <c r="B20" s="25"/>
      <c r="C20" s="25"/>
      <c r="D20" s="25"/>
      <c r="E20" s="25"/>
      <c r="F20" s="25"/>
      <c r="G20" s="25"/>
      <c r="H20" s="25"/>
      <c r="I20" s="25"/>
      <c r="J20" s="25"/>
      <c r="K20" s="25"/>
      <c r="L20" s="25"/>
      <c r="M20" s="25"/>
      <c r="N20" s="25"/>
      <c r="O20" s="25"/>
      <c r="P20" s="25"/>
      <c r="Q20" s="25"/>
      <c r="R20" s="25"/>
    </row>
    <row r="21" spans="1:18" ht="15">
      <c r="A21" s="26"/>
      <c r="B21" s="25"/>
      <c r="C21" s="25"/>
      <c r="D21" s="25"/>
      <c r="E21" s="25"/>
      <c r="F21" s="25"/>
      <c r="G21" s="25"/>
      <c r="H21" s="25"/>
      <c r="I21" s="25"/>
      <c r="J21" s="25"/>
      <c r="K21" s="25"/>
      <c r="L21" s="25"/>
      <c r="M21" s="25"/>
      <c r="N21" s="25"/>
      <c r="O21" s="25"/>
      <c r="P21" s="25"/>
      <c r="Q21" s="25"/>
      <c r="R21" s="25"/>
    </row>
    <row r="22" spans="1:18" ht="15">
      <c r="A22" s="26"/>
      <c r="B22" s="25"/>
      <c r="C22" s="25"/>
      <c r="D22" s="25"/>
      <c r="E22" s="25"/>
      <c r="F22" s="25"/>
      <c r="G22" s="25"/>
      <c r="H22" s="25"/>
      <c r="I22" s="25"/>
      <c r="J22" s="25"/>
      <c r="K22" s="25"/>
      <c r="L22" s="25"/>
      <c r="M22" s="25"/>
      <c r="N22" s="25"/>
      <c r="O22" s="25"/>
      <c r="P22" s="25"/>
      <c r="Q22" s="25"/>
      <c r="R22" s="25"/>
    </row>
    <row r="23" spans="1:18" ht="15">
      <c r="A23" s="26"/>
      <c r="B23" s="25"/>
      <c r="C23" s="25"/>
      <c r="D23" s="25"/>
      <c r="E23" s="25"/>
      <c r="F23" s="25"/>
      <c r="G23" s="25"/>
      <c r="H23" s="25"/>
      <c r="I23" s="25"/>
      <c r="J23" s="25"/>
      <c r="K23" s="25"/>
      <c r="L23" s="25"/>
      <c r="M23" s="25"/>
      <c r="N23" s="25"/>
      <c r="O23" s="25"/>
      <c r="P23" s="25"/>
      <c r="Q23" s="25"/>
      <c r="R23" s="25"/>
    </row>
    <row r="24" spans="1:18" ht="15">
      <c r="A24" s="26"/>
      <c r="B24" s="25"/>
      <c r="C24" s="25"/>
      <c r="D24" s="25"/>
      <c r="E24" s="25"/>
      <c r="F24" s="25"/>
      <c r="G24" s="25"/>
      <c r="H24" s="25"/>
      <c r="I24" s="25"/>
      <c r="J24" s="25"/>
      <c r="K24" s="25"/>
      <c r="L24" s="25"/>
      <c r="M24" s="25"/>
      <c r="N24" s="25"/>
      <c r="O24" s="25"/>
      <c r="P24" s="25"/>
      <c r="Q24" s="25"/>
      <c r="R24" s="25"/>
    </row>
    <row r="25" spans="1:18" ht="15">
      <c r="A25" s="26"/>
      <c r="B25" s="25"/>
      <c r="C25" s="25"/>
      <c r="D25" s="25"/>
      <c r="E25" s="25"/>
      <c r="F25" s="25"/>
      <c r="G25" s="25"/>
      <c r="H25" s="25"/>
      <c r="I25" s="25"/>
      <c r="J25" s="25"/>
      <c r="K25" s="25"/>
      <c r="L25" s="25"/>
      <c r="M25" s="25"/>
      <c r="N25" s="25"/>
      <c r="O25" s="25"/>
      <c r="P25" s="25"/>
      <c r="Q25" s="25"/>
      <c r="R25" s="25"/>
    </row>
    <row r="26" spans="1:18" ht="15">
      <c r="A26" s="26"/>
      <c r="B26" s="25"/>
      <c r="C26" s="25"/>
      <c r="D26" s="25"/>
      <c r="E26" s="25"/>
      <c r="F26" s="25"/>
      <c r="G26" s="25"/>
      <c r="H26" s="25"/>
      <c r="I26" s="25"/>
      <c r="J26" s="25"/>
      <c r="K26" s="25"/>
      <c r="L26" s="25"/>
      <c r="M26" s="25"/>
      <c r="N26" s="25"/>
      <c r="O26" s="25"/>
      <c r="P26" s="25"/>
      <c r="Q26" s="25"/>
      <c r="R26" s="25"/>
    </row>
    <row r="27" spans="1:18" ht="15">
      <c r="A27" s="26"/>
      <c r="B27" s="25"/>
      <c r="C27" s="25"/>
      <c r="D27" s="25"/>
      <c r="E27" s="25"/>
      <c r="F27" s="25"/>
      <c r="G27" s="25"/>
      <c r="H27" s="25"/>
      <c r="I27" s="25"/>
      <c r="J27" s="25"/>
      <c r="K27" s="25"/>
      <c r="L27" s="25"/>
      <c r="M27" s="25"/>
      <c r="N27" s="25"/>
      <c r="O27" s="25"/>
      <c r="P27" s="25"/>
      <c r="Q27" s="25"/>
      <c r="R27" s="25"/>
    </row>
    <row r="28" spans="1:18" ht="15">
      <c r="A28" s="26"/>
      <c r="B28" s="25"/>
      <c r="C28" s="25"/>
      <c r="D28" s="25"/>
      <c r="E28" s="25"/>
      <c r="F28" s="25"/>
      <c r="G28" s="25"/>
      <c r="H28" s="25"/>
      <c r="I28" s="25"/>
      <c r="J28" s="25"/>
      <c r="K28" s="25"/>
      <c r="L28" s="25"/>
      <c r="M28" s="25"/>
      <c r="N28" s="25"/>
      <c r="O28" s="25"/>
      <c r="P28" s="25"/>
      <c r="Q28" s="25"/>
      <c r="R28" s="25"/>
    </row>
    <row r="29" spans="1:18" ht="15">
      <c r="A29" s="26"/>
      <c r="B29" s="25"/>
      <c r="C29" s="25"/>
      <c r="D29" s="25"/>
      <c r="E29" s="25"/>
      <c r="F29" s="25"/>
      <c r="G29" s="25"/>
      <c r="H29" s="25"/>
      <c r="I29" s="25"/>
      <c r="J29" s="25"/>
      <c r="K29" s="25"/>
      <c r="L29" s="25"/>
      <c r="M29" s="25"/>
      <c r="N29" s="25"/>
      <c r="O29" s="25"/>
      <c r="P29" s="25"/>
      <c r="Q29" s="25"/>
      <c r="R29" s="25"/>
    </row>
    <row r="30" spans="1:18" ht="15">
      <c r="A30" s="26"/>
      <c r="B30" s="25"/>
      <c r="C30" s="25"/>
      <c r="D30" s="25"/>
      <c r="E30" s="25"/>
      <c r="F30" s="25"/>
      <c r="G30" s="25"/>
      <c r="H30" s="25"/>
      <c r="I30" s="25"/>
      <c r="J30" s="25"/>
      <c r="K30" s="25"/>
      <c r="L30" s="25"/>
      <c r="M30" s="25"/>
      <c r="N30" s="25"/>
      <c r="O30" s="25"/>
      <c r="P30" s="25"/>
      <c r="Q30" s="25"/>
      <c r="R30" s="25"/>
    </row>
    <row r="31" spans="1:18" ht="15">
      <c r="A31" s="26"/>
      <c r="B31" s="25"/>
      <c r="C31" s="25"/>
      <c r="D31" s="25"/>
      <c r="E31" s="25"/>
      <c r="F31" s="25"/>
      <c r="G31" s="25"/>
      <c r="H31" s="25"/>
      <c r="I31" s="25"/>
      <c r="J31" s="25"/>
      <c r="K31" s="25"/>
      <c r="L31" s="25"/>
      <c r="M31" s="25"/>
      <c r="N31" s="25"/>
      <c r="O31" s="25"/>
      <c r="P31" s="25"/>
      <c r="Q31" s="25"/>
      <c r="R31" s="25"/>
    </row>
    <row r="32" spans="1:18" ht="15">
      <c r="A32" s="160" t="s">
        <v>108</v>
      </c>
      <c r="B32" s="161"/>
      <c r="C32" s="161"/>
      <c r="D32" s="161"/>
      <c r="E32" s="161"/>
      <c r="F32" s="161"/>
      <c r="G32" s="161"/>
      <c r="H32" s="161"/>
      <c r="I32" s="161"/>
      <c r="J32" s="161"/>
      <c r="K32" s="161"/>
      <c r="L32" s="161"/>
      <c r="M32" s="161"/>
      <c r="N32" s="161"/>
      <c r="O32" s="161"/>
      <c r="P32" s="161"/>
      <c r="Q32" s="161"/>
      <c r="R32" s="161"/>
    </row>
    <row r="33" spans="1:18" ht="15">
      <c r="A33" s="154" t="s">
        <v>109</v>
      </c>
      <c r="B33" s="155"/>
      <c r="C33" s="155"/>
      <c r="D33" s="155"/>
      <c r="E33" s="155"/>
      <c r="F33" s="155"/>
      <c r="G33" s="155"/>
      <c r="H33" s="155"/>
      <c r="I33" s="155"/>
      <c r="J33" s="155"/>
      <c r="K33" s="155"/>
      <c r="L33" s="155"/>
      <c r="M33" s="155"/>
      <c r="N33" s="155"/>
      <c r="O33" s="155"/>
      <c r="P33" s="155"/>
      <c r="Q33" s="155"/>
      <c r="R33" s="155"/>
    </row>
    <row r="34" spans="1:18" ht="15">
      <c r="A34" s="156"/>
      <c r="B34" s="157"/>
      <c r="C34" s="157"/>
      <c r="D34" s="157"/>
      <c r="E34" s="157"/>
      <c r="F34" s="157"/>
      <c r="G34" s="157"/>
      <c r="H34" s="157"/>
      <c r="I34" s="157"/>
      <c r="J34" s="157"/>
      <c r="K34" s="157"/>
      <c r="L34" s="157"/>
      <c r="M34" s="157"/>
      <c r="N34" s="157"/>
      <c r="O34" s="157"/>
      <c r="P34" s="157"/>
      <c r="Q34" s="157"/>
      <c r="R34" s="157"/>
    </row>
    <row r="35" spans="1:18" ht="15">
      <c r="A35" s="26"/>
      <c r="B35" s="25"/>
      <c r="C35" s="25"/>
      <c r="D35" s="25"/>
      <c r="E35" s="25"/>
      <c r="F35" s="25"/>
      <c r="G35" s="25"/>
      <c r="H35" s="25"/>
      <c r="I35" s="25"/>
      <c r="J35" s="25"/>
      <c r="K35" s="25"/>
      <c r="L35" s="25"/>
      <c r="M35" s="25"/>
      <c r="N35" s="25"/>
      <c r="O35" s="25"/>
      <c r="P35" s="25"/>
      <c r="Q35" s="25"/>
      <c r="R35" s="25"/>
    </row>
    <row r="36" spans="1:18" ht="15">
      <c r="A36" s="26"/>
      <c r="B36" s="162" t="s">
        <v>110</v>
      </c>
      <c r="C36" s="163"/>
      <c r="D36" s="163"/>
      <c r="E36" s="163"/>
      <c r="F36" s="163"/>
      <c r="G36" s="163"/>
      <c r="H36" s="163"/>
      <c r="I36" s="163"/>
      <c r="J36" s="163"/>
      <c r="K36" s="163"/>
      <c r="L36" s="163"/>
      <c r="M36" s="164"/>
      <c r="N36" s="25"/>
      <c r="O36" s="25"/>
      <c r="P36" s="25"/>
      <c r="Q36" s="25"/>
      <c r="R36" s="25"/>
    </row>
    <row r="37" spans="1:18" ht="15">
      <c r="A37" s="26"/>
      <c r="B37" s="26"/>
      <c r="C37" s="25"/>
      <c r="D37" s="25"/>
      <c r="E37" s="25"/>
      <c r="F37" s="25"/>
      <c r="G37" s="25"/>
      <c r="H37" s="146" t="s">
        <v>111</v>
      </c>
      <c r="I37" s="146"/>
      <c r="J37" s="146"/>
      <c r="K37" s="25"/>
      <c r="L37" s="25"/>
      <c r="M37" s="37"/>
      <c r="N37" s="25"/>
      <c r="O37" s="25"/>
      <c r="P37" s="25"/>
      <c r="Q37" s="25"/>
      <c r="R37" s="25"/>
    </row>
    <row r="38" spans="1:18" ht="18">
      <c r="A38" s="26"/>
      <c r="B38" s="26"/>
      <c r="C38" s="38" t="s">
        <v>112</v>
      </c>
      <c r="D38" s="39" t="e">
        <f>IF($I$38&gt;$I$39,$D$39*$I$40/1000*$I$39/(#REF!*'Cv Estimator'!$I$41)/($I$38-$I$39),IF($I$38&lt;$I$39,$D$39*$I$40/1000*$I$38/(#REF!*'Cv Estimator'!$I$41)/($I$38-$I$39),""))</f>
        <v>#REF!</v>
      </c>
      <c r="E38" s="165" t="s">
        <v>67</v>
      </c>
      <c r="F38" s="165"/>
      <c r="G38" s="25"/>
      <c r="H38" s="40" t="s">
        <v>113</v>
      </c>
      <c r="I38" s="41">
        <v>3.0856051517533301</v>
      </c>
      <c r="J38" s="38" t="s">
        <v>114</v>
      </c>
      <c r="K38" s="165" t="s">
        <v>115</v>
      </c>
      <c r="L38" s="165"/>
      <c r="M38" s="37"/>
      <c r="N38" s="25"/>
      <c r="O38" s="25"/>
      <c r="P38" s="25"/>
      <c r="Q38" s="25"/>
      <c r="R38" s="25"/>
    </row>
    <row r="39" spans="1:18" ht="18">
      <c r="A39" s="26"/>
      <c r="B39" s="26"/>
      <c r="C39" s="40" t="s">
        <v>116</v>
      </c>
      <c r="D39" s="42">
        <f>IF($I$38&gt;$I$39,1,IF($I$38&lt;$I$39,-1,""))</f>
        <v>1</v>
      </c>
      <c r="E39" s="165" t="s">
        <v>3</v>
      </c>
      <c r="F39" s="165"/>
      <c r="G39" s="25"/>
      <c r="H39" s="40" t="s">
        <v>117</v>
      </c>
      <c r="I39" s="41">
        <v>2.95</v>
      </c>
      <c r="J39" s="38" t="s">
        <v>114</v>
      </c>
      <c r="K39" s="165" t="s">
        <v>118</v>
      </c>
      <c r="L39" s="165"/>
      <c r="M39" s="37"/>
      <c r="N39" s="25"/>
      <c r="O39" s="25"/>
      <c r="P39" s="25"/>
      <c r="Q39" s="25"/>
      <c r="R39" s="25"/>
    </row>
    <row r="40" spans="1:18" ht="15">
      <c r="A40" s="26"/>
      <c r="B40" s="26"/>
      <c r="C40" s="25"/>
      <c r="D40" s="25"/>
      <c r="E40" s="25"/>
      <c r="F40" s="25"/>
      <c r="G40" s="25"/>
      <c r="H40" s="40" t="s">
        <v>119</v>
      </c>
      <c r="I40" s="41">
        <v>14.734460115406172</v>
      </c>
      <c r="J40" s="38" t="s">
        <v>120</v>
      </c>
      <c r="K40" s="165" t="s">
        <v>121</v>
      </c>
      <c r="L40" s="165"/>
      <c r="M40" s="37"/>
      <c r="N40" s="25"/>
      <c r="O40" s="25"/>
      <c r="P40" s="25"/>
      <c r="Q40" s="25"/>
      <c r="R40" s="25"/>
    </row>
    <row r="41" spans="1:18" ht="15">
      <c r="A41" s="26"/>
      <c r="B41" s="26"/>
      <c r="C41" s="25"/>
      <c r="D41" s="25"/>
      <c r="E41" s="25"/>
      <c r="F41" s="25"/>
      <c r="G41" s="25"/>
      <c r="H41" s="40" t="s">
        <v>122</v>
      </c>
      <c r="I41" s="41">
        <v>318.14999999999998</v>
      </c>
      <c r="J41" s="38" t="s">
        <v>123</v>
      </c>
      <c r="K41" s="165" t="s">
        <v>124</v>
      </c>
      <c r="L41" s="165"/>
      <c r="M41" s="37"/>
      <c r="N41" s="25"/>
      <c r="O41" s="25"/>
      <c r="P41" s="25"/>
      <c r="Q41" s="25"/>
      <c r="R41" s="25"/>
    </row>
    <row r="42" spans="1:18" s="23" customFormat="1" ht="15">
      <c r="A42" s="26"/>
      <c r="B42" s="43"/>
      <c r="C42" s="44"/>
      <c r="D42" s="44"/>
      <c r="E42" s="44"/>
      <c r="F42" s="44"/>
      <c r="G42" s="44"/>
      <c r="H42" s="44"/>
      <c r="I42" s="44"/>
      <c r="J42" s="44"/>
      <c r="K42" s="44"/>
      <c r="L42" s="44"/>
      <c r="M42" s="45"/>
      <c r="N42" s="25"/>
      <c r="O42" s="25"/>
      <c r="P42" s="25"/>
      <c r="Q42" s="25"/>
      <c r="R42" s="25"/>
    </row>
    <row r="43" spans="1:18" s="23" customFormat="1" ht="15">
      <c r="A43" s="26"/>
      <c r="B43" s="25"/>
      <c r="C43" s="25"/>
      <c r="D43" s="25"/>
      <c r="E43" s="25"/>
      <c r="F43" s="25"/>
      <c r="G43" s="25"/>
      <c r="H43" s="25"/>
      <c r="I43" s="25"/>
      <c r="J43" s="25"/>
      <c r="K43" s="25"/>
      <c r="L43" s="25"/>
      <c r="M43" s="25"/>
      <c r="N43" s="25"/>
      <c r="O43" s="25"/>
      <c r="P43" s="25"/>
      <c r="Q43" s="25"/>
      <c r="R43" s="25"/>
    </row>
    <row r="44" spans="1:18" s="23" customFormat="1" ht="15">
      <c r="A44" s="26"/>
      <c r="B44" s="25" t="s">
        <v>125</v>
      </c>
      <c r="C44" s="25"/>
      <c r="D44" s="25"/>
      <c r="E44" s="25"/>
      <c r="F44" s="25"/>
      <c r="G44" s="25"/>
      <c r="H44" s="25"/>
      <c r="I44" s="25"/>
      <c r="J44" s="25"/>
      <c r="K44" s="25"/>
      <c r="L44" s="25"/>
      <c r="M44" s="25"/>
      <c r="N44" s="25"/>
      <c r="O44" s="25"/>
      <c r="P44" s="25"/>
      <c r="Q44" s="25"/>
      <c r="R44" s="25"/>
    </row>
    <row r="45" spans="1:18" s="23" customFormat="1" ht="15">
      <c r="A45" s="26"/>
      <c r="B45" s="25"/>
      <c r="C45" s="25"/>
      <c r="D45" s="25"/>
      <c r="E45" s="25"/>
      <c r="F45" s="25"/>
      <c r="G45" s="25"/>
      <c r="H45" s="25"/>
      <c r="I45" s="25"/>
      <c r="J45" s="25"/>
      <c r="K45" s="25"/>
      <c r="L45" s="25"/>
      <c r="M45" s="25"/>
      <c r="N45" s="25"/>
      <c r="O45" s="25"/>
      <c r="P45" s="25"/>
      <c r="Q45" s="25"/>
      <c r="R45" s="25"/>
    </row>
    <row r="46" spans="1:18" s="23" customFormat="1" ht="15">
      <c r="A46" s="26"/>
      <c r="B46" s="25"/>
      <c r="C46" s="25" t="s">
        <v>126</v>
      </c>
      <c r="D46" s="25"/>
      <c r="E46" s="25"/>
      <c r="F46" s="25"/>
      <c r="G46" s="25"/>
      <c r="H46" s="25"/>
      <c r="I46" s="25"/>
      <c r="J46" s="25"/>
      <c r="K46" s="25"/>
      <c r="L46" s="25"/>
      <c r="M46" s="25"/>
      <c r="N46" s="25"/>
      <c r="O46" s="25"/>
      <c r="P46" s="25"/>
      <c r="Q46" s="25"/>
      <c r="R46" s="25"/>
    </row>
    <row r="47" spans="1:18" s="23" customFormat="1" ht="15">
      <c r="A47" s="26"/>
      <c r="B47" s="25"/>
      <c r="C47" s="25" t="s">
        <v>127</v>
      </c>
      <c r="D47" s="25"/>
      <c r="E47" s="25"/>
      <c r="F47" s="25"/>
      <c r="G47" s="25"/>
      <c r="H47" s="25"/>
      <c r="I47" s="25"/>
      <c r="J47" s="25"/>
      <c r="K47" s="25"/>
      <c r="L47" s="25"/>
      <c r="M47" s="25"/>
      <c r="N47" s="25"/>
      <c r="O47" s="25"/>
      <c r="P47" s="25"/>
      <c r="Q47" s="25"/>
      <c r="R47" s="25"/>
    </row>
    <row r="48" spans="1:18" s="23" customFormat="1" ht="15">
      <c r="A48" s="26"/>
      <c r="B48" s="25"/>
      <c r="C48" s="25"/>
      <c r="D48" s="25"/>
      <c r="E48" s="25"/>
      <c r="F48" s="25"/>
      <c r="G48" s="25"/>
      <c r="H48" s="25"/>
      <c r="I48" s="25"/>
      <c r="J48" s="25"/>
      <c r="K48" s="25"/>
      <c r="L48" s="25"/>
      <c r="M48" s="25"/>
      <c r="N48" s="25"/>
      <c r="O48" s="25"/>
      <c r="P48" s="25"/>
      <c r="Q48" s="25"/>
      <c r="R48" s="25"/>
    </row>
    <row r="49" spans="1:18" s="23" customFormat="1" ht="15">
      <c r="A49" s="26"/>
      <c r="B49" s="25" t="s">
        <v>128</v>
      </c>
      <c r="C49" s="25"/>
      <c r="D49" s="25"/>
      <c r="E49" s="25"/>
      <c r="F49" s="25"/>
      <c r="G49" s="25"/>
      <c r="H49" s="25"/>
      <c r="I49" s="25"/>
      <c r="J49" s="25"/>
      <c r="K49" s="25"/>
      <c r="L49" s="25"/>
      <c r="M49" s="25"/>
      <c r="N49" s="25"/>
      <c r="O49" s="25"/>
      <c r="P49" s="25"/>
      <c r="Q49" s="25"/>
      <c r="R49" s="25"/>
    </row>
    <row r="50" spans="1:18" s="23" customFormat="1" ht="15">
      <c r="A50" s="26"/>
      <c r="B50" s="25"/>
      <c r="C50" s="25"/>
      <c r="D50" s="25"/>
      <c r="E50" s="25"/>
      <c r="F50" s="25"/>
      <c r="G50" s="25"/>
      <c r="H50" s="25"/>
      <c r="I50" s="25"/>
      <c r="J50" s="25"/>
      <c r="K50" s="25"/>
      <c r="L50" s="25"/>
      <c r="M50" s="25"/>
      <c r="N50" s="25"/>
      <c r="O50" s="25"/>
      <c r="P50" s="25"/>
      <c r="Q50" s="25"/>
      <c r="R50" s="25"/>
    </row>
    <row r="51" spans="1:18" s="23" customFormat="1" ht="15">
      <c r="A51" s="26"/>
      <c r="B51" s="25" t="s">
        <v>129</v>
      </c>
      <c r="C51" s="25"/>
      <c r="D51" s="25"/>
      <c r="E51" s="25"/>
      <c r="F51" s="25"/>
      <c r="G51" s="25"/>
      <c r="H51" s="25"/>
      <c r="I51" s="25"/>
      <c r="J51" s="25"/>
      <c r="K51" s="25"/>
      <c r="L51" s="25"/>
      <c r="M51" s="25"/>
      <c r="N51" s="25"/>
      <c r="O51" s="25"/>
      <c r="P51" s="25"/>
      <c r="Q51" s="25"/>
      <c r="R51" s="25"/>
    </row>
    <row r="52" spans="1:18" s="23" customFormat="1" ht="15">
      <c r="A52" s="26"/>
      <c r="B52" s="25"/>
      <c r="C52" s="25"/>
      <c r="D52" s="25"/>
      <c r="E52" s="25"/>
      <c r="F52" s="25"/>
      <c r="G52" s="25"/>
      <c r="H52" s="25"/>
      <c r="I52" s="25"/>
      <c r="J52" s="25"/>
      <c r="K52" s="25"/>
      <c r="L52" s="25"/>
      <c r="M52" s="25"/>
      <c r="N52" s="25"/>
      <c r="O52" s="25"/>
      <c r="P52" s="25"/>
      <c r="Q52" s="25"/>
      <c r="R52" s="25"/>
    </row>
    <row r="53" spans="1:18" s="23" customFormat="1" ht="15">
      <c r="A53" s="26"/>
      <c r="B53" s="25"/>
      <c r="C53" s="25"/>
      <c r="D53" s="25"/>
      <c r="E53" s="25"/>
      <c r="F53" s="25"/>
      <c r="G53" s="25"/>
      <c r="H53" s="25"/>
      <c r="I53" s="25"/>
      <c r="J53" s="25"/>
      <c r="K53" s="25"/>
      <c r="L53" s="25"/>
      <c r="M53" s="25"/>
      <c r="N53" s="25"/>
      <c r="O53" s="25"/>
      <c r="P53" s="25"/>
      <c r="Q53" s="25"/>
      <c r="R53" s="25"/>
    </row>
    <row r="54" spans="1:18" s="23" customFormat="1" ht="15">
      <c r="A54" s="26"/>
      <c r="B54" s="25"/>
      <c r="C54" s="25"/>
      <c r="D54" s="25"/>
      <c r="E54" s="25"/>
      <c r="F54" s="25"/>
      <c r="G54" s="25"/>
      <c r="H54" s="25"/>
      <c r="I54" s="25"/>
      <c r="J54" s="25"/>
      <c r="K54" s="25"/>
      <c r="L54" s="25"/>
      <c r="M54" s="25"/>
      <c r="N54" s="25"/>
      <c r="O54" s="25"/>
      <c r="P54" s="25"/>
      <c r="Q54" s="25"/>
      <c r="R54" s="25"/>
    </row>
    <row r="55" spans="1:18" s="23" customFormat="1" ht="15">
      <c r="A55" s="26"/>
      <c r="B55" s="25"/>
      <c r="C55" s="25" t="s">
        <v>130</v>
      </c>
      <c r="D55" s="25"/>
      <c r="E55" s="25"/>
      <c r="F55" s="25"/>
      <c r="G55" s="25"/>
      <c r="H55" s="25"/>
      <c r="I55" s="25"/>
      <c r="J55" s="25"/>
      <c r="K55" s="25"/>
      <c r="L55" s="25"/>
      <c r="M55" s="25"/>
      <c r="N55" s="25"/>
      <c r="O55" s="25"/>
      <c r="P55" s="25"/>
      <c r="Q55" s="25"/>
      <c r="R55" s="25"/>
    </row>
    <row r="56" spans="1:18" s="23" customFormat="1" ht="15">
      <c r="A56" s="26"/>
      <c r="B56" s="25"/>
      <c r="C56" s="25"/>
      <c r="D56" s="25"/>
      <c r="E56" s="25"/>
      <c r="F56" s="25"/>
      <c r="G56" s="25"/>
      <c r="H56" s="25"/>
      <c r="I56" s="25"/>
      <c r="J56" s="25"/>
      <c r="K56" s="25"/>
      <c r="L56" s="25"/>
      <c r="M56" s="25"/>
      <c r="N56" s="25"/>
      <c r="O56" s="25"/>
      <c r="P56" s="25"/>
      <c r="Q56" s="25"/>
      <c r="R56" s="25"/>
    </row>
    <row r="57" spans="1:18" s="23" customFormat="1" ht="15">
      <c r="A57" s="26"/>
      <c r="B57" s="157" t="s">
        <v>131</v>
      </c>
      <c r="C57" s="157"/>
      <c r="D57" s="157"/>
      <c r="E57" s="157"/>
      <c r="F57" s="157"/>
      <c r="G57" s="157"/>
      <c r="H57" s="157"/>
      <c r="I57" s="157"/>
      <c r="J57" s="157"/>
      <c r="K57" s="157"/>
      <c r="L57" s="157"/>
      <c r="M57" s="157"/>
      <c r="N57" s="157"/>
      <c r="O57" s="157"/>
      <c r="P57" s="157"/>
      <c r="Q57" s="157"/>
      <c r="R57" s="157"/>
    </row>
    <row r="58" spans="1:18" s="23" customFormat="1" ht="15">
      <c r="A58" s="26"/>
      <c r="B58" s="157"/>
      <c r="C58" s="157"/>
      <c r="D58" s="157"/>
      <c r="E58" s="157"/>
      <c r="F58" s="157"/>
      <c r="G58" s="157"/>
      <c r="H58" s="157"/>
      <c r="I58" s="157"/>
      <c r="J58" s="157"/>
      <c r="K58" s="157"/>
      <c r="L58" s="157"/>
      <c r="M58" s="157"/>
      <c r="N58" s="157"/>
      <c r="O58" s="157"/>
      <c r="P58" s="157"/>
      <c r="Q58" s="157"/>
      <c r="R58" s="157"/>
    </row>
    <row r="59" spans="1:18" s="23" customFormat="1" ht="15">
      <c r="A59" s="26"/>
      <c r="B59" s="25"/>
      <c r="C59" s="25"/>
      <c r="D59" s="25"/>
      <c r="E59" s="25"/>
      <c r="F59" s="25"/>
      <c r="G59" s="25"/>
      <c r="H59" s="25"/>
      <c r="I59" s="25"/>
      <c r="J59" s="25"/>
      <c r="K59" s="25"/>
      <c r="L59" s="25"/>
      <c r="M59" s="25"/>
      <c r="N59" s="25"/>
      <c r="O59" s="25"/>
      <c r="P59" s="25"/>
      <c r="Q59" s="25"/>
      <c r="R59" s="25"/>
    </row>
    <row r="60" spans="1:18" s="23" customFormat="1" ht="15">
      <c r="A60" s="26"/>
      <c r="B60" s="25" t="s">
        <v>132</v>
      </c>
      <c r="C60" s="25"/>
      <c r="D60" s="25"/>
      <c r="E60" s="25"/>
      <c r="F60" s="25"/>
      <c r="G60" s="25"/>
      <c r="H60" s="25"/>
      <c r="I60" s="25"/>
      <c r="J60" s="25"/>
      <c r="K60" s="25"/>
      <c r="L60" s="25"/>
      <c r="M60" s="25"/>
      <c r="N60" s="25"/>
      <c r="O60" s="25"/>
      <c r="P60" s="25"/>
      <c r="Q60" s="25"/>
      <c r="R60" s="25"/>
    </row>
    <row r="61" spans="1:18" s="23" customFormat="1" ht="15">
      <c r="A61" s="26"/>
      <c r="B61" s="25"/>
      <c r="C61" s="157" t="s">
        <v>133</v>
      </c>
      <c r="D61" s="157"/>
      <c r="E61" s="157"/>
      <c r="F61" s="157"/>
      <c r="G61" s="157"/>
      <c r="H61" s="157"/>
      <c r="I61" s="157"/>
      <c r="J61" s="157"/>
      <c r="K61" s="157"/>
      <c r="L61" s="157"/>
      <c r="M61" s="157"/>
      <c r="N61" s="157"/>
      <c r="O61" s="157"/>
      <c r="P61" s="157"/>
      <c r="Q61" s="157"/>
      <c r="R61" s="157"/>
    </row>
    <row r="62" spans="1:18" s="23" customFormat="1" ht="15">
      <c r="A62" s="26"/>
      <c r="B62" s="25"/>
      <c r="C62" s="157"/>
      <c r="D62" s="157"/>
      <c r="E62" s="157"/>
      <c r="F62" s="157"/>
      <c r="G62" s="157"/>
      <c r="H62" s="157"/>
      <c r="I62" s="157"/>
      <c r="J62" s="157"/>
      <c r="K62" s="157"/>
      <c r="L62" s="157"/>
      <c r="M62" s="157"/>
      <c r="N62" s="157"/>
      <c r="O62" s="157"/>
      <c r="P62" s="157"/>
      <c r="Q62" s="157"/>
      <c r="R62" s="157"/>
    </row>
    <row r="63" spans="1:18" s="23" customFormat="1" ht="15">
      <c r="A63" s="26"/>
      <c r="B63" s="25"/>
      <c r="C63" s="157"/>
      <c r="D63" s="157"/>
      <c r="E63" s="157"/>
      <c r="F63" s="157"/>
      <c r="G63" s="157"/>
      <c r="H63" s="157"/>
      <c r="I63" s="157"/>
      <c r="J63" s="157"/>
      <c r="K63" s="157"/>
      <c r="L63" s="157"/>
      <c r="M63" s="157"/>
      <c r="N63" s="157"/>
      <c r="O63" s="157"/>
      <c r="P63" s="157"/>
      <c r="Q63" s="157"/>
      <c r="R63" s="157"/>
    </row>
    <row r="64" spans="1:18" s="23" customFormat="1" ht="15">
      <c r="A64" s="26"/>
      <c r="B64" s="25"/>
      <c r="C64" s="25"/>
      <c r="D64" s="25"/>
      <c r="E64" s="25"/>
      <c r="F64" s="25"/>
      <c r="G64" s="25"/>
      <c r="H64" s="25"/>
      <c r="I64" s="25"/>
      <c r="J64" s="25"/>
      <c r="K64" s="25"/>
      <c r="L64" s="25"/>
      <c r="M64" s="25"/>
      <c r="N64" s="25"/>
      <c r="O64" s="25"/>
      <c r="P64" s="25"/>
      <c r="Q64" s="25"/>
      <c r="R64" s="25"/>
    </row>
    <row r="65" spans="1:18" s="160" customFormat="1" ht="15">
      <c r="A65" s="166" t="s">
        <v>134</v>
      </c>
      <c r="B65" s="167"/>
      <c r="C65" s="167"/>
      <c r="D65" s="167"/>
      <c r="E65" s="167"/>
      <c r="F65" s="167"/>
      <c r="G65" s="167"/>
      <c r="H65" s="167"/>
      <c r="I65" s="167"/>
      <c r="J65" s="167"/>
      <c r="K65" s="167"/>
      <c r="L65" s="167"/>
      <c r="M65" s="167"/>
      <c r="N65" s="167"/>
      <c r="O65" s="167"/>
      <c r="P65" s="167"/>
      <c r="Q65" s="167"/>
      <c r="R65" s="167"/>
    </row>
    <row r="66" spans="1:18" s="23" customFormat="1" ht="15">
      <c r="A66" s="154" t="s">
        <v>135</v>
      </c>
      <c r="B66" s="155"/>
      <c r="C66" s="155"/>
      <c r="D66" s="155"/>
      <c r="E66" s="155"/>
      <c r="F66" s="155"/>
      <c r="G66" s="155"/>
      <c r="H66" s="155"/>
      <c r="I66" s="155"/>
      <c r="J66" s="155"/>
      <c r="K66" s="155"/>
      <c r="L66" s="155"/>
      <c r="M66" s="155"/>
      <c r="N66" s="155"/>
      <c r="O66" s="155"/>
      <c r="P66" s="155"/>
      <c r="Q66" s="155"/>
      <c r="R66" s="155"/>
    </row>
    <row r="67" spans="1:18" s="23" customFormat="1" ht="15">
      <c r="A67" s="156" t="s">
        <v>136</v>
      </c>
      <c r="B67" s="157"/>
      <c r="C67" s="157"/>
      <c r="D67" s="157"/>
      <c r="E67" s="157"/>
      <c r="F67" s="157"/>
      <c r="G67" s="157"/>
      <c r="H67" s="157"/>
      <c r="I67" s="157"/>
      <c r="J67" s="157"/>
      <c r="K67" s="157"/>
      <c r="L67" s="157"/>
      <c r="M67" s="157"/>
      <c r="N67" s="157"/>
      <c r="O67" s="157"/>
      <c r="P67" s="157"/>
      <c r="Q67" s="157"/>
      <c r="R67" s="157"/>
    </row>
    <row r="68" spans="1:18" s="23" customFormat="1" ht="15">
      <c r="A68" s="46"/>
      <c r="B68" s="47"/>
      <c r="C68" s="47"/>
      <c r="D68" s="47"/>
      <c r="E68" s="47"/>
      <c r="F68" s="47"/>
      <c r="G68" s="47"/>
      <c r="H68" s="47"/>
      <c r="I68" s="47"/>
      <c r="J68" s="47"/>
      <c r="K68" s="47"/>
      <c r="L68" s="47"/>
      <c r="M68" s="47"/>
      <c r="N68" s="47"/>
      <c r="O68" s="47"/>
      <c r="P68" s="47"/>
      <c r="Q68" s="47"/>
      <c r="R68" s="47"/>
    </row>
    <row r="69" spans="1:18" s="23" customFormat="1" ht="15">
      <c r="A69" s="46"/>
      <c r="B69" s="157" t="s">
        <v>137</v>
      </c>
      <c r="C69" s="157"/>
      <c r="D69" s="157"/>
      <c r="E69" s="157"/>
      <c r="F69" s="157"/>
      <c r="G69" s="157"/>
      <c r="H69" s="157"/>
      <c r="I69" s="157"/>
      <c r="J69" s="157"/>
      <c r="K69" s="157"/>
      <c r="L69" s="157"/>
      <c r="M69" s="157"/>
      <c r="N69" s="157"/>
      <c r="O69" s="157"/>
      <c r="P69" s="157"/>
      <c r="Q69" s="157"/>
      <c r="R69" s="47"/>
    </row>
    <row r="70" spans="1:18" s="23" customFormat="1" ht="15">
      <c r="A70" s="46"/>
      <c r="B70" s="157"/>
      <c r="C70" s="157"/>
      <c r="D70" s="157"/>
      <c r="E70" s="157"/>
      <c r="F70" s="157"/>
      <c r="G70" s="157"/>
      <c r="H70" s="157"/>
      <c r="I70" s="157"/>
      <c r="J70" s="157"/>
      <c r="K70" s="157"/>
      <c r="L70" s="157"/>
      <c r="M70" s="157"/>
      <c r="N70" s="157"/>
      <c r="O70" s="157"/>
      <c r="P70" s="157"/>
      <c r="Q70" s="157"/>
      <c r="R70" s="47"/>
    </row>
    <row r="71" spans="1:18" s="23" customFormat="1" ht="15">
      <c r="A71" s="46"/>
      <c r="B71" s="47"/>
      <c r="C71" s="47"/>
      <c r="D71" s="47"/>
      <c r="E71" s="47"/>
      <c r="F71" s="47"/>
      <c r="G71" s="47"/>
      <c r="H71" s="47"/>
      <c r="I71" s="47"/>
      <c r="J71" s="47"/>
      <c r="K71" s="47"/>
      <c r="L71" s="47"/>
      <c r="M71" s="47"/>
      <c r="N71" s="47"/>
      <c r="O71" s="47"/>
      <c r="P71" s="47"/>
      <c r="Q71" s="47"/>
      <c r="R71" s="47"/>
    </row>
    <row r="72" spans="1:18" s="23" customFormat="1" ht="15">
      <c r="A72" s="46"/>
      <c r="B72" s="162" t="s">
        <v>110</v>
      </c>
      <c r="C72" s="163"/>
      <c r="D72" s="163"/>
      <c r="E72" s="163"/>
      <c r="F72" s="163"/>
      <c r="G72" s="163"/>
      <c r="H72" s="163"/>
      <c r="I72" s="163"/>
      <c r="J72" s="163"/>
      <c r="K72" s="163"/>
      <c r="L72" s="163"/>
      <c r="M72" s="164"/>
      <c r="N72" s="47"/>
      <c r="O72" s="47"/>
      <c r="P72" s="47"/>
      <c r="Q72" s="47"/>
      <c r="R72" s="47"/>
    </row>
    <row r="73" spans="1:18" s="23" customFormat="1" ht="15">
      <c r="A73" s="46"/>
      <c r="B73" s="26"/>
      <c r="C73" s="25"/>
      <c r="D73" s="25"/>
      <c r="E73" s="25"/>
      <c r="F73" s="25"/>
      <c r="G73" s="25"/>
      <c r="H73" s="48" t="s">
        <v>111</v>
      </c>
      <c r="I73" s="48"/>
      <c r="J73" s="48"/>
      <c r="K73" s="25"/>
      <c r="L73" s="25"/>
      <c r="M73" s="37"/>
      <c r="N73" s="47"/>
      <c r="O73" s="47"/>
      <c r="P73" s="47"/>
      <c r="Q73" s="47"/>
      <c r="R73" s="47"/>
    </row>
    <row r="74" spans="1:18" ht="18">
      <c r="A74" s="46"/>
      <c r="B74" s="26"/>
      <c r="C74" s="38" t="s">
        <v>112</v>
      </c>
      <c r="D74" s="39" t="e">
        <f>$I$74*$I$75/(#REF!*$I$76*($I$77))*LN(($I$80-$I$79)/($I$80-$I$78))/1000</f>
        <v>#REF!</v>
      </c>
      <c r="E74" s="165" t="s">
        <v>67</v>
      </c>
      <c r="F74" s="165"/>
      <c r="G74" s="25"/>
      <c r="H74" s="38" t="s">
        <v>138</v>
      </c>
      <c r="I74" s="41">
        <v>0.48</v>
      </c>
      <c r="J74" s="38" t="s">
        <v>3</v>
      </c>
      <c r="K74" s="165" t="s">
        <v>139</v>
      </c>
      <c r="L74" s="165"/>
      <c r="M74" s="37"/>
      <c r="N74" s="47"/>
      <c r="O74" s="47"/>
      <c r="P74" s="47"/>
      <c r="Q74" s="47"/>
      <c r="R74" s="47"/>
    </row>
    <row r="75" spans="1:18" ht="15">
      <c r="A75" s="46"/>
      <c r="B75" s="26"/>
      <c r="C75" s="40" t="s">
        <v>116</v>
      </c>
      <c r="D75" s="42"/>
      <c r="E75" s="165" t="s">
        <v>3</v>
      </c>
      <c r="F75" s="165"/>
      <c r="G75" s="25"/>
      <c r="H75" s="38" t="s">
        <v>140</v>
      </c>
      <c r="I75" s="41">
        <v>312.74999024855759</v>
      </c>
      <c r="J75" s="38" t="s">
        <v>141</v>
      </c>
      <c r="K75" s="165" t="s">
        <v>142</v>
      </c>
      <c r="L75" s="165"/>
      <c r="M75" s="37"/>
      <c r="N75" s="47"/>
      <c r="O75" s="47"/>
      <c r="P75" s="47"/>
      <c r="Q75" s="47"/>
      <c r="R75" s="47"/>
    </row>
    <row r="76" spans="1:18" ht="15">
      <c r="A76" s="46"/>
      <c r="B76" s="26"/>
      <c r="C76" s="25"/>
      <c r="D76" s="25"/>
      <c r="E76" s="25"/>
      <c r="F76" s="25"/>
      <c r="G76" s="25"/>
      <c r="H76" s="38" t="s">
        <v>143</v>
      </c>
      <c r="I76" s="41">
        <v>318.14999999999998</v>
      </c>
      <c r="J76" s="38" t="s">
        <v>123</v>
      </c>
      <c r="K76" s="165" t="s">
        <v>124</v>
      </c>
      <c r="L76" s="165"/>
      <c r="M76" s="37"/>
      <c r="N76" s="47"/>
      <c r="O76" s="47"/>
      <c r="P76" s="47"/>
      <c r="Q76" s="47"/>
      <c r="R76" s="47"/>
    </row>
    <row r="77" spans="1:18" ht="18">
      <c r="A77" s="46"/>
      <c r="B77" s="26"/>
      <c r="C77" s="25"/>
      <c r="D77" s="25"/>
      <c r="E77" s="25"/>
      <c r="F77" s="25"/>
      <c r="G77" s="25"/>
      <c r="H77" s="38" t="s">
        <v>144</v>
      </c>
      <c r="I77" s="41">
        <v>5</v>
      </c>
      <c r="J77" s="38" t="s">
        <v>62</v>
      </c>
      <c r="K77" s="165" t="s">
        <v>145</v>
      </c>
      <c r="L77" s="165"/>
      <c r="M77" s="37"/>
      <c r="N77" s="47"/>
      <c r="O77" s="47"/>
      <c r="P77" s="47"/>
      <c r="Q77" s="47"/>
      <c r="R77" s="47"/>
    </row>
    <row r="78" spans="1:18" ht="18">
      <c r="A78" s="46"/>
      <c r="B78" s="26"/>
      <c r="C78" s="25"/>
      <c r="D78" s="25"/>
      <c r="E78" s="25"/>
      <c r="F78" s="25"/>
      <c r="G78" s="25"/>
      <c r="H78" s="38" t="s">
        <v>146</v>
      </c>
      <c r="I78" s="41">
        <v>3.07</v>
      </c>
      <c r="J78" s="38" t="s">
        <v>114</v>
      </c>
      <c r="K78" s="165" t="s">
        <v>147</v>
      </c>
      <c r="L78" s="165"/>
      <c r="M78" s="37"/>
      <c r="N78" s="47"/>
      <c r="O78" s="47"/>
      <c r="P78" s="47"/>
      <c r="Q78" s="47"/>
      <c r="R78" s="47"/>
    </row>
    <row r="79" spans="1:18" ht="18">
      <c r="A79" s="46"/>
      <c r="B79" s="26"/>
      <c r="C79" s="25"/>
      <c r="D79" s="25"/>
      <c r="E79" s="25"/>
      <c r="F79" s="25"/>
      <c r="G79" s="25"/>
      <c r="H79" s="38" t="s">
        <v>148</v>
      </c>
      <c r="I79" s="41">
        <v>0.4764958148898909</v>
      </c>
      <c r="J79" s="38" t="s">
        <v>114</v>
      </c>
      <c r="K79" s="165" t="s">
        <v>149</v>
      </c>
      <c r="L79" s="165"/>
      <c r="M79" s="37"/>
      <c r="N79" s="47"/>
      <c r="O79" s="47"/>
      <c r="P79" s="47"/>
      <c r="Q79" s="47"/>
      <c r="R79" s="47"/>
    </row>
    <row r="80" spans="1:18" ht="15">
      <c r="A80" s="46"/>
      <c r="B80" s="26"/>
      <c r="C80" s="25"/>
      <c r="D80" s="25"/>
      <c r="E80" s="25"/>
      <c r="F80" s="25"/>
      <c r="G80" s="25"/>
      <c r="H80" s="38" t="s">
        <v>150</v>
      </c>
      <c r="I80" s="41">
        <v>3.0856051517533336</v>
      </c>
      <c r="J80" s="38" t="s">
        <v>114</v>
      </c>
      <c r="K80" s="165" t="s">
        <v>151</v>
      </c>
      <c r="L80" s="165"/>
      <c r="M80" s="37"/>
      <c r="N80" s="47"/>
      <c r="O80" s="47"/>
      <c r="P80" s="47"/>
      <c r="Q80" s="47"/>
      <c r="R80" s="47"/>
    </row>
    <row r="81" spans="1:18" ht="15">
      <c r="A81" s="46"/>
      <c r="B81" s="26"/>
      <c r="C81" s="25"/>
      <c r="D81" s="25"/>
      <c r="E81" s="25"/>
      <c r="F81" s="25"/>
      <c r="G81" s="25"/>
      <c r="H81" s="25"/>
      <c r="I81" s="25"/>
      <c r="J81" s="25"/>
      <c r="K81" s="25"/>
      <c r="L81" s="25"/>
      <c r="M81" s="37"/>
      <c r="N81" s="47"/>
      <c r="O81" s="47"/>
      <c r="P81" s="47"/>
      <c r="Q81" s="47"/>
      <c r="R81" s="47"/>
    </row>
    <row r="82" spans="1:18" ht="15">
      <c r="A82" s="46"/>
      <c r="B82" s="43"/>
      <c r="C82" s="44"/>
      <c r="D82" s="44"/>
      <c r="E82" s="44"/>
      <c r="F82" s="44"/>
      <c r="G82" s="44"/>
      <c r="H82" s="44"/>
      <c r="I82" s="44"/>
      <c r="J82" s="44"/>
      <c r="K82" s="44"/>
      <c r="L82" s="44"/>
      <c r="M82" s="45"/>
      <c r="N82" s="47"/>
      <c r="O82" s="47"/>
      <c r="P82" s="47"/>
      <c r="Q82" s="47"/>
      <c r="R82" s="47"/>
    </row>
    <row r="83" spans="1:18" ht="15">
      <c r="A83" s="46"/>
      <c r="B83" s="47"/>
      <c r="C83" s="47"/>
      <c r="D83" s="47"/>
      <c r="E83" s="47"/>
      <c r="F83" s="47"/>
      <c r="G83" s="47"/>
      <c r="H83" s="47"/>
      <c r="I83" s="47"/>
      <c r="J83" s="47"/>
      <c r="K83" s="47"/>
      <c r="L83" s="47"/>
      <c r="M83" s="47"/>
      <c r="N83" s="47"/>
      <c r="O83" s="47"/>
      <c r="P83" s="47"/>
      <c r="Q83" s="47"/>
      <c r="R83" s="47"/>
    </row>
    <row r="84" spans="1:18" ht="15">
      <c r="A84" s="26"/>
      <c r="B84" s="25" t="s">
        <v>152</v>
      </c>
      <c r="C84" s="25"/>
      <c r="D84" s="25"/>
      <c r="E84" s="25"/>
      <c r="F84" s="25"/>
      <c r="G84" s="25"/>
      <c r="H84" s="25"/>
      <c r="I84" s="25"/>
      <c r="J84" s="25"/>
      <c r="K84" s="25"/>
      <c r="L84" s="25"/>
      <c r="M84" s="25"/>
      <c r="N84" s="25"/>
      <c r="O84" s="25"/>
      <c r="P84" s="25"/>
      <c r="Q84" s="25"/>
      <c r="R84" s="25"/>
    </row>
    <row r="85" spans="1:18" ht="15">
      <c r="A85" s="26"/>
      <c r="B85" s="25"/>
      <c r="C85" s="25"/>
      <c r="D85" s="25"/>
      <c r="E85" s="25"/>
      <c r="F85" s="25"/>
      <c r="G85" s="25"/>
      <c r="H85" s="25"/>
      <c r="I85" s="25"/>
      <c r="J85" s="25"/>
      <c r="K85" s="25"/>
      <c r="L85" s="25"/>
      <c r="M85" s="25"/>
      <c r="N85" s="25"/>
      <c r="O85" s="25"/>
      <c r="P85" s="25"/>
      <c r="Q85" s="25"/>
      <c r="R85" s="25"/>
    </row>
    <row r="86" spans="1:18" ht="15">
      <c r="A86" s="26"/>
      <c r="B86" s="25"/>
      <c r="C86" s="25"/>
      <c r="D86" s="25"/>
      <c r="E86" s="25"/>
      <c r="F86" s="25"/>
      <c r="G86" s="25"/>
      <c r="H86" s="25"/>
      <c r="I86" s="25"/>
      <c r="J86" s="25"/>
      <c r="K86" s="25"/>
      <c r="L86" s="25"/>
      <c r="M86" s="25"/>
      <c r="N86" s="25"/>
      <c r="O86" s="25"/>
      <c r="P86" s="25"/>
      <c r="Q86" s="25"/>
      <c r="R86" s="25"/>
    </row>
    <row r="87" spans="1:18" ht="15">
      <c r="A87" s="26"/>
      <c r="B87" s="25"/>
      <c r="C87" s="25"/>
      <c r="D87" s="25"/>
      <c r="E87" s="25"/>
      <c r="F87" s="25"/>
      <c r="G87" s="25"/>
      <c r="H87" s="25"/>
      <c r="I87" s="25"/>
      <c r="J87" s="25"/>
      <c r="K87" s="25"/>
      <c r="L87" s="25"/>
      <c r="M87" s="25"/>
      <c r="N87" s="25"/>
      <c r="O87" s="25"/>
      <c r="P87" s="25"/>
      <c r="Q87" s="25"/>
      <c r="R87" s="25"/>
    </row>
    <row r="88" spans="1:18" ht="15">
      <c r="A88" s="26"/>
      <c r="B88" s="25"/>
      <c r="C88" s="25"/>
      <c r="D88" s="25"/>
      <c r="E88" s="25"/>
      <c r="F88" s="25"/>
      <c r="G88" s="25"/>
      <c r="H88" s="25"/>
      <c r="I88" s="25"/>
      <c r="J88" s="25"/>
      <c r="K88" s="25"/>
      <c r="L88" s="25"/>
      <c r="M88" s="25"/>
      <c r="N88" s="25"/>
      <c r="O88" s="25"/>
      <c r="P88" s="25"/>
      <c r="Q88" s="25"/>
      <c r="R88" s="25"/>
    </row>
    <row r="89" spans="1:18" ht="15">
      <c r="A89" s="26"/>
      <c r="B89" s="25"/>
      <c r="C89" s="25"/>
      <c r="D89" s="25"/>
      <c r="E89" s="25"/>
      <c r="F89" s="25"/>
      <c r="G89" s="25"/>
      <c r="H89" s="25"/>
      <c r="I89" s="25"/>
      <c r="J89" s="25"/>
      <c r="K89" s="25"/>
      <c r="L89" s="25"/>
      <c r="M89" s="25"/>
      <c r="N89" s="25"/>
      <c r="O89" s="25"/>
      <c r="P89" s="25"/>
      <c r="Q89" s="25"/>
      <c r="R89" s="25"/>
    </row>
    <row r="90" spans="1:18" ht="15">
      <c r="A90" s="26"/>
      <c r="B90" s="25"/>
      <c r="C90" s="25"/>
      <c r="D90" s="25"/>
      <c r="E90" s="25"/>
      <c r="F90" s="25"/>
      <c r="G90" s="25"/>
      <c r="H90" s="25"/>
      <c r="I90" s="25"/>
      <c r="J90" s="25"/>
      <c r="K90" s="25"/>
      <c r="L90" s="25"/>
      <c r="M90" s="25"/>
      <c r="N90" s="25"/>
      <c r="O90" s="25"/>
      <c r="P90" s="25"/>
      <c r="Q90" s="25"/>
      <c r="R90" s="25"/>
    </row>
    <row r="91" spans="1:18" ht="15">
      <c r="A91" s="26"/>
      <c r="B91" s="25" t="s">
        <v>153</v>
      </c>
      <c r="C91" s="25"/>
      <c r="D91" s="25"/>
      <c r="E91" s="25"/>
      <c r="F91" s="25"/>
      <c r="G91" s="25"/>
      <c r="H91" s="25"/>
      <c r="I91" s="25"/>
      <c r="J91" s="25"/>
      <c r="K91" s="25"/>
      <c r="L91" s="25"/>
      <c r="M91" s="25"/>
      <c r="N91" s="25"/>
      <c r="O91" s="25"/>
      <c r="P91" s="25"/>
      <c r="Q91" s="25"/>
      <c r="R91" s="25"/>
    </row>
    <row r="92" spans="1:18" ht="15">
      <c r="A92" s="26"/>
      <c r="B92" s="25"/>
      <c r="C92" s="25"/>
      <c r="D92" s="25"/>
      <c r="E92" s="25"/>
      <c r="F92" s="25"/>
      <c r="G92" s="25"/>
      <c r="H92" s="25"/>
      <c r="I92" s="25"/>
      <c r="J92" s="25"/>
      <c r="K92" s="25"/>
      <c r="L92" s="25"/>
      <c r="M92" s="25"/>
      <c r="N92" s="25"/>
      <c r="O92" s="25"/>
      <c r="P92" s="25"/>
      <c r="Q92" s="25"/>
      <c r="R92" s="25"/>
    </row>
    <row r="93" spans="1:18" ht="15">
      <c r="A93" s="26"/>
      <c r="B93" s="25"/>
      <c r="C93" s="25"/>
      <c r="D93" s="25"/>
      <c r="E93" s="25"/>
      <c r="F93" s="25"/>
      <c r="G93" s="25"/>
      <c r="H93" s="25"/>
      <c r="I93" s="25"/>
      <c r="J93" s="25"/>
      <c r="K93" s="25"/>
      <c r="L93" s="25"/>
      <c r="M93" s="25"/>
      <c r="N93" s="25"/>
      <c r="O93" s="25"/>
      <c r="P93" s="25"/>
      <c r="Q93" s="25"/>
      <c r="R93" s="25"/>
    </row>
    <row r="94" spans="1:18" ht="15">
      <c r="A94" s="26"/>
      <c r="B94" s="25"/>
      <c r="C94" s="25"/>
      <c r="D94" s="25"/>
      <c r="E94" s="25"/>
      <c r="F94" s="25"/>
      <c r="G94" s="25"/>
      <c r="H94" s="25"/>
      <c r="I94" s="25"/>
      <c r="J94" s="25"/>
      <c r="K94" s="25"/>
      <c r="L94" s="25"/>
      <c r="M94" s="25"/>
      <c r="N94" s="25"/>
      <c r="O94" s="25"/>
      <c r="P94" s="25"/>
      <c r="Q94" s="25"/>
      <c r="R94" s="25"/>
    </row>
    <row r="95" spans="1:18" ht="15">
      <c r="A95" s="26"/>
      <c r="B95" s="25" t="s">
        <v>154</v>
      </c>
      <c r="C95" s="25"/>
      <c r="D95" s="25"/>
      <c r="E95" s="25"/>
      <c r="F95" s="25"/>
      <c r="G95" s="25"/>
      <c r="H95" s="25"/>
      <c r="I95" s="25"/>
      <c r="J95" s="25"/>
      <c r="K95" s="25"/>
      <c r="L95" s="25"/>
      <c r="M95" s="25"/>
      <c r="N95" s="25"/>
      <c r="O95" s="25"/>
      <c r="P95" s="25"/>
      <c r="Q95" s="25"/>
      <c r="R95" s="25"/>
    </row>
    <row r="96" spans="1:18" ht="15">
      <c r="A96" s="26"/>
      <c r="B96" s="25"/>
      <c r="C96" s="25"/>
      <c r="D96" s="25"/>
      <c r="E96" s="25"/>
      <c r="F96" s="25"/>
      <c r="G96" s="25"/>
      <c r="H96" s="25"/>
      <c r="I96" s="25"/>
      <c r="J96" s="25"/>
      <c r="K96" s="25"/>
      <c r="L96" s="25"/>
      <c r="M96" s="25"/>
      <c r="N96" s="25"/>
      <c r="O96" s="25"/>
      <c r="P96" s="25"/>
      <c r="Q96" s="25"/>
      <c r="R96" s="25"/>
    </row>
    <row r="97" spans="1:18" ht="15">
      <c r="A97" s="26"/>
      <c r="B97" s="25"/>
      <c r="C97" s="25"/>
      <c r="D97" s="25"/>
      <c r="E97" s="25"/>
      <c r="F97" s="25"/>
      <c r="G97" s="25"/>
      <c r="H97" s="25"/>
      <c r="I97" s="25"/>
      <c r="J97" s="25"/>
      <c r="K97" s="25"/>
      <c r="L97" s="25"/>
      <c r="M97" s="25"/>
      <c r="N97" s="25"/>
      <c r="O97" s="25"/>
      <c r="P97" s="25"/>
      <c r="Q97" s="25"/>
      <c r="R97" s="25"/>
    </row>
    <row r="98" spans="1:18" ht="15">
      <c r="A98" s="26"/>
      <c r="B98" s="25"/>
      <c r="C98" s="25"/>
      <c r="D98" s="25"/>
      <c r="E98" s="25"/>
      <c r="F98" s="25"/>
      <c r="G98" s="25"/>
      <c r="H98" s="25"/>
      <c r="I98" s="25"/>
      <c r="J98" s="25"/>
      <c r="K98" s="25"/>
      <c r="L98" s="25"/>
      <c r="M98" s="25"/>
      <c r="N98" s="25"/>
      <c r="O98" s="25"/>
      <c r="P98" s="25"/>
      <c r="Q98" s="25"/>
      <c r="R98" s="25"/>
    </row>
    <row r="99" spans="1:18" ht="15">
      <c r="A99" s="26"/>
      <c r="B99" s="25"/>
      <c r="C99" s="25"/>
      <c r="D99" s="25"/>
      <c r="E99" s="25"/>
      <c r="F99" s="25"/>
      <c r="G99" s="25"/>
      <c r="H99" s="25"/>
      <c r="I99" s="25"/>
      <c r="J99" s="25"/>
      <c r="K99" s="25"/>
      <c r="L99" s="25"/>
      <c r="M99" s="25"/>
      <c r="N99" s="25"/>
      <c r="O99" s="25"/>
      <c r="P99" s="25"/>
      <c r="Q99" s="25"/>
      <c r="R99" s="25"/>
    </row>
    <row r="100" spans="1:18" ht="15">
      <c r="A100" s="26"/>
      <c r="B100" s="25"/>
      <c r="C100" s="25"/>
      <c r="D100" s="25"/>
      <c r="E100" s="25"/>
      <c r="F100" s="25"/>
      <c r="G100" s="25"/>
      <c r="H100" s="25"/>
      <c r="I100" s="25"/>
      <c r="J100" s="25"/>
      <c r="K100" s="25"/>
      <c r="L100" s="25"/>
      <c r="M100" s="25"/>
      <c r="N100" s="25"/>
      <c r="O100" s="25"/>
      <c r="P100" s="25"/>
      <c r="Q100" s="25"/>
      <c r="R100" s="25"/>
    </row>
    <row r="101" spans="1:18" ht="15">
      <c r="A101" s="26"/>
      <c r="B101" s="25" t="s">
        <v>155</v>
      </c>
      <c r="C101" s="25"/>
      <c r="D101" s="25"/>
      <c r="E101" s="25"/>
      <c r="F101" s="25"/>
      <c r="G101" s="25"/>
      <c r="H101" s="25"/>
      <c r="I101" s="25"/>
      <c r="J101" s="25"/>
      <c r="K101" s="25"/>
      <c r="L101" s="25"/>
      <c r="M101" s="25"/>
      <c r="N101" s="25"/>
      <c r="O101" s="25"/>
      <c r="P101" s="25"/>
      <c r="Q101" s="25"/>
      <c r="R101" s="25"/>
    </row>
    <row r="102" spans="1:18" ht="15">
      <c r="A102" s="26"/>
      <c r="B102" s="25"/>
      <c r="C102" s="25"/>
      <c r="D102" s="25"/>
      <c r="E102" s="25"/>
      <c r="F102" s="25"/>
      <c r="G102" s="25"/>
      <c r="H102" s="25"/>
      <c r="I102" s="25"/>
      <c r="J102" s="25"/>
      <c r="K102" s="25"/>
      <c r="L102" s="25"/>
      <c r="M102" s="25"/>
      <c r="N102" s="25"/>
      <c r="O102" s="25"/>
      <c r="P102" s="25"/>
      <c r="Q102" s="25"/>
      <c r="R102" s="25"/>
    </row>
    <row r="103" spans="1:18" ht="15">
      <c r="A103" s="26"/>
      <c r="B103" s="25"/>
      <c r="C103" s="25"/>
      <c r="D103" s="25"/>
      <c r="E103" s="25"/>
      <c r="F103" s="25"/>
      <c r="G103" s="25"/>
      <c r="H103" s="25"/>
      <c r="I103" s="25"/>
      <c r="J103" s="25"/>
      <c r="K103" s="25"/>
      <c r="L103" s="25"/>
      <c r="M103" s="25"/>
      <c r="N103" s="25"/>
      <c r="O103" s="25"/>
      <c r="P103" s="25"/>
      <c r="Q103" s="25"/>
      <c r="R103" s="25"/>
    </row>
    <row r="104" spans="1:18" ht="15">
      <c r="A104" s="26"/>
      <c r="B104" s="25"/>
      <c r="C104" s="25"/>
      <c r="D104" s="25"/>
      <c r="E104" s="25"/>
      <c r="F104" s="25"/>
      <c r="G104" s="25"/>
      <c r="H104" s="25"/>
      <c r="I104" s="25"/>
      <c r="J104" s="25"/>
      <c r="K104" s="25"/>
      <c r="L104" s="25"/>
      <c r="M104" s="25"/>
      <c r="N104" s="25"/>
      <c r="O104" s="25"/>
      <c r="P104" s="25"/>
      <c r="Q104" s="25"/>
      <c r="R104" s="25"/>
    </row>
    <row r="105" spans="1:18" ht="15">
      <c r="A105" s="26"/>
      <c r="B105" s="25"/>
      <c r="C105" s="25"/>
      <c r="D105" s="25"/>
      <c r="E105" s="25"/>
      <c r="F105" s="25"/>
      <c r="G105" s="25"/>
      <c r="H105" s="25"/>
      <c r="I105" s="25"/>
      <c r="J105" s="25"/>
      <c r="K105" s="25"/>
      <c r="L105" s="25"/>
      <c r="M105" s="25"/>
      <c r="N105" s="25"/>
      <c r="O105" s="25"/>
      <c r="P105" s="25"/>
      <c r="Q105" s="25"/>
      <c r="R105" s="25"/>
    </row>
    <row r="106" spans="1:18" ht="15">
      <c r="A106" s="26"/>
      <c r="B106" s="25"/>
      <c r="C106" s="25"/>
      <c r="D106" s="25"/>
      <c r="E106" s="25"/>
      <c r="F106" s="25"/>
      <c r="G106" s="25"/>
      <c r="H106" s="25"/>
      <c r="I106" s="25"/>
      <c r="J106" s="25"/>
      <c r="K106" s="25"/>
      <c r="L106" s="25"/>
      <c r="M106" s="25"/>
      <c r="N106" s="25"/>
      <c r="O106" s="25"/>
      <c r="P106" s="25"/>
      <c r="Q106" s="25"/>
      <c r="R106" s="25"/>
    </row>
    <row r="107" spans="1:18" ht="15">
      <c r="A107" s="26"/>
      <c r="B107" s="25" t="s">
        <v>156</v>
      </c>
      <c r="C107" s="25"/>
      <c r="D107" s="25"/>
      <c r="E107" s="25"/>
      <c r="F107" s="25"/>
      <c r="G107" s="25"/>
      <c r="H107" s="25"/>
      <c r="I107" s="25"/>
      <c r="J107" s="25"/>
      <c r="K107" s="25"/>
      <c r="L107" s="25"/>
      <c r="M107" s="25"/>
      <c r="N107" s="25"/>
      <c r="O107" s="25"/>
      <c r="P107" s="25"/>
      <c r="Q107" s="25"/>
      <c r="R107" s="25"/>
    </row>
    <row r="108" spans="1:18" ht="16.5">
      <c r="A108" s="26"/>
      <c r="B108" s="25"/>
      <c r="C108" s="25" t="s">
        <v>157</v>
      </c>
      <c r="D108" s="25"/>
      <c r="E108" s="25"/>
      <c r="F108" s="25"/>
      <c r="G108" s="25"/>
      <c r="H108" s="25"/>
      <c r="I108" s="25"/>
      <c r="J108" s="25"/>
      <c r="K108" s="25"/>
      <c r="L108" s="25"/>
      <c r="M108" s="25"/>
      <c r="N108" s="25"/>
      <c r="O108" s="25"/>
      <c r="P108" s="25"/>
      <c r="Q108" s="25"/>
      <c r="R108" s="25"/>
    </row>
    <row r="109" spans="1:18" ht="16.5">
      <c r="A109" s="26"/>
      <c r="B109" s="25"/>
      <c r="C109" s="25" t="s">
        <v>158</v>
      </c>
      <c r="D109" s="25"/>
      <c r="E109" s="25"/>
      <c r="F109" s="25"/>
      <c r="G109" s="25"/>
      <c r="H109" s="25"/>
      <c r="I109" s="25"/>
      <c r="J109" s="25"/>
      <c r="K109" s="25"/>
      <c r="L109" s="25"/>
      <c r="M109" s="25"/>
      <c r="N109" s="25"/>
      <c r="O109" s="25"/>
      <c r="P109" s="25"/>
      <c r="Q109" s="25"/>
      <c r="R109" s="25"/>
    </row>
    <row r="110" spans="1:18" ht="15">
      <c r="A110" s="26"/>
      <c r="B110" s="25"/>
      <c r="C110" s="25"/>
      <c r="D110" s="25"/>
      <c r="E110" s="25"/>
      <c r="F110" s="25"/>
      <c r="G110" s="25"/>
      <c r="H110" s="25"/>
      <c r="I110" s="25"/>
      <c r="J110" s="25"/>
      <c r="K110" s="25"/>
      <c r="L110" s="25"/>
      <c r="M110" s="25"/>
      <c r="N110" s="25"/>
      <c r="O110" s="25"/>
      <c r="P110" s="25"/>
      <c r="Q110" s="25"/>
      <c r="R110" s="25"/>
    </row>
    <row r="111" spans="1:18" ht="15">
      <c r="A111" s="26"/>
      <c r="B111" s="25" t="s">
        <v>159</v>
      </c>
      <c r="C111" s="25"/>
      <c r="D111" s="25"/>
      <c r="E111" s="25"/>
      <c r="F111" s="25"/>
      <c r="G111" s="25"/>
      <c r="H111" s="25"/>
      <c r="I111" s="25"/>
      <c r="J111" s="25"/>
      <c r="K111" s="25"/>
      <c r="L111" s="25"/>
      <c r="M111" s="25"/>
      <c r="N111" s="25"/>
      <c r="O111" s="25"/>
      <c r="P111" s="25"/>
      <c r="Q111" s="25"/>
      <c r="R111" s="25"/>
    </row>
    <row r="112" spans="1:18" ht="15">
      <c r="A112" s="26"/>
      <c r="B112" s="25"/>
      <c r="C112" s="25" t="s">
        <v>160</v>
      </c>
      <c r="D112" s="25"/>
      <c r="E112" s="25"/>
      <c r="F112" s="25"/>
      <c r="G112" s="25"/>
      <c r="H112" s="25"/>
      <c r="I112" s="25"/>
      <c r="J112" s="25"/>
      <c r="K112" s="25" t="s">
        <v>161</v>
      </c>
      <c r="L112" s="25"/>
      <c r="M112" s="25"/>
      <c r="N112" s="25"/>
      <c r="O112" s="25"/>
      <c r="P112" s="25"/>
      <c r="Q112" s="25"/>
      <c r="R112" s="25"/>
    </row>
    <row r="113" spans="1:18" ht="15">
      <c r="A113" s="26"/>
      <c r="B113" s="25"/>
      <c r="C113" s="25" t="s">
        <v>162</v>
      </c>
      <c r="D113" s="25"/>
      <c r="E113" s="25"/>
      <c r="F113" s="25"/>
      <c r="G113" s="25"/>
      <c r="H113" s="25"/>
      <c r="I113" s="25"/>
      <c r="J113" s="25"/>
      <c r="K113" s="25" t="s">
        <v>163</v>
      </c>
      <c r="L113" s="25"/>
      <c r="M113" s="25"/>
      <c r="N113" s="25"/>
      <c r="O113" s="25"/>
      <c r="P113" s="25"/>
      <c r="Q113" s="25"/>
      <c r="R113" s="25"/>
    </row>
    <row r="114" spans="1:18" ht="15">
      <c r="A114" s="26"/>
      <c r="B114" s="25"/>
      <c r="C114" s="25"/>
      <c r="D114" s="25"/>
      <c r="E114" s="25"/>
      <c r="F114" s="25"/>
      <c r="G114" s="25"/>
      <c r="H114" s="25"/>
      <c r="I114" s="25"/>
      <c r="J114" s="25"/>
      <c r="K114" s="25"/>
      <c r="L114" s="25"/>
      <c r="M114" s="25"/>
      <c r="N114" s="25"/>
      <c r="O114" s="25"/>
      <c r="P114" s="25"/>
      <c r="Q114" s="25"/>
      <c r="R114" s="25"/>
    </row>
    <row r="115" spans="1:18" ht="15">
      <c r="A115" s="26"/>
      <c r="B115" s="25"/>
      <c r="C115" s="25"/>
      <c r="D115" s="25"/>
      <c r="E115" s="25"/>
      <c r="F115" s="25"/>
      <c r="G115" s="25"/>
      <c r="H115" s="25"/>
      <c r="I115" s="25"/>
      <c r="J115" s="25"/>
      <c r="K115" s="25"/>
      <c r="L115" s="25"/>
      <c r="M115" s="25"/>
      <c r="N115" s="25"/>
      <c r="O115" s="25"/>
      <c r="P115" s="25"/>
      <c r="Q115" s="25"/>
      <c r="R115" s="25"/>
    </row>
    <row r="116" spans="1:18" ht="15">
      <c r="A116" s="26"/>
      <c r="B116" s="25"/>
      <c r="C116" s="25"/>
      <c r="D116" s="25"/>
      <c r="E116" s="25"/>
      <c r="F116" s="25"/>
      <c r="G116" s="25"/>
      <c r="H116" s="25"/>
      <c r="I116" s="25"/>
      <c r="J116" s="25"/>
      <c r="K116" s="25"/>
      <c r="L116" s="25"/>
      <c r="M116" s="25"/>
      <c r="N116" s="25"/>
      <c r="O116" s="25"/>
      <c r="P116" s="25"/>
      <c r="Q116" s="25"/>
      <c r="R116" s="25"/>
    </row>
    <row r="117" spans="1:18" ht="15">
      <c r="A117" s="26"/>
      <c r="B117" s="25"/>
      <c r="C117" s="25"/>
      <c r="D117" s="25"/>
      <c r="E117" s="25"/>
      <c r="F117" s="25"/>
      <c r="G117" s="25"/>
      <c r="H117" s="25"/>
      <c r="I117" s="25"/>
      <c r="J117" s="25"/>
      <c r="K117" s="25"/>
      <c r="L117" s="25"/>
      <c r="M117" s="25"/>
      <c r="N117" s="25"/>
      <c r="O117" s="25"/>
      <c r="P117" s="25"/>
      <c r="Q117" s="25"/>
      <c r="R117" s="25"/>
    </row>
    <row r="118" spans="1:18" ht="15">
      <c r="A118" s="26"/>
      <c r="B118" s="25"/>
      <c r="C118" s="25"/>
      <c r="D118" s="25"/>
      <c r="E118" s="25"/>
      <c r="F118" s="25"/>
      <c r="G118" s="25"/>
      <c r="H118" s="25"/>
      <c r="I118" s="25"/>
      <c r="J118" s="25"/>
      <c r="K118" s="25"/>
      <c r="L118" s="25"/>
      <c r="M118" s="25"/>
      <c r="N118" s="25"/>
      <c r="O118" s="25"/>
      <c r="P118" s="25"/>
      <c r="Q118" s="25"/>
      <c r="R118" s="25"/>
    </row>
    <row r="119" spans="1:18" ht="15">
      <c r="A119" s="26"/>
      <c r="B119" s="25"/>
      <c r="C119" s="25"/>
      <c r="D119" s="25"/>
      <c r="E119" s="25"/>
      <c r="F119" s="25"/>
      <c r="G119" s="25"/>
      <c r="H119" s="25"/>
      <c r="I119" s="25"/>
      <c r="J119" s="25"/>
      <c r="K119" s="25"/>
      <c r="L119" s="25"/>
      <c r="M119" s="25"/>
      <c r="N119" s="25"/>
      <c r="O119" s="25"/>
      <c r="P119" s="25"/>
      <c r="Q119" s="25"/>
      <c r="R119" s="25"/>
    </row>
    <row r="120" spans="1:18" ht="15">
      <c r="A120" s="26"/>
      <c r="B120" s="25"/>
      <c r="C120" s="25"/>
      <c r="D120" s="25"/>
      <c r="E120" s="25"/>
      <c r="F120" s="25"/>
      <c r="G120" s="25"/>
      <c r="H120" s="25"/>
      <c r="I120" s="25"/>
      <c r="J120" s="25"/>
      <c r="K120" s="25"/>
      <c r="L120" s="25"/>
      <c r="M120" s="25"/>
      <c r="N120" s="25"/>
      <c r="O120" s="25"/>
      <c r="P120" s="25"/>
      <c r="Q120" s="25"/>
      <c r="R120" s="25"/>
    </row>
    <row r="121" spans="1:18" ht="15">
      <c r="A121" s="26"/>
      <c r="B121" s="25" t="s">
        <v>164</v>
      </c>
      <c r="C121" s="25"/>
      <c r="D121" s="25"/>
      <c r="E121" s="25"/>
      <c r="F121" s="25"/>
      <c r="G121" s="25"/>
      <c r="H121" s="25"/>
      <c r="I121" s="25"/>
      <c r="J121" s="25"/>
      <c r="K121" s="25"/>
      <c r="L121" s="25"/>
      <c r="M121" s="25"/>
      <c r="N121" s="25"/>
      <c r="O121" s="25"/>
      <c r="P121" s="25"/>
      <c r="Q121" s="25"/>
      <c r="R121" s="25"/>
    </row>
    <row r="122" spans="1:18" ht="15">
      <c r="A122" s="26"/>
      <c r="B122" s="25"/>
      <c r="C122" s="25"/>
      <c r="D122" s="25"/>
      <c r="E122" s="25"/>
      <c r="F122" s="25"/>
      <c r="G122" s="25"/>
      <c r="H122" s="25"/>
      <c r="I122" s="25"/>
      <c r="J122" s="25"/>
      <c r="K122" s="25"/>
      <c r="L122" s="25"/>
      <c r="M122" s="25"/>
      <c r="N122" s="25"/>
      <c r="O122" s="25"/>
      <c r="P122" s="25"/>
      <c r="Q122" s="25"/>
      <c r="R122" s="25"/>
    </row>
    <row r="123" spans="1:18" ht="15">
      <c r="A123" s="26"/>
      <c r="B123" s="25"/>
      <c r="C123" s="25"/>
      <c r="D123" s="25"/>
      <c r="E123" s="25"/>
      <c r="F123" s="25"/>
      <c r="G123" s="25"/>
      <c r="H123" s="25"/>
      <c r="I123" s="25"/>
      <c r="J123" s="25"/>
      <c r="K123" s="25"/>
      <c r="L123" s="25"/>
      <c r="M123" s="25"/>
      <c r="N123" s="25"/>
      <c r="O123" s="25"/>
      <c r="P123" s="25"/>
      <c r="Q123" s="25"/>
      <c r="R123" s="25"/>
    </row>
    <row r="124" spans="1:18" ht="15">
      <c r="A124" s="26"/>
      <c r="B124" s="25"/>
      <c r="C124" s="25"/>
      <c r="D124" s="25"/>
      <c r="E124" s="25"/>
      <c r="F124" s="25"/>
      <c r="G124" s="25"/>
      <c r="H124" s="25"/>
      <c r="I124" s="25"/>
      <c r="J124" s="25"/>
      <c r="K124" s="25"/>
      <c r="L124" s="25"/>
      <c r="M124" s="25"/>
      <c r="N124" s="25"/>
      <c r="O124" s="25"/>
      <c r="P124" s="25"/>
      <c r="Q124" s="25"/>
      <c r="R124" s="25"/>
    </row>
    <row r="125" spans="1:18" ht="15">
      <c r="A125" s="26"/>
      <c r="B125" s="25"/>
      <c r="C125" s="25"/>
      <c r="D125" s="25"/>
      <c r="E125" s="25"/>
      <c r="F125" s="25"/>
      <c r="G125" s="25"/>
      <c r="H125" s="25"/>
      <c r="I125" s="25"/>
      <c r="J125" s="25"/>
      <c r="K125" s="25"/>
      <c r="L125" s="25"/>
      <c r="M125" s="25"/>
      <c r="N125" s="25"/>
      <c r="O125" s="25"/>
      <c r="P125" s="25"/>
      <c r="Q125" s="25"/>
      <c r="R125" s="25"/>
    </row>
    <row r="126" spans="1:18" ht="15">
      <c r="A126" s="26"/>
      <c r="B126" s="25"/>
      <c r="C126" s="25"/>
      <c r="D126" s="25"/>
      <c r="E126" s="25"/>
      <c r="F126" s="25"/>
      <c r="G126" s="25"/>
      <c r="H126" s="25"/>
      <c r="I126" s="25"/>
      <c r="J126" s="25"/>
      <c r="K126" s="25"/>
      <c r="L126" s="25"/>
      <c r="M126" s="25"/>
      <c r="N126" s="25"/>
      <c r="O126" s="25"/>
      <c r="P126" s="25"/>
      <c r="Q126" s="25"/>
      <c r="R126" s="25"/>
    </row>
    <row r="127" spans="1:18" ht="15">
      <c r="A127" s="26"/>
      <c r="B127" s="25"/>
      <c r="C127" s="25"/>
      <c r="D127" s="25"/>
      <c r="E127" s="25"/>
      <c r="F127" s="25"/>
      <c r="G127" s="25"/>
      <c r="H127" s="25"/>
      <c r="I127" s="25"/>
      <c r="J127" s="25"/>
      <c r="K127" s="25"/>
      <c r="L127" s="25"/>
      <c r="M127" s="25"/>
      <c r="N127" s="25"/>
      <c r="O127" s="25"/>
      <c r="P127" s="25"/>
      <c r="Q127" s="25"/>
      <c r="R127" s="25"/>
    </row>
    <row r="128" spans="1:18" ht="15">
      <c r="A128" s="26"/>
      <c r="B128" s="25"/>
      <c r="C128" s="25"/>
      <c r="D128" s="25"/>
      <c r="E128" s="25"/>
      <c r="F128" s="25"/>
      <c r="G128" s="25"/>
      <c r="H128" s="25"/>
      <c r="I128" s="25"/>
      <c r="J128" s="25"/>
      <c r="K128" s="25"/>
      <c r="L128" s="25"/>
      <c r="M128" s="25"/>
      <c r="N128" s="25"/>
      <c r="O128" s="25"/>
      <c r="P128" s="25"/>
      <c r="Q128" s="25"/>
      <c r="R128" s="25"/>
    </row>
    <row r="129" spans="1:18" ht="15">
      <c r="A129" s="26"/>
      <c r="B129" s="25" t="s">
        <v>165</v>
      </c>
      <c r="C129" s="25"/>
      <c r="D129" s="25"/>
      <c r="E129" s="25"/>
      <c r="F129" s="25"/>
      <c r="G129" s="25"/>
      <c r="H129" s="25"/>
      <c r="I129" s="25"/>
      <c r="J129" s="25"/>
      <c r="K129" s="25"/>
      <c r="L129" s="25"/>
      <c r="M129" s="25"/>
      <c r="N129" s="25"/>
      <c r="O129" s="25"/>
      <c r="P129" s="25"/>
      <c r="Q129" s="25"/>
      <c r="R129" s="25"/>
    </row>
    <row r="130" spans="1:18" ht="15">
      <c r="A130" s="26"/>
      <c r="B130" s="25"/>
      <c r="C130" s="25"/>
      <c r="D130" s="25"/>
      <c r="E130" s="25"/>
      <c r="F130" s="25"/>
      <c r="G130" s="25"/>
      <c r="H130" s="25"/>
      <c r="I130" s="25"/>
      <c r="J130" s="25"/>
      <c r="K130" s="25"/>
      <c r="L130" s="25"/>
      <c r="M130" s="25"/>
      <c r="N130" s="25"/>
      <c r="O130" s="25"/>
      <c r="P130" s="25"/>
      <c r="Q130" s="25"/>
      <c r="R130" s="25"/>
    </row>
    <row r="131" spans="1:18" ht="15">
      <c r="A131" s="26"/>
      <c r="B131" s="25"/>
      <c r="C131" s="25"/>
      <c r="D131" s="25"/>
      <c r="E131" s="25"/>
      <c r="F131" s="25"/>
      <c r="G131" s="25"/>
      <c r="H131" s="25"/>
      <c r="I131" s="25"/>
      <c r="J131" s="25"/>
      <c r="K131" s="25"/>
      <c r="L131" s="25"/>
      <c r="M131" s="25"/>
      <c r="N131" s="25"/>
      <c r="O131" s="25"/>
      <c r="P131" s="25"/>
      <c r="Q131" s="25"/>
      <c r="R131" s="25"/>
    </row>
    <row r="132" spans="1:18" ht="15">
      <c r="A132" s="26"/>
      <c r="B132" s="25"/>
      <c r="C132" s="25"/>
      <c r="D132" s="25"/>
      <c r="E132" s="25"/>
      <c r="F132" s="25"/>
      <c r="G132" s="25"/>
      <c r="H132" s="25"/>
      <c r="I132" s="25"/>
      <c r="J132" s="25"/>
      <c r="K132" s="25"/>
      <c r="L132" s="25"/>
      <c r="M132" s="25"/>
      <c r="N132" s="25"/>
      <c r="O132" s="25"/>
      <c r="P132" s="25"/>
      <c r="Q132" s="25"/>
      <c r="R132" s="25"/>
    </row>
    <row r="133" spans="1:18" ht="15">
      <c r="A133" s="26"/>
      <c r="B133" s="25"/>
      <c r="C133" s="25"/>
      <c r="D133" s="25"/>
      <c r="E133" s="25"/>
      <c r="F133" s="25"/>
      <c r="G133" s="25"/>
      <c r="H133" s="25"/>
      <c r="I133" s="25"/>
      <c r="J133" s="25"/>
      <c r="K133" s="25"/>
      <c r="L133" s="25"/>
      <c r="M133" s="25"/>
      <c r="N133" s="25"/>
      <c r="O133" s="25"/>
      <c r="P133" s="25"/>
      <c r="Q133" s="25"/>
      <c r="R133" s="25"/>
    </row>
    <row r="134" spans="1:18" ht="15">
      <c r="A134" s="26"/>
      <c r="B134" s="25"/>
      <c r="C134" s="25"/>
      <c r="D134" s="25"/>
      <c r="E134" s="25"/>
      <c r="F134" s="25"/>
      <c r="G134" s="25"/>
      <c r="H134" s="25"/>
      <c r="I134" s="25"/>
      <c r="J134" s="25"/>
      <c r="K134" s="25"/>
      <c r="L134" s="25"/>
      <c r="M134" s="25"/>
      <c r="N134" s="25"/>
      <c r="O134" s="25"/>
      <c r="P134" s="25"/>
      <c r="Q134" s="25"/>
      <c r="R134" s="25"/>
    </row>
    <row r="135" spans="1:18" ht="15">
      <c r="A135" s="26"/>
      <c r="B135" s="25"/>
      <c r="C135" s="25"/>
      <c r="D135" s="25"/>
      <c r="E135" s="25"/>
      <c r="F135" s="25"/>
      <c r="G135" s="25"/>
      <c r="H135" s="25"/>
      <c r="I135" s="25"/>
      <c r="J135" s="25"/>
      <c r="K135" s="25"/>
      <c r="L135" s="25"/>
      <c r="M135" s="25"/>
      <c r="N135" s="25"/>
      <c r="O135" s="25"/>
      <c r="P135" s="25"/>
      <c r="Q135" s="25"/>
      <c r="R135" s="25"/>
    </row>
    <row r="136" spans="1:18" ht="15">
      <c r="A136" s="26"/>
      <c r="B136" s="25"/>
      <c r="C136" s="25"/>
      <c r="D136" s="25"/>
      <c r="E136" s="25"/>
      <c r="F136" s="25"/>
      <c r="G136" s="25"/>
      <c r="H136" s="25"/>
      <c r="I136" s="25"/>
      <c r="J136" s="25"/>
      <c r="K136" s="25"/>
      <c r="L136" s="25"/>
      <c r="M136" s="25"/>
      <c r="N136" s="25"/>
      <c r="O136" s="25"/>
      <c r="P136" s="25"/>
      <c r="Q136" s="25"/>
      <c r="R136" s="25"/>
    </row>
    <row r="137" spans="1:18" ht="15">
      <c r="A137" s="26"/>
      <c r="B137" s="25"/>
      <c r="C137" s="25"/>
      <c r="D137" s="25"/>
      <c r="E137" s="25"/>
      <c r="F137" s="25"/>
      <c r="G137" s="25"/>
      <c r="H137" s="25"/>
      <c r="I137" s="25"/>
      <c r="J137" s="25"/>
      <c r="K137" s="25"/>
      <c r="L137" s="25"/>
      <c r="M137" s="25"/>
      <c r="N137" s="25"/>
      <c r="O137" s="25"/>
      <c r="P137" s="25"/>
      <c r="Q137" s="25"/>
      <c r="R137" s="25"/>
    </row>
    <row r="138" spans="1:18" ht="15">
      <c r="A138" s="26"/>
      <c r="B138" s="25"/>
      <c r="C138" s="25"/>
      <c r="D138" s="25"/>
      <c r="E138" s="25"/>
      <c r="F138" s="25"/>
      <c r="G138" s="25"/>
      <c r="H138" s="25"/>
      <c r="I138" s="25"/>
      <c r="J138" s="25"/>
      <c r="K138" s="25"/>
      <c r="L138" s="25"/>
      <c r="M138" s="25"/>
      <c r="N138" s="25"/>
      <c r="O138" s="25"/>
      <c r="P138" s="25"/>
      <c r="Q138" s="25"/>
      <c r="R138" s="25"/>
    </row>
    <row r="139" spans="1:18" ht="15">
      <c r="A139" s="26"/>
      <c r="B139" s="25"/>
      <c r="C139" s="25"/>
      <c r="D139" s="25"/>
      <c r="E139" s="25"/>
      <c r="F139" s="25"/>
      <c r="G139" s="25"/>
      <c r="H139" s="25"/>
      <c r="I139" s="25"/>
      <c r="J139" s="25"/>
      <c r="K139" s="25"/>
      <c r="L139" s="25"/>
      <c r="M139" s="25"/>
      <c r="N139" s="25"/>
      <c r="O139" s="25"/>
      <c r="P139" s="25"/>
      <c r="Q139" s="25"/>
      <c r="R139" s="25"/>
    </row>
    <row r="140" spans="1:18" ht="15">
      <c r="A140" s="26"/>
      <c r="B140" s="25"/>
      <c r="C140" s="25"/>
      <c r="D140" s="25"/>
      <c r="E140" s="25"/>
      <c r="F140" s="25"/>
      <c r="G140" s="25"/>
      <c r="H140" s="25"/>
      <c r="I140" s="25"/>
      <c r="J140" s="25"/>
      <c r="K140" s="25"/>
      <c r="L140" s="25"/>
      <c r="M140" s="25"/>
      <c r="N140" s="25"/>
      <c r="O140" s="25"/>
      <c r="P140" s="25"/>
      <c r="Q140" s="25"/>
      <c r="R140" s="25"/>
    </row>
    <row r="141" spans="1:18" ht="15">
      <c r="A141" s="26"/>
      <c r="B141" s="25"/>
      <c r="C141" s="25"/>
      <c r="D141" s="25"/>
      <c r="E141" s="25"/>
      <c r="F141" s="25"/>
      <c r="G141" s="25"/>
      <c r="H141" s="25"/>
      <c r="I141" s="25"/>
      <c r="J141" s="25"/>
      <c r="K141" s="25"/>
      <c r="L141" s="25"/>
      <c r="M141" s="25"/>
      <c r="N141" s="25"/>
      <c r="O141" s="25"/>
      <c r="P141" s="25"/>
      <c r="Q141" s="25"/>
      <c r="R141" s="25"/>
    </row>
    <row r="142" spans="1:18" ht="15">
      <c r="A142" s="26"/>
      <c r="B142" s="25"/>
      <c r="C142" s="25"/>
      <c r="D142" s="25"/>
      <c r="E142" s="25"/>
      <c r="F142" s="25"/>
      <c r="G142" s="25"/>
      <c r="H142" s="25"/>
      <c r="I142" s="25"/>
      <c r="J142" s="25"/>
      <c r="K142" s="25"/>
      <c r="L142" s="25"/>
      <c r="M142" s="25"/>
      <c r="N142" s="25"/>
      <c r="O142" s="25"/>
      <c r="P142" s="25"/>
      <c r="Q142" s="25"/>
      <c r="R142" s="25"/>
    </row>
    <row r="143" spans="1:18" ht="15">
      <c r="A143" s="26"/>
      <c r="B143" s="25"/>
      <c r="C143" s="25"/>
      <c r="D143" s="25"/>
      <c r="E143" s="25"/>
      <c r="F143" s="25"/>
      <c r="G143" s="25"/>
      <c r="H143" s="25"/>
      <c r="I143" s="25"/>
      <c r="J143" s="25"/>
      <c r="K143" s="25"/>
      <c r="L143" s="25"/>
      <c r="M143" s="25"/>
      <c r="N143" s="25"/>
      <c r="O143" s="25"/>
      <c r="P143" s="25"/>
      <c r="Q143" s="25"/>
      <c r="R143" s="25"/>
    </row>
    <row r="144" spans="1:18" ht="15">
      <c r="A144" s="26"/>
      <c r="B144" s="150" t="s">
        <v>166</v>
      </c>
      <c r="C144" s="150"/>
      <c r="D144" s="150"/>
      <c r="E144" s="150"/>
      <c r="F144" s="150"/>
      <c r="G144" s="150"/>
      <c r="H144" s="150"/>
      <c r="I144" s="150"/>
      <c r="J144" s="150"/>
      <c r="K144" s="150"/>
      <c r="L144" s="150"/>
      <c r="M144" s="150"/>
      <c r="N144" s="150"/>
      <c r="O144" s="150"/>
      <c r="P144" s="150"/>
      <c r="Q144" s="150"/>
      <c r="R144" s="25"/>
    </row>
    <row r="145" spans="1:18" ht="15">
      <c r="A145" s="26"/>
      <c r="B145" s="150"/>
      <c r="C145" s="150"/>
      <c r="D145" s="150"/>
      <c r="E145" s="150"/>
      <c r="F145" s="150"/>
      <c r="G145" s="150"/>
      <c r="H145" s="150"/>
      <c r="I145" s="150"/>
      <c r="J145" s="150"/>
      <c r="K145" s="150"/>
      <c r="L145" s="150"/>
      <c r="M145" s="150"/>
      <c r="N145" s="150"/>
      <c r="O145" s="150"/>
      <c r="P145" s="150"/>
      <c r="Q145" s="150"/>
      <c r="R145" s="25"/>
    </row>
    <row r="146" spans="1:18" ht="15">
      <c r="A146" s="26"/>
      <c r="B146" s="25"/>
      <c r="C146" s="25"/>
      <c r="D146" s="25"/>
      <c r="E146" s="25"/>
      <c r="F146" s="25"/>
      <c r="G146" s="25"/>
      <c r="H146" s="25"/>
      <c r="I146" s="25"/>
      <c r="J146" s="25"/>
      <c r="K146" s="25"/>
      <c r="L146" s="25"/>
      <c r="M146" s="25"/>
      <c r="N146" s="25"/>
      <c r="O146" s="25"/>
      <c r="P146" s="25"/>
      <c r="Q146" s="25"/>
      <c r="R146" s="25"/>
    </row>
    <row r="147" spans="1:18" ht="15">
      <c r="A147" s="160" t="s">
        <v>167</v>
      </c>
      <c r="B147" s="161"/>
      <c r="C147" s="161"/>
      <c r="D147" s="161"/>
      <c r="E147" s="161"/>
      <c r="F147" s="161"/>
      <c r="G147" s="161"/>
      <c r="H147" s="161"/>
      <c r="I147" s="161"/>
      <c r="J147" s="161"/>
      <c r="K147" s="161"/>
      <c r="L147" s="161"/>
      <c r="M147" s="161"/>
      <c r="N147" s="161"/>
      <c r="O147" s="161"/>
      <c r="P147" s="161"/>
      <c r="Q147" s="161"/>
      <c r="R147" s="161"/>
    </row>
    <row r="148" spans="1:18" ht="15">
      <c r="A148" s="24"/>
      <c r="B148" s="33"/>
      <c r="C148" s="33"/>
      <c r="D148" s="33"/>
      <c r="E148" s="33"/>
      <c r="F148" s="33"/>
      <c r="G148" s="33"/>
      <c r="H148" s="33"/>
      <c r="I148" s="33"/>
      <c r="J148" s="33"/>
      <c r="K148" s="33"/>
      <c r="L148" s="33"/>
      <c r="M148" s="33"/>
      <c r="N148" s="33"/>
      <c r="O148" s="33"/>
      <c r="P148" s="33"/>
      <c r="Q148" s="33"/>
      <c r="R148" s="33"/>
    </row>
    <row r="149" spans="1:18" ht="15">
      <c r="A149" s="26"/>
      <c r="B149" s="25"/>
      <c r="C149" s="25"/>
      <c r="D149" s="25"/>
      <c r="E149" s="25"/>
      <c r="F149" s="25"/>
      <c r="G149" s="25"/>
      <c r="H149" s="25"/>
      <c r="I149" s="25"/>
      <c r="J149" s="25"/>
      <c r="K149" s="25"/>
      <c r="L149" s="25"/>
      <c r="M149" s="25"/>
      <c r="N149" s="25"/>
      <c r="O149" s="25"/>
      <c r="P149" s="25"/>
      <c r="Q149" s="25"/>
      <c r="R149" s="25"/>
    </row>
    <row r="150" spans="1:18" ht="15">
      <c r="A150" s="26"/>
      <c r="B150" s="25"/>
      <c r="C150" s="25"/>
      <c r="D150" s="25"/>
      <c r="E150" s="25"/>
      <c r="F150" s="25"/>
      <c r="G150" s="25"/>
      <c r="H150" s="25"/>
      <c r="I150" s="25"/>
      <c r="J150" s="25"/>
      <c r="K150" s="25"/>
      <c r="L150" s="25"/>
      <c r="M150" s="25"/>
      <c r="N150" s="25"/>
      <c r="O150" s="25"/>
      <c r="P150" s="25"/>
      <c r="Q150" s="25"/>
      <c r="R150" s="25"/>
    </row>
    <row r="151" spans="1:18" ht="15">
      <c r="A151" s="26"/>
      <c r="B151" s="25"/>
      <c r="C151" s="25"/>
      <c r="D151" s="25"/>
      <c r="E151" s="25"/>
      <c r="F151" s="25"/>
      <c r="G151" s="25"/>
      <c r="H151" s="25"/>
      <c r="I151" s="25"/>
      <c r="J151" s="25"/>
      <c r="K151" s="25"/>
      <c r="L151" s="25"/>
      <c r="M151" s="25"/>
      <c r="N151" s="25"/>
      <c r="O151" s="25"/>
      <c r="P151" s="25"/>
      <c r="Q151" s="25"/>
      <c r="R151" s="25"/>
    </row>
    <row r="152" spans="1:18" ht="15">
      <c r="A152" s="26"/>
      <c r="B152" s="25"/>
      <c r="C152" s="25"/>
      <c r="D152" s="25"/>
      <c r="E152" s="25"/>
      <c r="F152" s="25"/>
      <c r="G152" s="25"/>
      <c r="H152" s="25"/>
      <c r="I152" s="25"/>
      <c r="J152" s="25"/>
      <c r="K152" s="25"/>
      <c r="L152" s="25"/>
      <c r="M152" s="25"/>
      <c r="N152" s="25"/>
      <c r="O152" s="25"/>
      <c r="P152" s="25"/>
      <c r="Q152" s="25"/>
      <c r="R152" s="25"/>
    </row>
    <row r="153" spans="1:18" ht="15">
      <c r="A153" s="26"/>
      <c r="B153" s="25"/>
      <c r="C153" s="25"/>
      <c r="D153" s="25"/>
      <c r="E153" s="25"/>
      <c r="F153" s="25"/>
      <c r="G153" s="25"/>
      <c r="H153" s="25"/>
      <c r="I153" s="25"/>
      <c r="J153" s="25"/>
      <c r="K153" s="25"/>
      <c r="L153" s="25"/>
      <c r="M153" s="25"/>
      <c r="N153" s="25"/>
      <c r="O153" s="25"/>
      <c r="P153" s="25"/>
      <c r="Q153" s="25"/>
      <c r="R153" s="25"/>
    </row>
    <row r="154" spans="1:18" ht="15">
      <c r="A154" s="26"/>
      <c r="B154" s="25"/>
      <c r="C154" s="25"/>
      <c r="D154" s="25"/>
      <c r="E154" s="25"/>
      <c r="F154" s="25"/>
      <c r="G154" s="25"/>
      <c r="H154" s="25"/>
      <c r="I154" s="25"/>
      <c r="J154" s="25"/>
      <c r="K154" s="25"/>
      <c r="L154" s="25"/>
      <c r="M154" s="25"/>
      <c r="N154" s="25"/>
      <c r="O154" s="25"/>
      <c r="P154" s="25"/>
      <c r="Q154" s="25"/>
      <c r="R154" s="25"/>
    </row>
    <row r="155" spans="1:18" ht="15">
      <c r="A155" s="26"/>
      <c r="B155" s="25"/>
      <c r="C155" s="25"/>
      <c r="D155" s="25"/>
      <c r="E155" s="25"/>
      <c r="F155" s="25"/>
      <c r="G155" s="25"/>
      <c r="H155" s="25"/>
      <c r="I155" s="25"/>
      <c r="J155" s="25"/>
      <c r="K155" s="25"/>
      <c r="L155" s="25"/>
      <c r="M155" s="25"/>
      <c r="N155" s="25"/>
      <c r="O155" s="25"/>
      <c r="P155" s="25"/>
      <c r="Q155" s="25"/>
      <c r="R155" s="25"/>
    </row>
    <row r="156" spans="1:18" ht="15">
      <c r="A156" s="26"/>
      <c r="B156" s="25"/>
      <c r="C156" s="25"/>
      <c r="D156" s="25"/>
      <c r="E156" s="25"/>
      <c r="F156" s="25"/>
      <c r="G156" s="25"/>
      <c r="H156" s="25"/>
      <c r="I156" s="25"/>
      <c r="J156" s="25"/>
      <c r="K156" s="25"/>
      <c r="L156" s="25"/>
      <c r="M156" s="25"/>
      <c r="N156" s="25"/>
      <c r="O156" s="25"/>
      <c r="P156" s="25"/>
      <c r="Q156" s="25"/>
      <c r="R156" s="25"/>
    </row>
    <row r="157" spans="1:18" ht="15">
      <c r="A157" s="26"/>
      <c r="B157" s="25"/>
      <c r="C157" s="25"/>
      <c r="D157" s="25"/>
      <c r="E157" s="25"/>
      <c r="F157" s="25"/>
      <c r="G157" s="25"/>
      <c r="H157" s="25"/>
      <c r="I157" s="25"/>
      <c r="J157" s="25"/>
      <c r="K157" s="25"/>
      <c r="L157" s="25"/>
      <c r="M157" s="25"/>
      <c r="N157" s="25"/>
      <c r="O157" s="25"/>
      <c r="P157" s="25"/>
      <c r="Q157" s="25"/>
      <c r="R157" s="25"/>
    </row>
    <row r="158" spans="1:18" ht="15">
      <c r="A158" s="26"/>
      <c r="B158" s="25"/>
      <c r="C158" s="25"/>
      <c r="D158" s="25"/>
      <c r="E158" s="25"/>
      <c r="F158" s="25"/>
      <c r="G158" s="25"/>
      <c r="H158" s="25"/>
      <c r="I158" s="25"/>
      <c r="J158" s="25"/>
      <c r="K158" s="25"/>
      <c r="L158" s="25"/>
      <c r="M158" s="25"/>
      <c r="N158" s="25"/>
      <c r="O158" s="25"/>
      <c r="P158" s="25"/>
      <c r="Q158" s="25"/>
      <c r="R158" s="25"/>
    </row>
    <row r="159" spans="1:18" ht="15">
      <c r="A159" s="26"/>
      <c r="B159" s="25"/>
      <c r="C159" s="25"/>
      <c r="D159" s="25"/>
      <c r="E159" s="25"/>
      <c r="F159" s="25"/>
      <c r="G159" s="25"/>
      <c r="H159" s="25"/>
      <c r="I159" s="25"/>
      <c r="J159" s="25"/>
      <c r="K159" s="25"/>
      <c r="L159" s="25"/>
      <c r="M159" s="25"/>
      <c r="N159" s="25"/>
      <c r="O159" s="25"/>
      <c r="P159" s="25"/>
      <c r="Q159" s="25"/>
      <c r="R159" s="25"/>
    </row>
    <row r="160" spans="1:18" ht="15">
      <c r="A160" s="26"/>
      <c r="B160" s="25"/>
      <c r="C160" s="25"/>
      <c r="D160" s="25"/>
      <c r="E160" s="25"/>
      <c r="F160" s="25"/>
      <c r="G160" s="25"/>
      <c r="H160" s="25"/>
      <c r="I160" s="25"/>
      <c r="J160" s="25"/>
      <c r="K160" s="25"/>
      <c r="L160" s="25"/>
      <c r="M160" s="25"/>
      <c r="N160" s="25"/>
      <c r="O160" s="25"/>
      <c r="P160" s="25"/>
      <c r="Q160" s="25"/>
      <c r="R160" s="25"/>
    </row>
    <row r="161" spans="1:18" ht="15">
      <c r="A161" s="26"/>
      <c r="B161" s="25"/>
      <c r="C161" s="25"/>
      <c r="D161" s="25"/>
      <c r="E161" s="25"/>
      <c r="F161" s="25"/>
      <c r="G161" s="25"/>
      <c r="H161" s="25"/>
      <c r="I161" s="25"/>
      <c r="J161" s="25"/>
      <c r="K161" s="25"/>
      <c r="L161" s="25"/>
      <c r="M161" s="25"/>
      <c r="N161" s="25"/>
      <c r="O161" s="25"/>
      <c r="P161" s="25"/>
      <c r="Q161" s="25"/>
      <c r="R161" s="25"/>
    </row>
    <row r="162" spans="1:18" ht="15">
      <c r="A162" s="26"/>
      <c r="B162" s="25"/>
      <c r="C162" s="25"/>
      <c r="D162" s="25"/>
      <c r="E162" s="25"/>
      <c r="F162" s="25"/>
      <c r="G162" s="25"/>
      <c r="H162" s="25"/>
      <c r="I162" s="25"/>
      <c r="J162" s="25"/>
      <c r="K162" s="25"/>
      <c r="L162" s="25"/>
      <c r="M162" s="25"/>
      <c r="N162" s="25"/>
      <c r="O162" s="25"/>
      <c r="P162" s="25"/>
      <c r="Q162" s="25"/>
      <c r="R162" s="25"/>
    </row>
    <row r="163" spans="1:18" ht="15">
      <c r="A163" s="26"/>
      <c r="B163" s="25"/>
      <c r="C163" s="25"/>
      <c r="D163" s="25"/>
      <c r="E163" s="25"/>
      <c r="F163" s="25"/>
      <c r="G163" s="25"/>
      <c r="H163" s="25"/>
      <c r="I163" s="25"/>
      <c r="J163" s="25"/>
      <c r="K163" s="25"/>
      <c r="L163" s="25"/>
      <c r="M163" s="25"/>
      <c r="N163" s="25"/>
      <c r="O163" s="25"/>
      <c r="P163" s="25"/>
      <c r="Q163" s="25"/>
      <c r="R163" s="25"/>
    </row>
    <row r="164" spans="1:18" ht="15">
      <c r="A164" s="26"/>
      <c r="B164" s="25"/>
      <c r="C164" s="25"/>
      <c r="D164" s="25"/>
      <c r="E164" s="25"/>
      <c r="F164" s="25"/>
      <c r="G164" s="25"/>
      <c r="H164" s="25"/>
      <c r="I164" s="25"/>
      <c r="J164" s="25"/>
      <c r="K164" s="25"/>
      <c r="L164" s="25"/>
      <c r="M164" s="25"/>
      <c r="N164" s="25"/>
      <c r="O164" s="25"/>
      <c r="P164" s="25"/>
      <c r="Q164" s="25"/>
      <c r="R164" s="25"/>
    </row>
    <row r="165" spans="1:18" ht="15">
      <c r="A165" s="26"/>
      <c r="B165" s="25"/>
      <c r="C165" s="25"/>
      <c r="D165" s="25"/>
      <c r="E165" s="25"/>
      <c r="F165" s="25"/>
      <c r="G165" s="25"/>
      <c r="H165" s="25"/>
      <c r="I165" s="25"/>
      <c r="J165" s="25"/>
      <c r="K165" s="25"/>
      <c r="L165" s="25"/>
      <c r="M165" s="25"/>
      <c r="N165" s="25"/>
      <c r="O165" s="25"/>
      <c r="P165" s="25"/>
      <c r="Q165" s="25"/>
      <c r="R165" s="25"/>
    </row>
    <row r="166" spans="1:18" ht="15">
      <c r="A166" s="26"/>
      <c r="B166" s="25"/>
      <c r="C166" s="25"/>
      <c r="D166" s="25"/>
      <c r="E166" s="25"/>
      <c r="F166" s="25"/>
      <c r="G166" s="25"/>
      <c r="H166" s="25"/>
      <c r="I166" s="25"/>
      <c r="J166" s="25"/>
      <c r="K166" s="25"/>
      <c r="L166" s="25"/>
      <c r="M166" s="25"/>
      <c r="N166" s="25"/>
      <c r="O166" s="25"/>
      <c r="P166" s="25"/>
      <c r="Q166" s="25"/>
      <c r="R166" s="25"/>
    </row>
    <row r="167" spans="1:18" ht="15">
      <c r="A167" s="26"/>
      <c r="B167" s="25"/>
      <c r="C167" s="25"/>
      <c r="D167" s="25"/>
      <c r="E167" s="25"/>
      <c r="F167" s="25"/>
      <c r="G167" s="25"/>
      <c r="H167" s="25"/>
      <c r="I167" s="25"/>
      <c r="J167" s="25"/>
      <c r="K167" s="25"/>
      <c r="L167" s="25"/>
      <c r="M167" s="25"/>
      <c r="N167" s="25"/>
      <c r="O167" s="25"/>
      <c r="P167" s="25"/>
      <c r="Q167" s="25"/>
      <c r="R167" s="25"/>
    </row>
    <row r="168" spans="1:18" ht="15">
      <c r="A168" s="26"/>
      <c r="B168" s="25"/>
      <c r="C168" s="25"/>
      <c r="D168" s="25"/>
      <c r="E168" s="25"/>
      <c r="F168" s="25"/>
      <c r="G168" s="25"/>
      <c r="H168" s="25"/>
      <c r="I168" s="25"/>
      <c r="J168" s="25"/>
      <c r="K168" s="25"/>
      <c r="L168" s="25"/>
      <c r="M168" s="25"/>
      <c r="N168" s="25"/>
      <c r="O168" s="25"/>
      <c r="P168" s="25"/>
      <c r="Q168" s="25"/>
      <c r="R168" s="25"/>
    </row>
    <row r="169" spans="1:18" ht="15">
      <c r="A169" s="26"/>
      <c r="B169" s="25"/>
      <c r="C169" s="25"/>
      <c r="D169" s="25"/>
      <c r="E169" s="25"/>
      <c r="F169" s="25"/>
      <c r="G169" s="25"/>
      <c r="H169" s="25"/>
      <c r="I169" s="25"/>
      <c r="J169" s="25"/>
      <c r="K169" s="25"/>
      <c r="L169" s="25"/>
      <c r="M169" s="25"/>
      <c r="N169" s="25"/>
      <c r="O169" s="25"/>
      <c r="P169" s="25"/>
      <c r="Q169" s="25"/>
      <c r="R169" s="25"/>
    </row>
    <row r="170" spans="1:18" ht="15">
      <c r="A170" s="26"/>
      <c r="B170" s="25"/>
      <c r="C170" s="25"/>
      <c r="D170" s="25"/>
      <c r="E170" s="25"/>
      <c r="F170" s="25"/>
      <c r="G170" s="25"/>
      <c r="H170" s="25"/>
      <c r="I170" s="25"/>
      <c r="J170" s="25"/>
      <c r="K170" s="25"/>
      <c r="L170" s="25"/>
      <c r="M170" s="25"/>
      <c r="N170" s="25"/>
      <c r="O170" s="25"/>
      <c r="P170" s="25"/>
      <c r="Q170" s="25"/>
      <c r="R170" s="25"/>
    </row>
    <row r="171" spans="1:18" ht="15">
      <c r="A171" s="26"/>
      <c r="B171" s="25"/>
      <c r="C171" s="25"/>
      <c r="D171" s="25"/>
      <c r="E171" s="25"/>
      <c r="F171" s="25"/>
      <c r="G171" s="25"/>
      <c r="H171" s="25"/>
      <c r="I171" s="25"/>
      <c r="J171" s="25"/>
      <c r="K171" s="25"/>
      <c r="L171" s="25"/>
      <c r="M171" s="25"/>
      <c r="N171" s="25"/>
      <c r="O171" s="25"/>
      <c r="P171" s="25"/>
      <c r="Q171" s="25"/>
      <c r="R171" s="25"/>
    </row>
    <row r="172" spans="1:18" ht="15">
      <c r="A172" s="26"/>
      <c r="B172" s="25"/>
      <c r="C172" s="25"/>
      <c r="D172" s="25"/>
      <c r="E172" s="25"/>
      <c r="F172" s="25"/>
      <c r="G172" s="25"/>
      <c r="H172" s="25"/>
      <c r="I172" s="25"/>
      <c r="J172" s="25"/>
      <c r="K172" s="25"/>
      <c r="L172" s="25"/>
      <c r="M172" s="25"/>
      <c r="N172" s="25"/>
      <c r="O172" s="25"/>
      <c r="P172" s="25"/>
      <c r="Q172" s="25"/>
      <c r="R172" s="25"/>
    </row>
    <row r="173" spans="1:18" ht="15">
      <c r="A173" s="26"/>
      <c r="B173" s="25"/>
      <c r="C173" s="25"/>
      <c r="D173" s="25"/>
      <c r="E173" s="25"/>
      <c r="F173" s="25"/>
      <c r="G173" s="25"/>
      <c r="H173" s="25"/>
      <c r="I173" s="25"/>
      <c r="J173" s="25"/>
      <c r="K173" s="25"/>
      <c r="L173" s="25"/>
      <c r="M173" s="25"/>
      <c r="N173" s="25"/>
      <c r="O173" s="25"/>
      <c r="P173" s="25"/>
      <c r="Q173" s="25"/>
      <c r="R173" s="25"/>
    </row>
    <row r="174" spans="1:18" ht="15">
      <c r="A174" s="26"/>
      <c r="B174" s="25"/>
      <c r="C174" s="25"/>
      <c r="D174" s="25"/>
      <c r="E174" s="25"/>
      <c r="F174" s="25"/>
      <c r="G174" s="25"/>
      <c r="H174" s="25"/>
      <c r="I174" s="25"/>
      <c r="J174" s="25"/>
      <c r="K174" s="25"/>
      <c r="L174" s="25"/>
      <c r="M174" s="25"/>
      <c r="N174" s="25"/>
      <c r="O174" s="25"/>
      <c r="P174" s="25"/>
      <c r="Q174" s="25"/>
      <c r="R174" s="25"/>
    </row>
    <row r="175" spans="1:18" ht="15">
      <c r="A175" s="26"/>
      <c r="B175" s="25"/>
      <c r="C175" s="25"/>
      <c r="D175" s="25"/>
      <c r="E175" s="25"/>
      <c r="F175" s="25"/>
      <c r="G175" s="25"/>
      <c r="H175" s="25"/>
      <c r="I175" s="25"/>
      <c r="J175" s="25"/>
      <c r="K175" s="25"/>
      <c r="L175" s="25"/>
      <c r="M175" s="25"/>
      <c r="N175" s="25"/>
      <c r="O175" s="25"/>
      <c r="P175" s="25"/>
      <c r="Q175" s="25"/>
      <c r="R175" s="25"/>
    </row>
    <row r="176" spans="1:18" ht="15">
      <c r="A176" s="26"/>
      <c r="B176" s="25"/>
      <c r="C176" s="25"/>
      <c r="D176" s="25"/>
      <c r="E176" s="25"/>
      <c r="F176" s="25"/>
      <c r="G176" s="25"/>
      <c r="H176" s="25"/>
      <c r="I176" s="25"/>
      <c r="J176" s="25"/>
      <c r="K176" s="25"/>
      <c r="L176" s="25"/>
      <c r="M176" s="25"/>
      <c r="N176" s="25"/>
      <c r="O176" s="25"/>
      <c r="P176" s="25"/>
      <c r="Q176" s="25"/>
      <c r="R176" s="25"/>
    </row>
    <row r="177" spans="1:18" ht="15">
      <c r="A177" s="26"/>
      <c r="B177" s="25"/>
      <c r="C177" s="25"/>
      <c r="D177" s="25"/>
      <c r="E177" s="25"/>
      <c r="F177" s="25"/>
      <c r="G177" s="25"/>
      <c r="H177" s="25"/>
      <c r="I177" s="25"/>
      <c r="J177" s="25"/>
      <c r="K177" s="25"/>
      <c r="L177" s="25"/>
      <c r="M177" s="25"/>
      <c r="N177" s="25"/>
      <c r="O177" s="25"/>
      <c r="P177" s="25"/>
      <c r="Q177" s="25"/>
      <c r="R177" s="25"/>
    </row>
    <row r="178" spans="1:18" ht="15">
      <c r="A178" s="26"/>
      <c r="B178" s="25"/>
      <c r="C178" s="25"/>
      <c r="D178" s="25"/>
      <c r="E178" s="25"/>
      <c r="F178" s="25"/>
      <c r="G178" s="25"/>
      <c r="H178" s="25"/>
      <c r="I178" s="25"/>
      <c r="J178" s="25"/>
      <c r="K178" s="25"/>
      <c r="L178" s="25"/>
      <c r="M178" s="25"/>
      <c r="N178" s="25"/>
      <c r="O178" s="25"/>
      <c r="P178" s="25"/>
      <c r="Q178" s="25"/>
      <c r="R178" s="25"/>
    </row>
    <row r="179" spans="1:18" ht="15">
      <c r="A179" s="26"/>
      <c r="B179" s="25"/>
      <c r="C179" s="25"/>
      <c r="D179" s="25"/>
      <c r="E179" s="25"/>
      <c r="F179" s="25"/>
      <c r="G179" s="25"/>
      <c r="H179" s="25"/>
      <c r="I179" s="25"/>
      <c r="J179" s="25"/>
      <c r="K179" s="25"/>
      <c r="L179" s="25"/>
      <c r="M179" s="25"/>
      <c r="N179" s="25"/>
      <c r="O179" s="25"/>
      <c r="P179" s="25"/>
      <c r="Q179" s="25"/>
      <c r="R179" s="25"/>
    </row>
    <row r="180" spans="1:18" ht="15">
      <c r="A180" s="26"/>
      <c r="B180" s="25"/>
      <c r="C180" s="25"/>
      <c r="D180" s="25"/>
      <c r="E180" s="25"/>
      <c r="F180" s="25"/>
      <c r="G180" s="25"/>
      <c r="H180" s="25"/>
      <c r="I180" s="25"/>
      <c r="J180" s="25"/>
      <c r="K180" s="25"/>
      <c r="L180" s="25"/>
      <c r="M180" s="25"/>
      <c r="N180" s="25"/>
      <c r="O180" s="25"/>
      <c r="P180" s="25"/>
      <c r="Q180" s="25"/>
      <c r="R180" s="25"/>
    </row>
    <row r="181" spans="1:18" ht="15">
      <c r="A181" s="26"/>
      <c r="B181" s="25"/>
      <c r="C181" s="25"/>
      <c r="D181" s="25"/>
      <c r="E181" s="25"/>
      <c r="F181" s="25"/>
      <c r="G181" s="25"/>
      <c r="H181" s="25"/>
      <c r="I181" s="25"/>
      <c r="J181" s="25"/>
      <c r="K181" s="25"/>
      <c r="L181" s="25"/>
      <c r="M181" s="25"/>
      <c r="N181" s="25"/>
      <c r="O181" s="25"/>
      <c r="P181" s="25"/>
      <c r="Q181" s="25"/>
      <c r="R181" s="25"/>
    </row>
    <row r="182" spans="1:18" ht="15">
      <c r="A182" s="26"/>
      <c r="B182" s="25"/>
      <c r="C182" s="25"/>
      <c r="D182" s="25"/>
      <c r="E182" s="25"/>
      <c r="F182" s="25"/>
      <c r="G182" s="25"/>
      <c r="H182" s="25"/>
      <c r="I182" s="25"/>
      <c r="J182" s="25"/>
      <c r="K182" s="25"/>
      <c r="L182" s="25"/>
      <c r="M182" s="25"/>
      <c r="N182" s="25"/>
      <c r="O182" s="25"/>
      <c r="P182" s="25"/>
      <c r="Q182" s="25"/>
      <c r="R182" s="25"/>
    </row>
    <row r="183" spans="1:18" ht="15">
      <c r="A183" s="26"/>
      <c r="B183" s="25"/>
      <c r="C183" s="25"/>
      <c r="D183" s="25"/>
      <c r="E183" s="25"/>
      <c r="F183" s="25"/>
      <c r="G183" s="25"/>
      <c r="H183" s="25"/>
      <c r="I183" s="25"/>
      <c r="J183" s="25"/>
      <c r="K183" s="25"/>
      <c r="L183" s="25"/>
      <c r="M183" s="25"/>
      <c r="N183" s="25"/>
      <c r="O183" s="25"/>
      <c r="P183" s="25"/>
      <c r="Q183" s="25"/>
      <c r="R183" s="25"/>
    </row>
    <row r="184" spans="1:18" ht="15">
      <c r="A184" s="26"/>
      <c r="B184" s="25"/>
      <c r="C184" s="25"/>
      <c r="D184" s="25"/>
      <c r="E184" s="25"/>
      <c r="F184" s="25"/>
      <c r="G184" s="25"/>
      <c r="H184" s="25"/>
      <c r="I184" s="25"/>
      <c r="J184" s="25"/>
      <c r="K184" s="25"/>
      <c r="L184" s="25"/>
      <c r="M184" s="25"/>
      <c r="N184" s="25"/>
      <c r="O184" s="25"/>
      <c r="P184" s="25"/>
      <c r="Q184" s="25"/>
      <c r="R184" s="25"/>
    </row>
    <row r="185" spans="1:18" ht="15">
      <c r="A185" s="26"/>
      <c r="B185" s="25"/>
      <c r="C185" s="25"/>
      <c r="D185" s="25"/>
      <c r="E185" s="25"/>
      <c r="F185" s="25"/>
      <c r="G185" s="25"/>
      <c r="H185" s="25"/>
      <c r="I185" s="25"/>
      <c r="J185" s="25"/>
      <c r="K185" s="25"/>
      <c r="L185" s="25"/>
      <c r="M185" s="25"/>
      <c r="N185" s="25"/>
      <c r="O185" s="25"/>
      <c r="P185" s="25"/>
      <c r="Q185" s="25"/>
      <c r="R185" s="25"/>
    </row>
    <row r="186" spans="1:18" ht="15">
      <c r="A186" s="26"/>
      <c r="B186" s="25"/>
      <c r="C186" s="25"/>
      <c r="D186" s="25"/>
      <c r="E186" s="25"/>
      <c r="F186" s="25"/>
      <c r="G186" s="25"/>
      <c r="H186" s="25"/>
      <c r="I186" s="25"/>
      <c r="J186" s="25"/>
      <c r="K186" s="25"/>
      <c r="L186" s="25"/>
      <c r="M186" s="25"/>
      <c r="N186" s="25"/>
      <c r="O186" s="25"/>
      <c r="P186" s="25"/>
      <c r="Q186" s="25"/>
      <c r="R186" s="25"/>
    </row>
    <row r="187" spans="1:18" ht="15">
      <c r="A187" s="26"/>
      <c r="B187" s="25"/>
      <c r="C187" s="25"/>
      <c r="D187" s="25"/>
      <c r="E187" s="25"/>
      <c r="F187" s="25"/>
      <c r="G187" s="25"/>
      <c r="H187" s="25"/>
      <c r="I187" s="25"/>
      <c r="J187" s="25"/>
      <c r="K187" s="25"/>
      <c r="L187" s="25"/>
      <c r="M187" s="25"/>
      <c r="N187" s="25"/>
      <c r="O187" s="25"/>
      <c r="P187" s="25"/>
      <c r="Q187" s="25"/>
      <c r="R187" s="25"/>
    </row>
    <row r="188" spans="1:18" ht="15">
      <c r="A188" s="26"/>
      <c r="B188" s="25"/>
      <c r="C188" s="25"/>
      <c r="D188" s="25"/>
      <c r="E188" s="25"/>
      <c r="F188" s="25"/>
      <c r="G188" s="25"/>
      <c r="H188" s="25"/>
      <c r="I188" s="25"/>
      <c r="J188" s="25"/>
      <c r="K188" s="25"/>
      <c r="L188" s="25"/>
      <c r="M188" s="25"/>
      <c r="N188" s="25"/>
      <c r="O188" s="25"/>
      <c r="P188" s="25"/>
      <c r="Q188" s="25"/>
      <c r="R188" s="25"/>
    </row>
    <row r="189" spans="1:18" ht="15">
      <c r="A189" s="26"/>
      <c r="B189" s="25"/>
      <c r="C189" s="25"/>
      <c r="D189" s="25"/>
      <c r="E189" s="25"/>
      <c r="F189" s="25"/>
      <c r="G189" s="25"/>
      <c r="H189" s="25"/>
      <c r="I189" s="25"/>
      <c r="J189" s="25"/>
      <c r="K189" s="25"/>
      <c r="L189" s="25"/>
      <c r="M189" s="25"/>
      <c r="N189" s="25"/>
      <c r="O189" s="25"/>
      <c r="P189" s="25"/>
      <c r="Q189" s="25"/>
      <c r="R189" s="25"/>
    </row>
    <row r="190" spans="1:18" ht="15">
      <c r="A190" s="26"/>
      <c r="B190" s="25"/>
      <c r="C190" s="25"/>
      <c r="D190" s="25"/>
      <c r="E190" s="25"/>
      <c r="F190" s="25"/>
      <c r="G190" s="25"/>
      <c r="H190" s="25"/>
      <c r="I190" s="25"/>
      <c r="J190" s="25"/>
      <c r="K190" s="25"/>
      <c r="L190" s="25"/>
      <c r="M190" s="25"/>
      <c r="N190" s="25"/>
      <c r="O190" s="25"/>
      <c r="P190" s="25"/>
      <c r="Q190" s="25"/>
      <c r="R190" s="25"/>
    </row>
    <row r="191" spans="1:18" ht="15">
      <c r="A191" s="26"/>
      <c r="B191" s="25"/>
      <c r="C191" s="25"/>
      <c r="D191" s="25"/>
      <c r="E191" s="25"/>
      <c r="F191" s="25"/>
      <c r="G191" s="25"/>
      <c r="H191" s="25"/>
      <c r="I191" s="25"/>
      <c r="J191" s="25"/>
      <c r="K191" s="25"/>
      <c r="L191" s="25"/>
      <c r="M191" s="25"/>
      <c r="N191" s="25"/>
      <c r="O191" s="25"/>
      <c r="P191" s="25"/>
      <c r="Q191" s="25"/>
      <c r="R191" s="25"/>
    </row>
    <row r="192" spans="1:18" ht="15">
      <c r="A192" s="26"/>
      <c r="B192" s="25"/>
      <c r="C192" s="25"/>
      <c r="D192" s="25"/>
      <c r="E192" s="25"/>
      <c r="F192" s="25"/>
      <c r="G192" s="25"/>
      <c r="H192" s="25"/>
      <c r="I192" s="25"/>
      <c r="J192" s="25"/>
      <c r="K192" s="25"/>
      <c r="L192" s="25"/>
      <c r="M192" s="25"/>
      <c r="N192" s="25"/>
      <c r="O192" s="25"/>
      <c r="P192" s="25"/>
      <c r="Q192" s="25"/>
      <c r="R192" s="25"/>
    </row>
    <row r="193" spans="1:18" ht="15">
      <c r="A193" s="26"/>
      <c r="B193" s="25"/>
      <c r="C193" s="25"/>
      <c r="D193" s="25"/>
      <c r="E193" s="25"/>
      <c r="F193" s="25"/>
      <c r="G193" s="25"/>
      <c r="H193" s="25"/>
      <c r="I193" s="25"/>
      <c r="J193" s="25"/>
      <c r="K193" s="25"/>
      <c r="L193" s="25"/>
      <c r="M193" s="25"/>
      <c r="N193" s="25"/>
      <c r="O193" s="25"/>
      <c r="P193" s="25"/>
      <c r="Q193" s="25"/>
      <c r="R193" s="25"/>
    </row>
    <row r="194" spans="1:18" ht="15">
      <c r="A194" s="26"/>
      <c r="B194" s="25"/>
      <c r="C194" s="25"/>
      <c r="D194" s="25"/>
      <c r="E194" s="25"/>
      <c r="F194" s="25"/>
      <c r="G194" s="25"/>
      <c r="H194" s="25"/>
      <c r="I194" s="25"/>
      <c r="J194" s="25"/>
      <c r="K194" s="25"/>
      <c r="L194" s="25"/>
      <c r="M194" s="25"/>
      <c r="N194" s="25"/>
      <c r="O194" s="25"/>
      <c r="P194" s="25"/>
      <c r="Q194" s="25"/>
      <c r="R194" s="25"/>
    </row>
    <row r="195" spans="1:18" ht="15">
      <c r="A195" s="26"/>
      <c r="B195" s="25"/>
      <c r="C195" s="25"/>
      <c r="D195" s="25"/>
      <c r="E195" s="25"/>
      <c r="F195" s="25"/>
      <c r="G195" s="25"/>
      <c r="H195" s="25"/>
      <c r="I195" s="25"/>
      <c r="J195" s="25"/>
      <c r="K195" s="25"/>
      <c r="L195" s="25"/>
      <c r="M195" s="25"/>
      <c r="N195" s="25"/>
      <c r="O195" s="25"/>
      <c r="P195" s="25"/>
      <c r="Q195" s="25"/>
      <c r="R195" s="25"/>
    </row>
    <row r="196" spans="1:18" ht="15">
      <c r="A196" s="26"/>
      <c r="B196" s="25"/>
      <c r="C196" s="25"/>
      <c r="D196" s="25"/>
      <c r="E196" s="25"/>
      <c r="F196" s="25"/>
      <c r="G196" s="25"/>
      <c r="H196" s="25"/>
      <c r="I196" s="25"/>
      <c r="J196" s="25"/>
      <c r="K196" s="25"/>
      <c r="L196" s="25"/>
      <c r="M196" s="25"/>
      <c r="N196" s="25"/>
      <c r="O196" s="25"/>
      <c r="P196" s="25"/>
      <c r="Q196" s="25"/>
      <c r="R196" s="25"/>
    </row>
    <row r="197" spans="1:18" ht="15">
      <c r="A197" s="26"/>
      <c r="B197" s="25"/>
      <c r="C197" s="25"/>
      <c r="D197" s="25"/>
      <c r="E197" s="25"/>
      <c r="F197" s="25"/>
      <c r="G197" s="25"/>
      <c r="H197" s="25"/>
      <c r="I197" s="25"/>
      <c r="J197" s="25"/>
      <c r="K197" s="25"/>
      <c r="L197" s="25"/>
      <c r="M197" s="25"/>
      <c r="N197" s="25"/>
      <c r="O197" s="25"/>
      <c r="P197" s="25"/>
      <c r="Q197" s="25"/>
      <c r="R197" s="25"/>
    </row>
    <row r="198" spans="1:18" ht="15">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171450</xdr:colOff>
                <xdr:row>95</xdr:row>
                <xdr:rowOff>152400</xdr:rowOff>
              </from>
              <to>
                <xdr:col>4</xdr:col>
                <xdr:colOff>19050</xdr:colOff>
                <xdr:row>99</xdr:row>
                <xdr:rowOff>133350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171450</xdr:colOff>
                <xdr:row>122</xdr:row>
                <xdr:rowOff>152400</xdr:rowOff>
              </from>
              <to>
                <xdr:col>8</xdr:col>
                <xdr:colOff>742950</xdr:colOff>
                <xdr:row>126</xdr:row>
                <xdr:rowOff>133350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171450</xdr:colOff>
                <xdr:row>122</xdr:row>
                <xdr:rowOff>152400</xdr:rowOff>
              </from>
              <to>
                <xdr:col>12</xdr:col>
                <xdr:colOff>285750</xdr:colOff>
                <xdr:row>126</xdr:row>
                <xdr:rowOff>133350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514350</xdr:colOff>
                <xdr:row>84</xdr:row>
                <xdr:rowOff>171450</xdr:rowOff>
              </from>
              <to>
                <xdr:col>4</xdr:col>
                <xdr:colOff>514350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209550</xdr:colOff>
                <xdr:row>85</xdr:row>
                <xdr:rowOff>0</xdr:rowOff>
              </from>
              <to>
                <xdr:col>9</xdr:col>
                <xdr:colOff>400050</xdr:colOff>
                <xdr:row>86</xdr:row>
                <xdr:rowOff>171450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209550</xdr:colOff>
                <xdr:row>85</xdr:row>
                <xdr:rowOff>0</xdr:rowOff>
              </from>
              <to>
                <xdr:col>11</xdr:col>
                <xdr:colOff>2686050</xdr:colOff>
                <xdr:row>86</xdr:row>
                <xdr:rowOff>95250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209550</xdr:colOff>
                <xdr:row>87</xdr:row>
                <xdr:rowOff>0</xdr:rowOff>
              </from>
              <to>
                <xdr:col>7</xdr:col>
                <xdr:colOff>742950</xdr:colOff>
                <xdr:row>88</xdr:row>
                <xdr:rowOff>95250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209550</xdr:colOff>
                <xdr:row>87</xdr:row>
                <xdr:rowOff>0</xdr:rowOff>
              </from>
              <to>
                <xdr:col>11</xdr:col>
                <xdr:colOff>190500</xdr:colOff>
                <xdr:row>88</xdr:row>
                <xdr:rowOff>95250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209550</xdr:colOff>
                <xdr:row>92</xdr:row>
                <xdr:rowOff>0</xdr:rowOff>
              </from>
              <to>
                <xdr:col>3</xdr:col>
                <xdr:colOff>857250</xdr:colOff>
                <xdr:row>93</xdr:row>
                <xdr:rowOff>95250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781050</xdr:colOff>
                <xdr:row>43</xdr:row>
                <xdr:rowOff>0</xdr:rowOff>
              </from>
              <to>
                <xdr:col>11</xdr:col>
                <xdr:colOff>1428750</xdr:colOff>
                <xdr:row>45</xdr:row>
                <xdr:rowOff>57150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781050</xdr:colOff>
                <xdr:row>114</xdr:row>
                <xdr:rowOff>152400</xdr:rowOff>
              </from>
              <to>
                <xdr:col>7</xdr:col>
                <xdr:colOff>590550</xdr:colOff>
                <xdr:row>118</xdr:row>
                <xdr:rowOff>133350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133350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857250</xdr:colOff>
                <xdr:row>51</xdr:row>
                <xdr:rowOff>95250</xdr:rowOff>
              </from>
              <to>
                <xdr:col>7</xdr:col>
                <xdr:colOff>400050</xdr:colOff>
                <xdr:row>53</xdr:row>
                <xdr:rowOff>133350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171450</xdr:colOff>
                <xdr:row>101</xdr:row>
                <xdr:rowOff>152400</xdr:rowOff>
              </from>
              <to>
                <xdr:col>8</xdr:col>
                <xdr:colOff>171450</xdr:colOff>
                <xdr:row>105</xdr:row>
                <xdr:rowOff>133350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171450</xdr:colOff>
                <xdr:row>129</xdr:row>
                <xdr:rowOff>19050</xdr:rowOff>
              </from>
              <to>
                <xdr:col>7</xdr:col>
                <xdr:colOff>819150</xdr:colOff>
                <xdr:row>141</xdr:row>
                <xdr:rowOff>171450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171450</xdr:colOff>
                <xdr:row>129</xdr:row>
                <xdr:rowOff>19050</xdr:rowOff>
              </from>
              <to>
                <xdr:col>11</xdr:col>
                <xdr:colOff>2152650</xdr:colOff>
                <xdr:row>141</xdr:row>
                <xdr:rowOff>171450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109375" style="23" customWidth="1"/>
    <col min="3" max="3" width="13.140625" style="23" customWidth="1"/>
    <col min="4" max="4" width="13.42578125" style="23" customWidth="1"/>
    <col min="5" max="6" width="8.7109375" style="23" customWidth="1"/>
    <col min="7" max="7" width="14.7109375" style="23" customWidth="1"/>
    <col min="8" max="8" width="11.7109375" style="23" customWidth="1"/>
    <col min="9" max="9" width="10.28515625" style="23" customWidth="1"/>
    <col min="10" max="10" width="5.7109375" style="23" customWidth="1"/>
    <col min="11" max="11" width="10.42578125" style="23" customWidth="1"/>
    <col min="12" max="17" width="8.7109375" style="23" customWidth="1"/>
    <col min="18" max="16384" width="8.7109375" style="23" hidden="1"/>
  </cols>
  <sheetData>
    <row r="1" spans="1:17" ht="15">
      <c r="A1" s="20" t="str">
        <f>'Revision History'!D4</f>
        <v>REV. NO.2 (9/14/2022)</v>
      </c>
      <c r="B1" s="21"/>
      <c r="C1" s="21"/>
      <c r="D1" s="21"/>
      <c r="E1" s="21"/>
      <c r="F1" s="21"/>
      <c r="G1" s="21"/>
      <c r="H1" s="21"/>
      <c r="I1" s="22"/>
      <c r="J1" s="22"/>
      <c r="K1" s="22"/>
      <c r="L1" s="22"/>
      <c r="M1" s="22"/>
      <c r="N1" s="22"/>
      <c r="O1" s="22"/>
      <c r="P1" s="22"/>
      <c r="Q1" s="22" t="s">
        <v>68</v>
      </c>
    </row>
    <row r="2" spans="1:17" ht="15">
      <c r="A2" s="158" t="s">
        <v>92</v>
      </c>
      <c r="B2" s="159"/>
      <c r="C2" s="159"/>
      <c r="D2" s="159"/>
      <c r="E2" s="159"/>
      <c r="F2" s="159"/>
      <c r="G2" s="159"/>
      <c r="H2" s="159"/>
      <c r="I2" s="159"/>
      <c r="J2" s="159"/>
      <c r="K2" s="159"/>
      <c r="L2" s="159"/>
      <c r="M2" s="159"/>
      <c r="N2" s="159"/>
      <c r="O2" s="159"/>
      <c r="P2" s="159"/>
      <c r="Q2" s="159"/>
    </row>
    <row r="3" spans="1:17" ht="15">
      <c r="A3" s="26"/>
      <c r="B3" s="25"/>
      <c r="C3" s="25"/>
      <c r="D3" s="25"/>
      <c r="E3" s="25"/>
      <c r="F3" s="25"/>
      <c r="G3" s="25"/>
      <c r="H3" s="25"/>
      <c r="I3" s="25"/>
      <c r="J3" s="25"/>
      <c r="K3" s="25"/>
      <c r="L3" s="25"/>
      <c r="M3" s="25"/>
      <c r="N3" s="25"/>
      <c r="O3" s="25"/>
      <c r="P3" s="25"/>
      <c r="Q3" s="25"/>
    </row>
    <row r="4" spans="1:17" ht="15">
      <c r="A4" s="26"/>
      <c r="B4" s="25" t="s">
        <v>75</v>
      </c>
      <c r="C4" s="25"/>
      <c r="D4" s="25"/>
      <c r="E4" s="25"/>
      <c r="F4" s="25"/>
      <c r="G4" s="25"/>
      <c r="H4" s="25"/>
      <c r="I4" s="25"/>
      <c r="J4" s="25"/>
      <c r="K4" s="25"/>
      <c r="L4" s="25"/>
      <c r="M4" s="25"/>
      <c r="N4" s="25"/>
      <c r="O4" s="25"/>
      <c r="P4" s="25"/>
      <c r="Q4" s="25"/>
    </row>
    <row r="5" spans="1:17" ht="15">
      <c r="A5" s="26"/>
      <c r="B5" s="27"/>
      <c r="C5" s="25" t="s">
        <v>76</v>
      </c>
      <c r="D5" s="25"/>
      <c r="E5" s="25"/>
      <c r="F5" s="25"/>
      <c r="G5" s="25"/>
      <c r="H5" s="25"/>
      <c r="I5" s="25"/>
      <c r="J5" s="25"/>
      <c r="K5" s="25"/>
      <c r="L5" s="25"/>
      <c r="M5" s="25"/>
      <c r="N5" s="25"/>
      <c r="O5" s="25"/>
      <c r="P5" s="25"/>
      <c r="Q5" s="25"/>
    </row>
    <row r="6" spans="1:17" ht="15">
      <c r="A6" s="26"/>
      <c r="B6" s="25"/>
      <c r="C6" s="25" t="s">
        <v>77</v>
      </c>
      <c r="D6" s="25"/>
      <c r="E6" s="25"/>
      <c r="F6" s="25"/>
      <c r="G6" s="25"/>
      <c r="H6" s="25"/>
      <c r="I6" s="25"/>
      <c r="J6" s="25"/>
      <c r="K6" s="25"/>
      <c r="L6" s="25"/>
      <c r="M6" s="25"/>
      <c r="N6" s="25"/>
      <c r="O6" s="25"/>
      <c r="P6" s="25"/>
      <c r="Q6" s="25"/>
    </row>
    <row r="7" spans="1:17" ht="15">
      <c r="A7" s="26"/>
      <c r="B7" s="25"/>
      <c r="C7" s="25" t="s">
        <v>78</v>
      </c>
      <c r="D7" s="25"/>
      <c r="E7" s="25"/>
      <c r="F7" s="25"/>
      <c r="G7" s="25"/>
      <c r="H7" s="25"/>
      <c r="I7" s="25"/>
      <c r="J7" s="25"/>
      <c r="K7" s="25"/>
      <c r="L7" s="25"/>
      <c r="M7" s="25"/>
      <c r="N7" s="25"/>
      <c r="O7" s="25"/>
      <c r="P7" s="25"/>
      <c r="Q7" s="25"/>
    </row>
    <row r="8" spans="1:17" ht="15">
      <c r="A8" s="26"/>
      <c r="B8" s="25"/>
      <c r="C8" s="25" t="s">
        <v>79</v>
      </c>
      <c r="D8" s="25"/>
      <c r="E8" s="25"/>
      <c r="F8" s="25"/>
      <c r="G8" s="25"/>
      <c r="H8" s="25"/>
      <c r="I8" s="25"/>
      <c r="J8" s="25"/>
      <c r="K8" s="25"/>
      <c r="L8" s="25"/>
      <c r="M8" s="25"/>
      <c r="N8" s="25"/>
      <c r="O8" s="25"/>
      <c r="P8" s="25"/>
      <c r="Q8" s="25"/>
    </row>
    <row r="9" spans="1:17" ht="15">
      <c r="A9" s="26"/>
      <c r="B9" s="25" t="s">
        <v>80</v>
      </c>
      <c r="C9" s="25"/>
      <c r="D9" s="25"/>
      <c r="E9" s="25"/>
      <c r="F9" s="25"/>
      <c r="G9" s="25"/>
      <c r="H9" s="25"/>
      <c r="I9" s="25"/>
      <c r="J9" s="25"/>
      <c r="K9" s="25"/>
      <c r="L9" s="25"/>
      <c r="M9" s="25"/>
      <c r="N9" s="25"/>
      <c r="O9" s="25"/>
      <c r="P9" s="25"/>
      <c r="Q9" s="25"/>
    </row>
    <row r="10" spans="1:17" ht="15">
      <c r="A10" s="26"/>
      <c r="B10" s="25"/>
      <c r="C10" s="25" t="s">
        <v>76</v>
      </c>
      <c r="D10" s="25"/>
      <c r="E10" s="25"/>
      <c r="F10" s="25"/>
      <c r="G10" s="25"/>
      <c r="H10" s="25"/>
      <c r="I10" s="25"/>
      <c r="J10" s="25"/>
      <c r="K10" s="25"/>
      <c r="L10" s="25"/>
      <c r="M10" s="25"/>
      <c r="N10" s="25"/>
      <c r="O10" s="25"/>
      <c r="P10" s="25"/>
      <c r="Q10" s="25"/>
    </row>
    <row r="11" spans="1:17" ht="15">
      <c r="A11" s="26"/>
      <c r="B11" s="25"/>
      <c r="C11" s="25" t="s">
        <v>81</v>
      </c>
      <c r="D11" s="25"/>
      <c r="E11" s="25"/>
      <c r="F11" s="25"/>
      <c r="G11" s="25"/>
      <c r="H11" s="25"/>
      <c r="I11" s="25"/>
      <c r="J11" s="25"/>
      <c r="K11" s="25"/>
      <c r="L11" s="25"/>
      <c r="M11" s="25"/>
      <c r="N11" s="25"/>
      <c r="O11" s="25"/>
      <c r="P11" s="25"/>
      <c r="Q11" s="25"/>
    </row>
    <row r="12" spans="1:17" ht="15">
      <c r="A12" s="26"/>
      <c r="B12" s="25"/>
      <c r="C12" s="25" t="s">
        <v>82</v>
      </c>
      <c r="D12" s="25"/>
      <c r="E12" s="25"/>
      <c r="F12" s="25"/>
      <c r="G12" s="25"/>
      <c r="H12" s="25"/>
      <c r="I12" s="25"/>
      <c r="J12" s="25"/>
      <c r="K12" s="25"/>
      <c r="L12" s="25"/>
      <c r="M12" s="25"/>
      <c r="N12" s="25"/>
      <c r="O12" s="25"/>
      <c r="P12" s="25"/>
      <c r="Q12" s="25"/>
    </row>
    <row r="13" spans="1:17" ht="15">
      <c r="A13" s="26"/>
      <c r="B13" s="25"/>
      <c r="C13" s="25" t="s">
        <v>83</v>
      </c>
      <c r="D13" s="25"/>
      <c r="E13" s="25"/>
      <c r="F13" s="25"/>
      <c r="G13" s="25"/>
      <c r="H13" s="25"/>
      <c r="I13" s="25"/>
      <c r="J13" s="25"/>
      <c r="K13" s="25"/>
      <c r="L13" s="25"/>
      <c r="M13" s="25"/>
      <c r="N13" s="25"/>
      <c r="O13" s="25"/>
      <c r="P13" s="25"/>
      <c r="Q13" s="25"/>
    </row>
    <row r="14" spans="1:17" ht="15">
      <c r="A14" s="26"/>
      <c r="B14" s="25" t="s">
        <v>84</v>
      </c>
      <c r="C14" s="25"/>
      <c r="D14" s="25"/>
      <c r="E14" s="25"/>
      <c r="F14" s="25"/>
      <c r="G14" s="25"/>
      <c r="H14" s="25"/>
      <c r="I14" s="25"/>
      <c r="J14" s="25"/>
      <c r="K14" s="25"/>
      <c r="L14" s="25"/>
      <c r="M14" s="25"/>
      <c r="N14" s="25"/>
      <c r="O14" s="25"/>
      <c r="P14" s="25"/>
      <c r="Q14" s="25"/>
    </row>
    <row r="15" spans="1:17" ht="15">
      <c r="A15" s="26"/>
      <c r="B15" s="25"/>
      <c r="C15" s="25" t="s">
        <v>76</v>
      </c>
      <c r="D15" s="25"/>
      <c r="E15" s="25"/>
      <c r="F15" s="25"/>
      <c r="G15" s="25"/>
      <c r="H15" s="25"/>
      <c r="I15" s="25"/>
      <c r="J15" s="25"/>
      <c r="K15" s="25"/>
      <c r="L15" s="25"/>
      <c r="M15" s="25"/>
      <c r="N15" s="25"/>
      <c r="O15" s="25"/>
      <c r="P15" s="25"/>
      <c r="Q15" s="25"/>
    </row>
    <row r="16" spans="1:17" ht="15">
      <c r="A16" s="26"/>
      <c r="B16" s="25"/>
      <c r="C16" s="25" t="s">
        <v>85</v>
      </c>
      <c r="D16" s="25"/>
      <c r="E16" s="25"/>
      <c r="F16" s="25"/>
      <c r="G16" s="25"/>
      <c r="H16" s="25"/>
      <c r="I16" s="25"/>
      <c r="J16" s="25"/>
      <c r="K16" s="25"/>
      <c r="L16" s="25"/>
      <c r="M16" s="25"/>
      <c r="N16" s="25"/>
      <c r="O16" s="25"/>
      <c r="P16" s="25"/>
      <c r="Q16" s="25"/>
    </row>
    <row r="17" spans="1:17" ht="15">
      <c r="A17" s="26"/>
      <c r="B17" s="25"/>
      <c r="C17" s="25" t="s">
        <v>78</v>
      </c>
      <c r="D17" s="25"/>
      <c r="E17" s="25"/>
      <c r="F17" s="25"/>
      <c r="G17" s="25"/>
      <c r="H17" s="25"/>
      <c r="I17" s="25"/>
      <c r="J17" s="25"/>
      <c r="K17" s="25"/>
      <c r="L17" s="25"/>
      <c r="M17" s="25"/>
      <c r="N17" s="25"/>
      <c r="O17" s="25"/>
      <c r="P17" s="25"/>
      <c r="Q17" s="25"/>
    </row>
    <row r="18" spans="1:17" ht="15">
      <c r="A18" s="26"/>
      <c r="B18" s="25"/>
      <c r="C18" s="25" t="s">
        <v>79</v>
      </c>
      <c r="D18" s="25"/>
      <c r="E18" s="25"/>
      <c r="F18" s="25"/>
      <c r="G18" s="25"/>
      <c r="H18" s="25"/>
      <c r="I18" s="25"/>
      <c r="J18" s="25"/>
      <c r="K18" s="25"/>
      <c r="L18" s="25"/>
      <c r="M18" s="25"/>
      <c r="N18" s="25"/>
      <c r="O18" s="25"/>
      <c r="P18" s="25"/>
      <c r="Q18" s="25"/>
    </row>
    <row r="19" spans="1:17" ht="15">
      <c r="A19" s="26"/>
      <c r="B19" s="25" t="s">
        <v>86</v>
      </c>
      <c r="C19" s="25"/>
      <c r="D19" s="25"/>
      <c r="E19" s="25"/>
      <c r="F19" s="25"/>
      <c r="G19" s="25"/>
      <c r="H19" s="25"/>
      <c r="I19" s="25"/>
      <c r="J19" s="25"/>
      <c r="K19" s="25"/>
      <c r="L19" s="25"/>
      <c r="M19" s="25"/>
      <c r="N19" s="25"/>
      <c r="O19" s="25"/>
      <c r="P19" s="25"/>
      <c r="Q19" s="25"/>
    </row>
    <row r="20" spans="1:17" ht="15">
      <c r="A20" s="26"/>
      <c r="B20" s="25"/>
      <c r="C20" s="25" t="s">
        <v>76</v>
      </c>
      <c r="D20" s="25"/>
      <c r="E20" s="25"/>
      <c r="F20" s="25"/>
      <c r="G20" s="25"/>
      <c r="H20" s="25"/>
      <c r="I20" s="25"/>
      <c r="J20" s="25"/>
      <c r="K20" s="25"/>
      <c r="L20" s="25"/>
      <c r="M20" s="25"/>
      <c r="N20" s="25"/>
      <c r="O20" s="25"/>
      <c r="P20" s="25"/>
      <c r="Q20" s="25"/>
    </row>
    <row r="21" spans="1:17" ht="15">
      <c r="A21" s="26"/>
      <c r="B21" s="25"/>
      <c r="C21" s="25" t="s">
        <v>87</v>
      </c>
      <c r="D21" s="25"/>
      <c r="E21" s="25"/>
      <c r="F21" s="25"/>
      <c r="G21" s="25"/>
      <c r="H21" s="25"/>
      <c r="I21" s="25"/>
      <c r="J21" s="25"/>
      <c r="K21" s="25"/>
      <c r="L21" s="25"/>
      <c r="M21" s="25"/>
      <c r="N21" s="25"/>
      <c r="O21" s="25"/>
      <c r="P21" s="25"/>
      <c r="Q21" s="25"/>
    </row>
    <row r="22" spans="1:17" ht="15">
      <c r="A22" s="26"/>
      <c r="B22" s="25"/>
      <c r="C22" s="25" t="s">
        <v>88</v>
      </c>
      <c r="D22" s="25"/>
      <c r="E22" s="25"/>
      <c r="F22" s="25"/>
      <c r="G22" s="25"/>
      <c r="H22" s="25"/>
      <c r="I22" s="25"/>
      <c r="J22" s="25"/>
      <c r="K22" s="25"/>
      <c r="L22" s="25"/>
      <c r="M22" s="25"/>
      <c r="N22" s="25"/>
      <c r="O22" s="25"/>
      <c r="P22" s="25"/>
      <c r="Q22" s="25"/>
    </row>
    <row r="23" spans="1:17" ht="15">
      <c r="A23" s="26"/>
      <c r="B23" s="25"/>
      <c r="C23" s="25" t="s">
        <v>79</v>
      </c>
      <c r="D23" s="25"/>
      <c r="E23" s="25"/>
      <c r="F23" s="25"/>
      <c r="G23" s="25"/>
      <c r="H23" s="25"/>
      <c r="I23" s="25"/>
      <c r="J23" s="25"/>
      <c r="K23" s="25"/>
      <c r="L23" s="25"/>
      <c r="M23" s="25"/>
      <c r="N23" s="25"/>
      <c r="O23" s="25"/>
      <c r="P23" s="25"/>
      <c r="Q23" s="25"/>
    </row>
    <row r="24" spans="1:17" ht="15">
      <c r="A24" s="26"/>
      <c r="B24" s="25" t="s">
        <v>89</v>
      </c>
      <c r="C24" s="25"/>
      <c r="D24" s="25"/>
      <c r="E24" s="25"/>
      <c r="F24" s="25"/>
      <c r="G24" s="25"/>
      <c r="H24" s="25"/>
      <c r="I24" s="25"/>
      <c r="J24" s="25"/>
      <c r="K24" s="25"/>
      <c r="L24" s="25"/>
      <c r="M24" s="25"/>
      <c r="N24" s="25"/>
      <c r="O24" s="25"/>
      <c r="P24" s="25"/>
      <c r="Q24" s="25"/>
    </row>
    <row r="25" spans="1:17" ht="15">
      <c r="A25" s="26"/>
      <c r="B25" s="25"/>
      <c r="C25" s="25" t="s">
        <v>76</v>
      </c>
      <c r="D25" s="25"/>
      <c r="E25" s="25"/>
      <c r="F25" s="25"/>
      <c r="G25" s="25"/>
      <c r="H25" s="25"/>
      <c r="I25" s="25"/>
      <c r="J25" s="25"/>
      <c r="K25" s="25"/>
      <c r="L25" s="25"/>
      <c r="M25" s="25"/>
      <c r="N25" s="25"/>
      <c r="O25" s="25"/>
      <c r="P25" s="25"/>
      <c r="Q25" s="25"/>
    </row>
    <row r="26" spans="1:17" ht="15">
      <c r="A26" s="26"/>
      <c r="B26" s="25"/>
      <c r="C26" s="25" t="s">
        <v>90</v>
      </c>
      <c r="D26" s="25"/>
      <c r="E26" s="25"/>
      <c r="F26" s="25"/>
      <c r="G26" s="25"/>
      <c r="H26" s="25"/>
      <c r="I26" s="25"/>
      <c r="J26" s="25"/>
      <c r="K26" s="25"/>
      <c r="L26" s="25"/>
      <c r="M26" s="25"/>
      <c r="N26" s="25"/>
      <c r="O26" s="25"/>
      <c r="P26" s="25"/>
      <c r="Q26" s="25"/>
    </row>
    <row r="27" spans="1:17" ht="15">
      <c r="A27" s="26"/>
      <c r="B27" s="25"/>
      <c r="C27" s="25" t="s">
        <v>78</v>
      </c>
      <c r="D27" s="25"/>
      <c r="E27" s="25"/>
      <c r="F27" s="25"/>
      <c r="G27" s="25"/>
      <c r="H27" s="25"/>
      <c r="I27" s="25"/>
      <c r="J27" s="25"/>
      <c r="K27" s="25"/>
      <c r="L27" s="25"/>
      <c r="M27" s="25"/>
      <c r="N27" s="25"/>
      <c r="O27" s="25"/>
      <c r="P27" s="25"/>
      <c r="Q27" s="25"/>
    </row>
    <row r="28" spans="1:17" ht="15">
      <c r="A28" s="26"/>
      <c r="B28" s="25"/>
      <c r="C28" s="25" t="s">
        <v>79</v>
      </c>
      <c r="D28" s="25"/>
      <c r="E28" s="25"/>
      <c r="F28" s="25"/>
      <c r="G28" s="25"/>
      <c r="H28" s="25"/>
      <c r="I28" s="25"/>
      <c r="J28" s="25"/>
      <c r="K28" s="25"/>
      <c r="L28" s="25"/>
      <c r="M28" s="25"/>
      <c r="N28" s="25"/>
      <c r="O28" s="25"/>
      <c r="P28" s="25"/>
      <c r="Q28" s="25"/>
    </row>
    <row r="29" spans="1:17" ht="15">
      <c r="A29" s="26"/>
      <c r="B29" s="25" t="s">
        <v>91</v>
      </c>
      <c r="C29" s="25"/>
      <c r="D29" s="25"/>
      <c r="E29" s="25"/>
      <c r="F29" s="25"/>
      <c r="G29" s="25"/>
      <c r="H29" s="25"/>
      <c r="I29" s="25"/>
      <c r="J29" s="25"/>
      <c r="K29" s="25"/>
      <c r="L29" s="25"/>
      <c r="M29" s="25"/>
      <c r="N29" s="25"/>
      <c r="O29" s="25"/>
      <c r="P29" s="25"/>
      <c r="Q29" s="25"/>
    </row>
    <row r="30" spans="1:17" ht="15">
      <c r="A30" s="26"/>
      <c r="B30" s="25"/>
      <c r="C30" s="25" t="s">
        <v>76</v>
      </c>
      <c r="D30" s="25"/>
      <c r="E30" s="25"/>
      <c r="F30" s="25"/>
      <c r="G30" s="25"/>
      <c r="H30" s="25"/>
      <c r="I30" s="25"/>
      <c r="J30" s="25"/>
      <c r="K30" s="25"/>
      <c r="L30" s="25"/>
      <c r="M30" s="25"/>
      <c r="N30" s="25"/>
      <c r="O30" s="25"/>
      <c r="P30" s="25"/>
      <c r="Q30" s="25"/>
    </row>
    <row r="31" spans="1:17" ht="15">
      <c r="A31" s="26"/>
      <c r="B31" s="25"/>
      <c r="C31" s="25" t="s">
        <v>90</v>
      </c>
      <c r="D31" s="25"/>
      <c r="E31" s="25"/>
      <c r="F31" s="25"/>
      <c r="G31" s="25"/>
      <c r="H31" s="25"/>
      <c r="I31" s="25"/>
      <c r="J31" s="25"/>
      <c r="K31" s="25"/>
      <c r="L31" s="25"/>
      <c r="M31" s="25"/>
      <c r="N31" s="25"/>
      <c r="O31" s="25"/>
      <c r="P31" s="25"/>
      <c r="Q31" s="25"/>
    </row>
    <row r="32" spans="1:17" ht="15">
      <c r="A32" s="26"/>
      <c r="B32" s="27"/>
      <c r="C32" s="25" t="s">
        <v>78</v>
      </c>
      <c r="D32" s="25"/>
      <c r="E32" s="25"/>
      <c r="F32" s="25"/>
      <c r="G32" s="25"/>
      <c r="H32" s="25"/>
      <c r="I32" s="25"/>
      <c r="J32" s="25"/>
      <c r="K32" s="25"/>
      <c r="L32" s="25"/>
      <c r="M32" s="25"/>
      <c r="N32" s="25"/>
      <c r="O32" s="25"/>
      <c r="P32" s="25"/>
      <c r="Q32" s="25"/>
    </row>
    <row r="33" spans="1:17" ht="15">
      <c r="A33" s="26"/>
      <c r="B33" s="25"/>
      <c r="C33" s="25" t="s">
        <v>79</v>
      </c>
      <c r="D33" s="25"/>
      <c r="E33" s="25"/>
      <c r="F33" s="25"/>
      <c r="G33" s="25"/>
      <c r="H33" s="25"/>
      <c r="I33" s="25"/>
      <c r="J33" s="25"/>
      <c r="K33" s="25"/>
      <c r="L33" s="25"/>
      <c r="M33" s="25"/>
      <c r="N33" s="25"/>
      <c r="O33" s="25"/>
      <c r="P33" s="25"/>
      <c r="Q33" s="25"/>
    </row>
    <row r="34" spans="1:17" ht="15">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109375" defaultRowHeight="15"/>
  <sheetData>
    <row r="1" spans="1:1">
      <c r="A1" t="s">
        <v>71</v>
      </c>
    </row>
    <row r="2" spans="1:1">
      <c r="A2" t="s">
        <v>69</v>
      </c>
    </row>
    <row r="3" spans="1:1">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E1" zoomScale="70" zoomScaleNormal="70" workbookViewId="0">
      <selection activeCell="Y10" sqref="Y10"/>
    </sheetView>
  </sheetViews>
  <sheetFormatPr defaultColWidth="8.7109375" defaultRowHeight="15"/>
  <cols>
    <col min="1" max="1" width="12.7109375" customWidth="1"/>
    <col min="2" max="2" width="20.7109375" customWidth="1"/>
    <col min="3" max="3" width="17.28515625" customWidth="1"/>
    <col min="4" max="4" width="14.7109375" bestFit="1" customWidth="1"/>
    <col min="5" max="5" width="19" bestFit="1" customWidth="1"/>
    <col min="6" max="10" width="19" customWidth="1"/>
    <col min="11" max="11" width="30.42578125" bestFit="1" customWidth="1"/>
    <col min="12" max="12" width="33.28515625" bestFit="1" customWidth="1"/>
    <col min="13" max="13" width="27.28515625" bestFit="1" customWidth="1"/>
    <col min="14" max="14" width="30" bestFit="1" customWidth="1"/>
    <col min="15" max="15" width="19" customWidth="1"/>
    <col min="16" max="16" width="19.140625" bestFit="1" customWidth="1"/>
    <col min="17" max="17" width="19.140625" customWidth="1"/>
    <col min="18" max="21" width="15.7109375" customWidth="1"/>
    <col min="22" max="25" width="32.7109375" customWidth="1"/>
    <col min="27" max="27" width="18.7109375" bestFit="1" customWidth="1"/>
    <col min="28" max="28" width="19.285156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P10" t="s">
        <v>346</v>
      </c>
      <c r="Q10" t="s">
        <v>231</v>
      </c>
      <c r="R10" t="s">
        <v>240</v>
      </c>
      <c r="S10" t="s">
        <v>230</v>
      </c>
      <c r="T10" t="s">
        <v>228</v>
      </c>
      <c r="U10" t="s">
        <v>245</v>
      </c>
      <c r="V10" t="s">
        <v>236</v>
      </c>
      <c r="W10" t="s">
        <v>236</v>
      </c>
      <c r="X10" t="s">
        <v>236</v>
      </c>
      <c r="Y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P2"/>
  <sheetViews>
    <sheetView workbookViewId="0">
      <selection activeCell="CR2" sqref="CR2"/>
    </sheetView>
  </sheetViews>
  <sheetFormatPr defaultColWidth="8.7109375" defaultRowHeight="15"/>
  <sheetData>
    <row r="1" spans="1:16">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c r="A2">
        <v>1</v>
      </c>
      <c r="B2">
        <v>1</v>
      </c>
      <c r="C2">
        <v>1</v>
      </c>
      <c r="D2">
        <v>1</v>
      </c>
      <c r="E2">
        <v>0</v>
      </c>
      <c r="F2">
        <v>1</v>
      </c>
      <c r="G2">
        <v>1</v>
      </c>
      <c r="H2">
        <v>1</v>
      </c>
      <c r="I2">
        <v>1</v>
      </c>
      <c r="J2">
        <v>1</v>
      </c>
      <c r="K2">
        <v>1</v>
      </c>
      <c r="L2">
        <v>1</v>
      </c>
      <c r="M2">
        <v>1</v>
      </c>
      <c r="N2">
        <v>1</v>
      </c>
      <c r="O2">
        <v>1</v>
      </c>
      <c r="P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P2"/>
  <sheetViews>
    <sheetView workbookViewId="0">
      <selection activeCell="F3" sqref="F3"/>
    </sheetView>
  </sheetViews>
  <sheetFormatPr defaultColWidth="8.7109375" defaultRowHeight="15"/>
  <cols>
    <col min="13" max="13" width="48.7109375" bestFit="1" customWidth="1"/>
  </cols>
  <sheetData>
    <row r="1" spans="1:16">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c r="A2">
        <v>1</v>
      </c>
      <c r="B2">
        <v>1</v>
      </c>
      <c r="C2">
        <v>3</v>
      </c>
      <c r="D2">
        <v>1</v>
      </c>
      <c r="F2" t="s">
        <v>350</v>
      </c>
      <c r="G2" t="s">
        <v>351</v>
      </c>
      <c r="H2" t="s">
        <v>351</v>
      </c>
      <c r="I2" t="s">
        <v>351</v>
      </c>
      <c r="J2" t="s">
        <v>352</v>
      </c>
      <c r="K2" t="s">
        <v>353</v>
      </c>
      <c r="L2" t="s">
        <v>357</v>
      </c>
      <c r="M2" t="s">
        <v>354</v>
      </c>
      <c r="N2" t="s">
        <v>355</v>
      </c>
      <c r="O2" t="s">
        <v>356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Cycle Organizer Kayser</vt:lpstr>
      <vt:lpstr>PFD</vt:lpstr>
      <vt:lpstr>Cv</vt:lpstr>
      <vt:lpstr>Cv Estimator</vt:lpstr>
      <vt:lpstr>Events</vt:lpstr>
      <vt:lpstr>maintenance check list</vt:lpstr>
      <vt:lpstr>Reference</vt:lpstr>
      <vt:lpstr>Data(Test)</vt:lpstr>
      <vt:lpstr>Data(Transposed)</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Viktor Kalman</cp:lastModifiedBy>
  <cp:lastPrinted>2020-11-27T00:08:43Z</cp:lastPrinted>
  <dcterms:created xsi:type="dcterms:W3CDTF">2020-11-24T18:36:54Z</dcterms:created>
  <dcterms:modified xsi:type="dcterms:W3CDTF">2024-11-11T06:05:23Z</dcterms:modified>
</cp:coreProperties>
</file>