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t2purge\1_simulation_inputs\"/>
    </mc:Choice>
  </mc:AlternateContent>
  <xr:revisionPtr revIDLastSave="0" documentId="13_ncr:1_{2868118C-6365-40B8-AFB1-CFAADC4D5C87}" xr6:coauthVersionLast="47" xr6:coauthVersionMax="47" xr10:uidLastSave="{00000000-0000-0000-0000-000000000000}"/>
  <bookViews>
    <workbookView xWindow="3120" yWindow="3120" windowWidth="21600" windowHeight="11385"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F25" i="49" l="1"/>
  <c r="G21" i="49"/>
  <c r="F21" i="49"/>
  <c r="G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<sst xmlns="http://schemas.openxmlformats.org/spreadsheetml/2006/main" count="1054" uniqueCount="358">
  <si>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</si>
  <si>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</si>
  <si>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</si>
  <si>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</si>
  <si>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</si>
  <si>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</si>
  <si>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</si>
  <si>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</si>
  <si>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</si>
  <si>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</si>
  <si>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</si>
  <si>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</si>
  <si>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</si>
  <si>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</si>
  <si>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</si>
  <si>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</si>
  <si>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</si>
  <si>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</si>
  <si>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</si>
  <si>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</si>
  <si>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</si>
  <si>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</si>
  <si>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</si>
  <si>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</si>
  <si>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</si>
  <si>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</si>
  <si>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</si>
  <si>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</si>
  <si>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</si>
  <si>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</si>
  <si>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</si>
  <si>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</si>
  <si>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</si>
  <si>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</si>
  <si>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</si>
  <si>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</si>
  <si>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</si>
  <si>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</si>
  <si>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</si>
  <si>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</si>
  <si>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</si>
  <si>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</si>
  <si>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</si>
  <si>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</si>
  <si>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</si>
  <si>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</si>
  <si>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</si>
  <si>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</si>
  <si>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</si>
  <si>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</si>
  <si>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</si>
  <si>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</si>
  <si>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</si>
  <si>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</si>
  <si>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</si>
  <si>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</si>
  <si>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</si>
  <si>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</si>
  <si>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</si>
  <si>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</si>
  <si>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</si>
  <si>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</si>
  <si>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</si>
  <si>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</si>
  <si>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</si>
  <si>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</si>
  <si>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</si>
  <si>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</si>
  <si>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</si>
  <si>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</si>
  <si>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</si>
  <si>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</si>
  <si>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</si>
  <si>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</si>
  <si>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</si>
  <si>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</si>
  <si>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</si>
  <si>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</si>
  <si>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</si>
  <si>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</si>
  <si>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</si>
  <si>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</si>
  <si>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</si>
  <si>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</si>
  <si>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</si>
  <si>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</si>
  <si>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</si>
  <si>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</si>
  <si>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</si>
  <si>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</si>
  <si>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</si>
  <si>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</si>
  <si>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</si>
  <si>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</si>
  <si>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</si>
  <si>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</si>
  <si>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</si>
  <si>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</si>
  <si>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</si>
  <si>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</si>
  <si>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</si>
  <si>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</si>
  <si>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</si>
  <si>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</si>
  <si>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</si>
  <si>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</si>
  <si>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</si>
  <si>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</si>
  <si>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</si>
  <si>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</si>
  <si>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</si>
  <si>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</si>
  <si>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</si>
  <si>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</si>
  <si>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</si>
  <si>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</si>
  <si>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</si>
  <si>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</si>
  <si>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</si>
  <si>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</si>
  <si>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</si>
  <si>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</si>
  <si>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</si>
  <si>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</si>
  <si>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</si>
  <si>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</si>
  <si>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</si>
  <si>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</si>
  <si>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</si>
  <si>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</si>
  <si>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</si>
  <si>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</si>
  <si>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</si>
  <si>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</si>
  <si>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</si>
  <si>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</si>
  <si>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</si>
  <si>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</si>
  <si>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</si>
  <si>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</si>
  <si>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</si>
  <si>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</si>
  <si>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</si>
  <si>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</si>
  <si>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</si>
  <si>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</si>
  <si>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</si>
  <si>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</si>
  <si>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</si>
  <si>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</si>
  <si>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</si>
  <si>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</si>
  <si>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</si>
  <si>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</si>
  <si>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</si>
  <si>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</si>
  <si>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</si>
  <si>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</si>
  <si>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</si>
  <si>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</si>
  <si>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</si>
  <si>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</si>
  <si>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</si>
  <si>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</si>
  <si>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</si>
  <si>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</si>
  <si>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</si>
  <si>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</si>
  <si>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</si>
  <si>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</si>
  <si>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</si>
  <si>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</si>
  <si>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</si>
  <si>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</si>
  <si>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</si>
  <si>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</si>
  <si>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</si>
  <si>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</si>
  <si>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</si>
  <si>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</si>
  <si>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</si>
  <si>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</si>
  <si>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</si>
  <si>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</si>
  <si>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</si>
  <si>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</si>
  <si>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</si>
  <si>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</si>
  <si>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</si>
  <si>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</si>
  <si>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</si>
  <si>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</si>
  <si>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</si>
  <si>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</si>
  <si>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</si>
  <si>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</si>
  <si>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</si>
  <si>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</si>
  <si>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</si>
  <si>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</si>
  <si>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</si>
  <si>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</si>
  <si>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</si>
  <si>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</si>
  <si>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</si>
  <si>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</si>
  <si>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</si>
  <si>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</si>
  <si>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</si>
  <si>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</si>
  <si>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</si>
  <si>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</si>
  <si>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</si>
  <si>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</si>
  <si>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</si>
  <si>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</si>
  <si>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</si>
  <si>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</si>
  <si>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</si>
  <si>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</si>
  <si>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</si>
  <si>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</si>
  <si>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</si>
  <si>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</si>
  <si>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</si>
  <si>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</si>
  <si>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</si>
  <si>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</si>
  <si>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</si>
  <si>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</si>
  <si>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</si>
  <si>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</si>
  <si>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</si>
  <si>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</si>
  <si>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</si>
  <si>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</si>
  <si>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</si>
  <si>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</si>
  <si>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</si>
  <si>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</si>
  <si>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</si>
  <si>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</si>
  <si>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</si>
  <si>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</si>
  <si>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</si>
  <si>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</si>
  <si>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</si>
  <si>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</si>
  <si>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</si>
  <si>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</si>
  <si>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</si>
  <si>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</si>
  <si>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</si>
  <si>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</si>
  <si>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</si>
  <si>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</si>
  <si>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</si>
  <si>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</si>
  <si>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</si>
  <si>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</si>
  <si>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</si>
  <si>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</si>
  <si>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</si>
  <si>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</si>
  <si>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</si>
  <si>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</si>
  <si>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</si>
  <si>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</si>
  <si>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</si>
  <si>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</si>
  <si>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</si>
  <si>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</si>
  <si>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</si>
  <si>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</si>
  <si>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</si>
  <si>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</si>
  <si>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</si>
  <si>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</si>
  <si>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</si>
  <si>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</si>
  <si>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</si>
  <si>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</si>
  <si>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</si>
  <si>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</si>
  <si>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</si>
  <si>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</si>
  <si>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</si>
  <si>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</si>
  <si>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</si>
  <si>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</si>
  <si>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</si>
  <si>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</si>
  <si>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</si>
  <si>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</si>
  <si>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</si>
  <si>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</si>
  <si>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</si>
  <si>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</si>
  <si>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</si>
  <si>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</si>
  <si>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</si>
  <si>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</si>
  <si>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</si>
  <si>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</si>
  <si>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</si>
  <si>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</si>
  <si>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</si>
  <si>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</si>
  <si>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</si>
  <si>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</si>
  <si>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</si>
  <si>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</si>
  <si>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</si>
  <si>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</si>
  <si>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</si>
  <si>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</si>
  <si>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</si>
  <si>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</si>
  <si>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</si>
  <si>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</si>
  <si>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</si>
  <si>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</si>
  <si>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</si>
  <si>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</si>
  <si>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</si>
  <si>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</si>
  <si>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</si>
  <si>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</si>
  <si>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</si>
  <si>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</si>
  <si>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</si>
  <si>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</si>
  <si>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</si>
  <si>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</si>
  <si>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</si>
  <si>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</si>
  <si>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</si>
  <si>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</si>
  <si>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</si>
  <si>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</si>
  <si>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</si>
  <si>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</si>
  <si>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</si>
  <si>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</si>
  <si>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</si>
  <si>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</si>
  <si>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</si>
  <si>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</si>
  <si>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</si>
  <si>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</si>
  <si>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None None None</t>
  </si>
  <si>
    <t>constant_pressure varying_pressure constant_pressure</t>
  </si>
  <si>
    <t>0_(positive) 1_(negative) 1_(negative)</t>
  </si>
  <si>
    <t>1 0 0,0000358</t>
  </si>
  <si>
    <t>10 300 10</t>
  </si>
  <si>
    <t>0,0818 0,00000287 1</t>
  </si>
  <si>
    <t>1 0 0</t>
  </si>
  <si>
    <t>HP-FEE-ATM DP-EXT-XXX LP-ATM-RAF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</si>
</sst>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2purge\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3</v>
      </c>
      <c r="C12" s="16" t="s">
        <v>3</v>
      </c>
      <c r="D12" s="49" t="s">
        <v>27</v>
      </c>
      <c r="E12" s="49" t="s">
        <v>7</v>
      </c>
      <c r="F12" s="16" t="s">
        <v>42</v>
      </c>
      <c r="G12" s="49">
        <v>1</v>
      </c>
      <c r="H12" s="49">
        <v>1</v>
      </c>
      <c r="I12" s="17">
        <v>1</v>
      </c>
      <c r="J12" s="18" t="s">
        <v>247</v>
      </c>
    </row>
    <row r="13" spans="1:10" ht="15">
      <c r="A13" s="76" t="s">
        <v>347</v>
      </c>
      <c r="B13" s="2">
        <v>2</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QeM2Rjetop4z5OansrvBvKfCr4s02uv+unGwhQuAIPaBMHT21y5PNymH1PY/Nccfb/V7AysFDPnkarkX/0+ebw==" saltValue="gMelmKt5gWESXMHZxxbHgg=="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70" zoomScaleNormal="70" zoomScaleSheetLayoutView="70" workbookViewId="0">
      <pane ySplit="8" topLeftCell="A10"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10 300 10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HP-FEE-ATM DP-EXT-XXX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c r="A16" s="76" t="s">
        <v>349</v>
      </c>
      <c r="B16" s="78" t="s">
        <v>356</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0,0818 0,00000287 1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1 0 0,0000358</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z/hzJJHubUdy02/9A3rPoGzfltoM3KE24s15Dk0iGF3Wnu4xqkNtVEpaNyI0Y25XIRL99rLuoc86+xalkeLr2w==" saltValue="cVDPisNEBsgybnBTSVdVFw=="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4"/>
      <c r="C10" s="124"/>
      <c r="D10" s="124"/>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2" t="s">
        <v>204</v>
      </c>
      <c r="C12" s="54" t="s">
        <v>1</v>
      </c>
      <c r="D12" s="54" t="s">
        <v>3</v>
      </c>
      <c r="E12" s="81">
        <v>0</v>
      </c>
      <c r="F12" s="81">
        <v>0</v>
      </c>
      <c r="G12" s="81">
        <v>0</v>
      </c>
      <c r="H12" s="81">
        <v>0</v>
      </c>
      <c r="I12" s="81">
        <v>0</v>
      </c>
      <c r="J12" s="81">
        <v>0</v>
      </c>
      <c r="K12" s="81">
        <v>0</v>
      </c>
      <c r="L12" s="81">
        <v>0</v>
      </c>
      <c r="M12" s="82"/>
    </row>
    <row r="13" spans="2:13">
      <c r="B13" s="122"/>
      <c r="C13" s="54" t="s">
        <v>2</v>
      </c>
      <c r="D13" s="54"/>
      <c r="E13" s="81" t="s">
        <v>207</v>
      </c>
      <c r="F13" s="81" t="s">
        <v>207</v>
      </c>
      <c r="G13" s="81" t="s">
        <v>207</v>
      </c>
      <c r="H13" s="81" t="s">
        <v>207</v>
      </c>
      <c r="I13" s="81" t="s">
        <v>207</v>
      </c>
      <c r="J13" s="81" t="s">
        <v>207</v>
      </c>
      <c r="K13" s="81" t="s">
        <v>207</v>
      </c>
      <c r="L13" s="81" t="s">
        <v>207</v>
      </c>
      <c r="M13" s="82"/>
    </row>
    <row r="14" spans="2:13">
      <c r="B14" s="122"/>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2" t="s">
        <v>238</v>
      </c>
      <c r="C16" s="54" t="s">
        <v>198</v>
      </c>
      <c r="D16" s="54" t="s">
        <v>3</v>
      </c>
      <c r="E16" s="81" t="s">
        <v>215</v>
      </c>
      <c r="F16" s="81" t="s">
        <v>215</v>
      </c>
      <c r="G16" s="81" t="s">
        <v>214</v>
      </c>
      <c r="H16" s="81" t="s">
        <v>214</v>
      </c>
      <c r="I16" s="81" t="s">
        <v>214</v>
      </c>
      <c r="J16" s="81" t="s">
        <v>214</v>
      </c>
      <c r="K16" s="81" t="s">
        <v>215</v>
      </c>
      <c r="L16" s="81" t="s">
        <v>214</v>
      </c>
      <c r="M16" s="82"/>
    </row>
    <row r="17" spans="2:13">
      <c r="B17" s="122"/>
      <c r="C17" s="54" t="s">
        <v>212</v>
      </c>
      <c r="D17" s="54" t="s">
        <v>3</v>
      </c>
      <c r="E17" s="81" t="s">
        <v>175</v>
      </c>
      <c r="F17" s="81" t="s">
        <v>173</v>
      </c>
      <c r="G17" s="81" t="s">
        <v>182</v>
      </c>
      <c r="H17" s="81" t="s">
        <v>182</v>
      </c>
      <c r="I17" s="81" t="s">
        <v>182</v>
      </c>
      <c r="J17" s="81" t="s">
        <v>182</v>
      </c>
      <c r="K17" s="81" t="s">
        <v>169</v>
      </c>
      <c r="L17" s="81" t="s">
        <v>184</v>
      </c>
      <c r="M17" s="82"/>
    </row>
    <row r="18" spans="2:13">
      <c r="B18" s="122"/>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2"/>
      <c r="C19" s="123"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2"/>
      <c r="C20" s="123"/>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2"/>
      <c r="C21" s="123"/>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2"/>
      <c r="C22" s="123"/>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2"/>
      <c r="C23" s="123"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2"/>
      <c r="C24" s="123"/>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2"/>
      <c r="C25" s="123"/>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2"/>
      <c r="C26" s="123"/>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2" t="s">
        <v>239</v>
      </c>
      <c r="C28" s="54" t="s">
        <v>198</v>
      </c>
      <c r="D28" s="54" t="s">
        <v>3</v>
      </c>
      <c r="E28" s="81" t="s">
        <v>214</v>
      </c>
      <c r="F28" s="81" t="s">
        <v>214</v>
      </c>
      <c r="G28" s="81" t="s">
        <v>215</v>
      </c>
      <c r="H28" s="81" t="s">
        <v>214</v>
      </c>
      <c r="I28" s="81" t="s">
        <v>215</v>
      </c>
      <c r="J28" s="81" t="s">
        <v>215</v>
      </c>
      <c r="K28" s="81" t="s">
        <v>214</v>
      </c>
      <c r="L28" s="81" t="s">
        <v>214</v>
      </c>
      <c r="M28" s="82"/>
    </row>
    <row r="29" spans="2:13">
      <c r="B29" s="122"/>
      <c r="C29" s="54" t="s">
        <v>212</v>
      </c>
      <c r="D29" s="54" t="s">
        <v>3</v>
      </c>
      <c r="E29" s="81" t="s">
        <v>182</v>
      </c>
      <c r="F29" s="81" t="s">
        <v>182</v>
      </c>
      <c r="G29" s="81" t="s">
        <v>169</v>
      </c>
      <c r="H29" s="81" t="s">
        <v>184</v>
      </c>
      <c r="I29" s="81" t="s">
        <v>175</v>
      </c>
      <c r="J29" s="81" t="s">
        <v>173</v>
      </c>
      <c r="K29" s="81" t="s">
        <v>182</v>
      </c>
      <c r="L29" s="81" t="s">
        <v>182</v>
      </c>
      <c r="M29" s="82"/>
    </row>
    <row r="30" spans="2:13">
      <c r="B30" s="122"/>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2"/>
      <c r="C31" s="123"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2"/>
      <c r="C32" s="123"/>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2"/>
      <c r="C33" s="123"/>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2"/>
      <c r="C34" s="123"/>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2"/>
      <c r="C35" s="123"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2"/>
      <c r="C36" s="123"/>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2"/>
      <c r="C37" s="123"/>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2"/>
      <c r="C38" s="123"/>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5"/>
      <c r="C10" s="124"/>
      <c r="D10" s="124"/>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4"/>
      <c r="C10" s="124"/>
      <c r="D10" s="124"/>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2" t="s">
        <v>204</v>
      </c>
      <c r="C12" s="54" t="s">
        <v>1</v>
      </c>
      <c r="D12" s="54" t="s">
        <v>3</v>
      </c>
      <c r="E12" s="57">
        <v>0</v>
      </c>
      <c r="F12" s="57">
        <v>0</v>
      </c>
      <c r="G12" s="57">
        <v>0</v>
      </c>
      <c r="H12" s="57">
        <v>0</v>
      </c>
      <c r="I12" s="57">
        <v>0</v>
      </c>
      <c r="J12" s="57">
        <v>0</v>
      </c>
      <c r="K12" s="57">
        <v>0</v>
      </c>
      <c r="L12" s="57">
        <v>0</v>
      </c>
    </row>
    <row r="13" spans="2:12">
      <c r="B13" s="122"/>
      <c r="C13" s="54" t="s">
        <v>2</v>
      </c>
      <c r="D13" s="54"/>
      <c r="E13" s="57" t="s">
        <v>207</v>
      </c>
      <c r="F13" s="57" t="s">
        <v>207</v>
      </c>
      <c r="G13" s="57" t="s">
        <v>207</v>
      </c>
      <c r="H13" s="57" t="s">
        <v>207</v>
      </c>
      <c r="I13" s="57" t="s">
        <v>207</v>
      </c>
      <c r="J13" s="57" t="s">
        <v>207</v>
      </c>
      <c r="K13" s="57" t="s">
        <v>207</v>
      </c>
      <c r="L13" s="57" t="s">
        <v>207</v>
      </c>
    </row>
    <row r="14" spans="2:12">
      <c r="B14" s="122"/>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2" t="s">
        <v>238</v>
      </c>
      <c r="C16" s="54" t="s">
        <v>198</v>
      </c>
      <c r="D16" s="54" t="s">
        <v>3</v>
      </c>
      <c r="E16" s="57" t="s">
        <v>215</v>
      </c>
      <c r="F16" s="57" t="s">
        <v>215</v>
      </c>
      <c r="G16" s="57" t="s">
        <v>214</v>
      </c>
      <c r="H16" s="57" t="s">
        <v>214</v>
      </c>
      <c r="I16" s="57" t="s">
        <v>214</v>
      </c>
      <c r="J16" s="57" t="s">
        <v>214</v>
      </c>
      <c r="K16" s="57" t="s">
        <v>215</v>
      </c>
      <c r="L16" s="57" t="s">
        <v>214</v>
      </c>
    </row>
    <row r="17" spans="2:12">
      <c r="B17" s="122"/>
      <c r="C17" s="54" t="s">
        <v>212</v>
      </c>
      <c r="D17" s="54" t="s">
        <v>3</v>
      </c>
      <c r="E17" s="57" t="s">
        <v>175</v>
      </c>
      <c r="F17" s="57" t="s">
        <v>173</v>
      </c>
      <c r="G17" s="57" t="s">
        <v>182</v>
      </c>
      <c r="H17" s="57" t="s">
        <v>182</v>
      </c>
      <c r="I17" s="57" t="s">
        <v>182</v>
      </c>
      <c r="J17" s="57" t="s">
        <v>182</v>
      </c>
      <c r="K17" s="57" t="s">
        <v>169</v>
      </c>
      <c r="L17" s="57" t="s">
        <v>184</v>
      </c>
    </row>
    <row r="18" spans="2:12">
      <c r="B18" s="122"/>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2"/>
      <c r="C19" s="123"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2"/>
      <c r="C20" s="123"/>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2"/>
      <c r="C21" s="123"/>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2"/>
      <c r="C22" s="123"/>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2"/>
      <c r="C23" s="123"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2"/>
      <c r="C24" s="123"/>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2"/>
      <c r="C25" s="123"/>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2"/>
      <c r="C26" s="123"/>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2" t="s">
        <v>239</v>
      </c>
      <c r="C28" s="54" t="s">
        <v>198</v>
      </c>
      <c r="D28" s="54" t="s">
        <v>3</v>
      </c>
      <c r="E28" s="57" t="s">
        <v>214</v>
      </c>
      <c r="F28" s="57" t="s">
        <v>214</v>
      </c>
      <c r="G28" s="57" t="s">
        <v>215</v>
      </c>
      <c r="H28" s="57" t="s">
        <v>214</v>
      </c>
      <c r="I28" s="57" t="s">
        <v>215</v>
      </c>
      <c r="J28" s="57" t="s">
        <v>215</v>
      </c>
      <c r="K28" s="57" t="s">
        <v>214</v>
      </c>
      <c r="L28" s="57" t="s">
        <v>214</v>
      </c>
    </row>
    <row r="29" spans="2:12">
      <c r="B29" s="122"/>
      <c r="C29" s="54" t="s">
        <v>212</v>
      </c>
      <c r="D29" s="54" t="s">
        <v>3</v>
      </c>
      <c r="E29" s="57" t="s">
        <v>182</v>
      </c>
      <c r="F29" s="57" t="s">
        <v>182</v>
      </c>
      <c r="G29" s="57" t="s">
        <v>169</v>
      </c>
      <c r="H29" s="57" t="s">
        <v>184</v>
      </c>
      <c r="I29" s="57" t="s">
        <v>175</v>
      </c>
      <c r="J29" s="57" t="s">
        <v>173</v>
      </c>
      <c r="K29" s="57" t="s">
        <v>182</v>
      </c>
      <c r="L29" s="57" t="s">
        <v>182</v>
      </c>
    </row>
    <row r="30" spans="2:12">
      <c r="B30" s="122"/>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2"/>
      <c r="C31" s="123"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2"/>
      <c r="C32" s="123"/>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2"/>
      <c r="C33" s="123"/>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2"/>
      <c r="C34" s="123"/>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2"/>
      <c r="C35" s="123"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2"/>
      <c r="C36" s="123"/>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2"/>
      <c r="C37" s="123"/>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2"/>
      <c r="C38" s="123"/>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85" zoomScaleNormal="85" workbookViewId="0">
      <pane xSplit="4" ySplit="10" topLeftCell="E17" activePane="bottomRight" state="frozen"/>
      <selection pane="topRight" activeCell="E1" sqref="E1"/>
      <selection pane="bottomLeft" activeCell="A11" sqref="A11"/>
      <selection pane="bottomRight" activeCell="G17" sqref="G17"/>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7" width="29.42578125" style="51" customWidth="1"/>
    <col min="8" max="8" width="0" style="51" hidden="1" customWidth="1"/>
    <col min="9" max="9" width="10.140625" style="51" customWidth="1"/>
    <col min="10" max="16" width="0" style="51" hidden="1" customWidth="1"/>
    <col min="17" max="16384" width="25" style="51" hidden="1"/>
  </cols>
  <sheetData>
    <row r="1" spans="2:7"/>
    <row r="2" spans="2:7"/>
    <row r="3" spans="2:7"/>
    <row r="4" spans="2:7"/>
    <row r="5" spans="2:7"/>
    <row r="6" spans="2:7"/>
    <row r="7" spans="2:7"/>
    <row r="8" spans="2:7">
      <c r="B8" s="52" t="s">
        <v>222</v>
      </c>
      <c r="C8" s="56" t="str">
        <f>IF([1]Initialization!$B$12=0,"flow-controlled",IF([1]Initialization!$B$12=1,"pressure-driven","error"))</f>
        <v>flow-controlled</v>
      </c>
    </row>
    <row r="9" spans="2:7"/>
    <row r="10" spans="2:7">
      <c r="B10" s="125"/>
      <c r="C10" s="124"/>
      <c r="D10" s="124"/>
      <c r="E10" s="52" t="s">
        <v>190</v>
      </c>
      <c r="F10" s="52" t="s">
        <v>191</v>
      </c>
      <c r="G10" s="52" t="s">
        <v>192</v>
      </c>
    </row>
    <row r="11" spans="2:7">
      <c r="B11" s="88" t="s">
        <v>199</v>
      </c>
      <c r="C11" s="84" t="s">
        <v>1</v>
      </c>
      <c r="D11" s="54" t="s">
        <v>216</v>
      </c>
      <c r="E11" s="116">
        <v>10</v>
      </c>
      <c r="F11" s="116">
        <v>300</v>
      </c>
      <c r="G11" s="116">
        <v>10</v>
      </c>
    </row>
    <row r="12" spans="2:7" ht="15" customHeight="1">
      <c r="B12" s="89" t="s">
        <v>204</v>
      </c>
      <c r="C12" s="84" t="s">
        <v>1</v>
      </c>
      <c r="D12" s="54" t="s">
        <v>3</v>
      </c>
      <c r="E12" s="81" t="s">
        <v>207</v>
      </c>
      <c r="F12" s="81" t="s">
        <v>207</v>
      </c>
      <c r="G12" s="81" t="s">
        <v>207</v>
      </c>
    </row>
    <row r="13" spans="2:7">
      <c r="B13" s="90"/>
      <c r="C13" s="84" t="s">
        <v>2</v>
      </c>
      <c r="D13" s="54" t="s">
        <v>3</v>
      </c>
      <c r="E13" s="81" t="s">
        <v>207</v>
      </c>
      <c r="F13" s="81" t="s">
        <v>207</v>
      </c>
      <c r="G13" s="81" t="s">
        <v>207</v>
      </c>
    </row>
    <row r="14" spans="2:7">
      <c r="B14" s="91"/>
      <c r="C14" s="84" t="s">
        <v>225</v>
      </c>
      <c r="D14" s="54" t="s">
        <v>3</v>
      </c>
      <c r="E14" s="81" t="s">
        <v>207</v>
      </c>
      <c r="F14" s="81" t="s">
        <v>207</v>
      </c>
      <c r="G14" s="81" t="s">
        <v>207</v>
      </c>
    </row>
    <row r="15" spans="2:7">
      <c r="B15" s="92"/>
      <c r="C15" s="85"/>
      <c r="D15" s="79"/>
      <c r="E15" s="79"/>
      <c r="F15" s="79"/>
      <c r="G15" s="79"/>
    </row>
    <row r="16" spans="2:7" ht="15" customHeight="1">
      <c r="B16" s="93" t="s">
        <v>261</v>
      </c>
      <c r="C16" s="84" t="s">
        <v>198</v>
      </c>
      <c r="D16" s="54" t="s">
        <v>3</v>
      </c>
      <c r="E16" s="81" t="s">
        <v>214</v>
      </c>
      <c r="F16" s="81" t="s">
        <v>215</v>
      </c>
      <c r="G16" s="81" t="s">
        <v>214</v>
      </c>
    </row>
    <row r="17" spans="2:7">
      <c r="B17" s="90"/>
      <c r="C17" s="84" t="s">
        <v>212</v>
      </c>
      <c r="D17" s="54" t="s">
        <v>3</v>
      </c>
      <c r="E17" s="81" t="s">
        <v>181</v>
      </c>
      <c r="F17" s="81" t="s">
        <v>170</v>
      </c>
      <c r="G17" s="81" t="s">
        <v>184</v>
      </c>
    </row>
    <row r="18" spans="2:7">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Atmosphere_(V-2)</v>
      </c>
    </row>
    <row r="21" spans="2:7">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Constant_Pressure_Controller</v>
      </c>
    </row>
    <row r="22" spans="2:7">
      <c r="B22" s="94"/>
      <c r="C22" s="97"/>
      <c r="D22" s="84" t="s">
        <v>202</v>
      </c>
      <c r="E22" s="83">
        <v>8.1799999999999998E-2</v>
      </c>
      <c r="F22" s="83">
        <v>2.8700000000000001E-6</v>
      </c>
      <c r="G22" s="83">
        <v>1</v>
      </c>
    </row>
    <row r="23" spans="2:7">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Raffinate_Tank_(T-2)</v>
      </c>
    </row>
    <row r="24" spans="2:7">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c r="B26" s="99"/>
      <c r="C26" s="98"/>
      <c r="D26" s="84" t="s">
        <v>202</v>
      </c>
      <c r="E26" s="83">
        <v>1</v>
      </c>
      <c r="F26" s="83">
        <v>0</v>
      </c>
      <c r="G26" s="83">
        <v>3.5800000000000003E-5</v>
      </c>
    </row>
    <row r="27" spans="2:7">
      <c r="B27" s="92"/>
      <c r="C27" s="85"/>
      <c r="D27" s="79"/>
      <c r="E27" s="79"/>
      <c r="F27" s="79"/>
      <c r="G27" s="79"/>
    </row>
    <row r="28" spans="2:7" hidden="1">
      <c r="B28" s="92"/>
      <c r="C28" s="85"/>
      <c r="D28" s="79"/>
      <c r="E28" s="79"/>
      <c r="F28" s="79"/>
      <c r="G28" s="79"/>
    </row>
  </sheetData>
  <sheetProtection algorithmName="SHA-512" hashValue="+b1eq5aJr/315MJ+1d3d36XAlmKpj+R1cegjL+Ic9eGULLybMrRoPabDUZjTS2smt+TW+ChC5wHCStc0cJMgfg==" saltValue="veOTA8+VzzFUz0ryyREhRQ==" spinCount="100000" sheet="1" objects="1" scenarios="1" selectLockedCells="1"/>
  <mergeCells count="1">
    <mergeCell ref="B10:D10"/>
  </mergeCells>
  <phoneticPr fontId="1" type="noConversion"/>
  <conditionalFormatting sqref="H11:H27 H29:H1048576 E11:E1048576 J29:XFD1048576 J11:XFD27">
    <cfRule type="notContainsBlanks" dxfId="3" priority="67">
      <formula>LEN(TRIM(E11))&gt;0</formula>
    </cfRule>
  </conditionalFormatting>
  <conditionalFormatting sqref="H28 J28:XFD28">
    <cfRule type="notContainsBlanks" dxfId="2" priority="22">
      <formula>LEN(TRIM(H28))&gt;0</formula>
    </cfRule>
  </conditionalFormatting>
  <conditionalFormatting sqref="F11:F1048576">
    <cfRule type="notContainsBlanks" dxfId="1" priority="2">
      <formula>LEN(TRIM(F11))&gt;0</formula>
    </cfRule>
  </conditionalFormatting>
  <conditionalFormatting sqref="G11:G1048576">
    <cfRule type="notContainsBlanks" dxfId="0"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7" t="s">
        <v>298</v>
      </c>
      <c r="B18" s="138"/>
      <c r="C18" s="138"/>
      <c r="D18" s="138"/>
      <c r="E18" s="138"/>
      <c r="F18" s="138"/>
      <c r="G18" s="138"/>
      <c r="H18" s="138"/>
      <c r="I18" s="138"/>
      <c r="J18" s="138"/>
      <c r="K18" s="138"/>
      <c r="L18" s="138"/>
      <c r="M18" s="138"/>
      <c r="N18" s="138"/>
      <c r="O18" s="138"/>
      <c r="P18" s="138"/>
      <c r="Q18" s="138"/>
      <c r="R18" s="139"/>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40" t="s">
        <v>110</v>
      </c>
      <c r="C21" s="141"/>
      <c r="D21" s="141"/>
      <c r="E21" s="141"/>
      <c r="F21" s="141"/>
      <c r="G21" s="141"/>
      <c r="H21" s="141"/>
      <c r="I21" s="141"/>
      <c r="J21" s="141"/>
      <c r="K21" s="141"/>
      <c r="L21" s="141"/>
      <c r="M21" s="141"/>
      <c r="N21" s="141"/>
      <c r="O21" s="141"/>
      <c r="P21" s="141"/>
      <c r="Q21" s="142"/>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43">
        <f>IF($J$23&gt;$J$24,$D$24*$J$25/1000*$J$24/('[2]Ideal Gas Properties'!$B$10*$J$26)/($J$23-$J$24),IF($J$23&lt;$J$24,$D$24*$J$25/1000*$J$23/('[2]Ideal Gas Properties'!$B$10*$J$26)/($J$23-$J$24),""))</f>
        <v>2.8671840928824713E-6</v>
      </c>
      <c r="E23" s="143"/>
      <c r="F23" s="144" t="s">
        <v>67</v>
      </c>
      <c r="G23" s="145"/>
      <c r="H23" s="25"/>
      <c r="I23" s="103" t="s">
        <v>300</v>
      </c>
      <c r="J23" s="104">
        <v>0.3</v>
      </c>
      <c r="K23" s="33" t="s">
        <v>114</v>
      </c>
      <c r="L23" s="33" t="s">
        <v>301</v>
      </c>
      <c r="M23" s="33"/>
      <c r="N23" s="33"/>
      <c r="O23" s="33"/>
      <c r="P23" s="105"/>
      <c r="Q23" s="37"/>
      <c r="R23" s="25"/>
    </row>
    <row r="24" spans="1:18" ht="18">
      <c r="A24" s="26"/>
      <c r="B24" s="26"/>
      <c r="C24" s="106" t="s">
        <v>302</v>
      </c>
      <c r="D24" s="146">
        <f>IF($J$23&gt;$J$24,1,IF($J$23&lt;$J$24,-1,""))</f>
        <v>-1</v>
      </c>
      <c r="E24" s="146"/>
      <c r="F24" s="147" t="s">
        <v>3</v>
      </c>
      <c r="G24" s="148"/>
      <c r="H24" s="25"/>
      <c r="I24" s="107" t="s">
        <v>303</v>
      </c>
      <c r="J24" s="104">
        <v>1.0129999999999999</v>
      </c>
      <c r="K24" s="25" t="s">
        <v>114</v>
      </c>
      <c r="L24" s="25" t="s">
        <v>304</v>
      </c>
      <c r="M24" s="25"/>
      <c r="N24" s="25"/>
      <c r="O24" s="25"/>
      <c r="P24" s="37"/>
      <c r="Q24" s="37"/>
      <c r="R24" s="25"/>
    </row>
    <row r="25" spans="1:18" ht="15">
      <c r="A25" s="26"/>
      <c r="B25" s="26"/>
      <c r="C25" s="25"/>
      <c r="D25" s="25"/>
      <c r="E25" s="25"/>
      <c r="F25" s="25"/>
      <c r="G25" s="25"/>
      <c r="H25" s="25"/>
      <c r="I25" s="107" t="s">
        <v>119</v>
      </c>
      <c r="J25" s="108">
        <v>200</v>
      </c>
      <c r="K25" s="25" t="s">
        <v>120</v>
      </c>
      <c r="L25" s="25" t="s">
        <v>305</v>
      </c>
      <c r="M25" s="25"/>
      <c r="N25" s="25"/>
      <c r="O25" s="25"/>
      <c r="P25" s="37"/>
      <c r="Q25" s="37"/>
      <c r="R25" s="25"/>
    </row>
    <row r="26" spans="1:18" ht="15">
      <c r="A26" s="26"/>
      <c r="B26" s="26"/>
      <c r="C26" s="25"/>
      <c r="D26" s="25"/>
      <c r="E26" s="25"/>
      <c r="F26" s="25"/>
      <c r="G26" s="25"/>
      <c r="H26" s="25"/>
      <c r="I26" s="106" t="s">
        <v>122</v>
      </c>
      <c r="J26" s="109">
        <v>353</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33" t="s">
        <v>110</v>
      </c>
      <c r="D67" s="134"/>
      <c r="E67" s="134"/>
      <c r="F67" s="134"/>
      <c r="G67" s="134"/>
      <c r="H67" s="134"/>
      <c r="I67" s="134"/>
      <c r="J67" s="134"/>
      <c r="K67" s="134"/>
      <c r="L67" s="134"/>
      <c r="M67" s="134"/>
      <c r="N67" s="134"/>
      <c r="O67" s="134"/>
      <c r="P67" s="134"/>
      <c r="Q67" s="135"/>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9">
        <f>IF(AND($L$73-$L$74&gt;0,$L$75&lt;$L$73),"wrong Phat",IF(AND($L$73-$L$74&lt;0,$L$75&gt;$L$73),"wrong Phat",ABS($L$69*$L$70/('[2]Ideal Gas Properties'!$B$10*$L$71*($L$72))*LN(($L$75-$L$74)/($L$75-$L$73))/1000)))</f>
        <v>2.5296027816298065E-8</v>
      </c>
      <c r="F69" s="149"/>
      <c r="G69" s="150" t="s">
        <v>67</v>
      </c>
      <c r="H69" s="151"/>
      <c r="I69" s="25"/>
      <c r="J69" s="25"/>
      <c r="K69" s="24" t="s">
        <v>138</v>
      </c>
      <c r="L69" s="104">
        <v>0.3</v>
      </c>
      <c r="M69" s="33" t="s">
        <v>3</v>
      </c>
      <c r="N69" s="152" t="s">
        <v>139</v>
      </c>
      <c r="O69" s="152"/>
      <c r="P69" s="153"/>
      <c r="Q69" s="37"/>
      <c r="R69" s="37"/>
    </row>
    <row r="70" spans="1:18" ht="15">
      <c r="A70" s="26"/>
      <c r="B70" s="25"/>
      <c r="C70" s="26"/>
      <c r="D70" s="114"/>
      <c r="E70" s="25"/>
      <c r="F70" s="25"/>
      <c r="G70" s="25"/>
      <c r="H70" s="25"/>
      <c r="I70" s="25"/>
      <c r="J70" s="25"/>
      <c r="K70" s="26" t="s">
        <v>140</v>
      </c>
      <c r="L70" s="108">
        <v>1000</v>
      </c>
      <c r="M70" s="25" t="s">
        <v>141</v>
      </c>
      <c r="N70" s="129" t="s">
        <v>142</v>
      </c>
      <c r="O70" s="129"/>
      <c r="P70" s="130"/>
      <c r="Q70" s="37"/>
      <c r="R70" s="37"/>
    </row>
    <row r="71" spans="1:18" ht="15">
      <c r="A71" s="26"/>
      <c r="B71" s="25"/>
      <c r="C71" s="26"/>
      <c r="D71" s="25"/>
      <c r="E71" s="25"/>
      <c r="F71" s="25"/>
      <c r="G71" s="25"/>
      <c r="H71" s="25"/>
      <c r="I71" s="25"/>
      <c r="J71" s="25"/>
      <c r="K71" s="26" t="s">
        <v>143</v>
      </c>
      <c r="L71" s="108">
        <v>303</v>
      </c>
      <c r="M71" s="25" t="s">
        <v>123</v>
      </c>
      <c r="N71" s="129" t="s">
        <v>124</v>
      </c>
      <c r="O71" s="129"/>
      <c r="P71" s="130"/>
      <c r="Q71" s="37"/>
      <c r="R71" s="37"/>
    </row>
    <row r="72" spans="1:18" ht="18">
      <c r="A72" s="26"/>
      <c r="B72" s="25"/>
      <c r="C72" s="26"/>
      <c r="D72" s="25"/>
      <c r="E72" s="25"/>
      <c r="F72" s="25"/>
      <c r="G72" s="25"/>
      <c r="H72" s="25"/>
      <c r="I72" s="25"/>
      <c r="J72" s="25"/>
      <c r="K72" s="26" t="s">
        <v>326</v>
      </c>
      <c r="L72" s="108">
        <v>2000</v>
      </c>
      <c r="M72" s="25" t="s">
        <v>62</v>
      </c>
      <c r="N72" s="129" t="s">
        <v>145</v>
      </c>
      <c r="O72" s="129"/>
      <c r="P72" s="130"/>
      <c r="Q72" s="37"/>
      <c r="R72" s="37"/>
    </row>
    <row r="73" spans="1:18" ht="18">
      <c r="A73" s="26"/>
      <c r="B73" s="25"/>
      <c r="C73" s="26"/>
      <c r="D73" s="25"/>
      <c r="E73" s="25"/>
      <c r="F73" s="25"/>
      <c r="G73" s="25"/>
      <c r="H73" s="25"/>
      <c r="I73" s="25"/>
      <c r="J73" s="25"/>
      <c r="K73" s="26" t="s">
        <v>146</v>
      </c>
      <c r="L73" s="108">
        <v>0.31</v>
      </c>
      <c r="M73" s="25" t="s">
        <v>114</v>
      </c>
      <c r="N73" s="129" t="s">
        <v>147</v>
      </c>
      <c r="O73" s="129"/>
      <c r="P73" s="130"/>
      <c r="Q73" s="37"/>
      <c r="R73" s="37"/>
    </row>
    <row r="74" spans="1:18" ht="18">
      <c r="A74" s="26"/>
      <c r="B74" s="25"/>
      <c r="C74" s="26"/>
      <c r="D74" s="25"/>
      <c r="E74" s="25"/>
      <c r="F74" s="25"/>
      <c r="G74" s="25"/>
      <c r="H74" s="25"/>
      <c r="I74" s="25"/>
      <c r="J74" s="25"/>
      <c r="K74" s="26" t="s">
        <v>148</v>
      </c>
      <c r="L74" s="108">
        <v>1</v>
      </c>
      <c r="M74" s="25" t="s">
        <v>114</v>
      </c>
      <c r="N74" s="129" t="s">
        <v>149</v>
      </c>
      <c r="O74" s="129"/>
      <c r="P74" s="130"/>
      <c r="Q74" s="37"/>
      <c r="R74" s="37"/>
    </row>
    <row r="75" spans="1:18" ht="15">
      <c r="A75" s="26"/>
      <c r="B75" s="25"/>
      <c r="C75" s="26"/>
      <c r="D75" s="25"/>
      <c r="E75" s="25"/>
      <c r="F75" s="25"/>
      <c r="G75" s="25"/>
      <c r="H75" s="25"/>
      <c r="I75" s="25"/>
      <c r="J75" s="25"/>
      <c r="K75" s="43" t="s">
        <v>150</v>
      </c>
      <c r="L75" s="109">
        <v>0.3</v>
      </c>
      <c r="M75" s="44" t="s">
        <v>114</v>
      </c>
      <c r="N75" s="131" t="s">
        <v>327</v>
      </c>
      <c r="O75" s="131"/>
      <c r="P75" s="13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33" t="s">
        <v>345</v>
      </c>
      <c r="D78" s="134"/>
      <c r="E78" s="134"/>
      <c r="F78" s="134"/>
      <c r="G78" s="134"/>
      <c r="H78" s="134"/>
      <c r="I78" s="134"/>
      <c r="J78" s="134"/>
      <c r="K78" s="134"/>
      <c r="L78" s="134"/>
      <c r="M78" s="134"/>
      <c r="N78" s="134"/>
      <c r="O78" s="134"/>
      <c r="P78" s="134"/>
      <c r="Q78" s="135"/>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36">
        <f>L84*(L80/L82)*(L83/L81)*1000/60</f>
        <v>0.27457510837252547</v>
      </c>
      <c r="F80" s="136"/>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28" t="s">
        <v>166</v>
      </c>
      <c r="D156" s="128"/>
      <c r="E156" s="128"/>
      <c r="F156" s="128"/>
      <c r="G156" s="128"/>
      <c r="H156" s="128"/>
      <c r="I156" s="128"/>
      <c r="J156" s="128"/>
      <c r="K156" s="128"/>
      <c r="L156" s="128"/>
      <c r="M156" s="128"/>
      <c r="N156" s="128"/>
      <c r="O156" s="128"/>
      <c r="P156" s="128"/>
      <c r="Q156" s="128"/>
      <c r="R156" s="128"/>
    </row>
    <row r="157" spans="1:18" ht="15">
      <c r="A157" s="26"/>
      <c r="B157" s="25"/>
      <c r="C157" s="128"/>
      <c r="D157" s="128"/>
      <c r="E157" s="128"/>
      <c r="F157" s="128"/>
      <c r="G157" s="128"/>
      <c r="H157" s="128"/>
      <c r="I157" s="128"/>
      <c r="J157" s="128"/>
      <c r="K157" s="128"/>
      <c r="L157" s="128"/>
      <c r="M157" s="128"/>
      <c r="N157" s="128"/>
      <c r="O157" s="128"/>
      <c r="P157" s="128"/>
      <c r="Q157" s="128"/>
      <c r="R157" s="128"/>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66" t="s">
        <v>94</v>
      </c>
      <c r="B2" s="167"/>
      <c r="C2" s="167"/>
      <c r="D2" s="167"/>
      <c r="E2" s="167"/>
      <c r="F2" s="167"/>
      <c r="G2" s="167"/>
      <c r="H2" s="167"/>
      <c r="I2" s="167"/>
      <c r="J2" s="167"/>
      <c r="K2" s="167"/>
      <c r="L2" s="167"/>
      <c r="M2" s="167"/>
      <c r="N2" s="167"/>
      <c r="O2" s="167"/>
      <c r="P2" s="167"/>
      <c r="Q2" s="167"/>
      <c r="R2" s="167"/>
    </row>
    <row r="3" spans="1:18" ht="15">
      <c r="A3" s="154" t="s">
        <v>95</v>
      </c>
      <c r="B3" s="155"/>
      <c r="C3" s="155"/>
      <c r="D3" s="155"/>
      <c r="E3" s="155"/>
      <c r="F3" s="155"/>
      <c r="G3" s="155"/>
      <c r="H3" s="155"/>
      <c r="I3" s="155"/>
      <c r="J3" s="155"/>
      <c r="K3" s="155"/>
      <c r="L3" s="155"/>
      <c r="M3" s="155"/>
      <c r="N3" s="155"/>
      <c r="O3" s="155"/>
      <c r="P3" s="155"/>
      <c r="Q3" s="155"/>
      <c r="R3" s="155"/>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28" t="s">
        <v>106</v>
      </c>
      <c r="C14" s="128"/>
      <c r="D14" s="128"/>
      <c r="E14" s="128"/>
      <c r="F14" s="128"/>
      <c r="G14" s="128"/>
      <c r="H14" s="128"/>
      <c r="I14" s="128"/>
      <c r="J14" s="128"/>
      <c r="K14" s="128"/>
      <c r="L14" s="128"/>
      <c r="M14" s="128"/>
      <c r="N14" s="25"/>
      <c r="O14" s="25"/>
      <c r="P14" s="25"/>
      <c r="Q14" s="25"/>
      <c r="R14" s="25"/>
    </row>
    <row r="15" spans="1:18" ht="15">
      <c r="A15" s="26"/>
      <c r="B15" s="128" t="s">
        <v>107</v>
      </c>
      <c r="C15" s="128"/>
      <c r="D15" s="128"/>
      <c r="E15" s="128"/>
      <c r="F15" s="128"/>
      <c r="G15" s="128"/>
      <c r="H15" s="128"/>
      <c r="I15" s="128"/>
      <c r="J15" s="128"/>
      <c r="K15" s="128"/>
      <c r="L15" s="128"/>
      <c r="M15" s="128"/>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4" t="s">
        <v>108</v>
      </c>
      <c r="B32" s="155"/>
      <c r="C32" s="155"/>
      <c r="D32" s="155"/>
      <c r="E32" s="155"/>
      <c r="F32" s="155"/>
      <c r="G32" s="155"/>
      <c r="H32" s="155"/>
      <c r="I32" s="155"/>
      <c r="J32" s="155"/>
      <c r="K32" s="155"/>
      <c r="L32" s="155"/>
      <c r="M32" s="155"/>
      <c r="N32" s="155"/>
      <c r="O32" s="155"/>
      <c r="P32" s="155"/>
      <c r="Q32" s="155"/>
      <c r="R32" s="155"/>
    </row>
    <row r="33" spans="1:18" ht="15">
      <c r="A33" s="160" t="s">
        <v>109</v>
      </c>
      <c r="B33" s="161"/>
      <c r="C33" s="161"/>
      <c r="D33" s="161"/>
      <c r="E33" s="161"/>
      <c r="F33" s="161"/>
      <c r="G33" s="161"/>
      <c r="H33" s="161"/>
      <c r="I33" s="161"/>
      <c r="J33" s="161"/>
      <c r="K33" s="161"/>
      <c r="L33" s="161"/>
      <c r="M33" s="161"/>
      <c r="N33" s="161"/>
      <c r="O33" s="161"/>
      <c r="P33" s="161"/>
      <c r="Q33" s="161"/>
      <c r="R33" s="161"/>
    </row>
    <row r="34" spans="1:18" ht="15">
      <c r="A34" s="162"/>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3" t="s">
        <v>110</v>
      </c>
      <c r="C36" s="164"/>
      <c r="D36" s="164"/>
      <c r="E36" s="164"/>
      <c r="F36" s="164"/>
      <c r="G36" s="164"/>
      <c r="H36" s="164"/>
      <c r="I36" s="164"/>
      <c r="J36" s="164"/>
      <c r="K36" s="164"/>
      <c r="L36" s="164"/>
      <c r="M36" s="165"/>
      <c r="N36" s="25"/>
      <c r="O36" s="25"/>
      <c r="P36" s="25"/>
      <c r="Q36" s="25"/>
      <c r="R36" s="25"/>
    </row>
    <row r="37" spans="1:18" ht="15">
      <c r="A37" s="26"/>
      <c r="B37" s="26"/>
      <c r="C37" s="25"/>
      <c r="D37" s="25"/>
      <c r="E37" s="25"/>
      <c r="F37" s="25"/>
      <c r="G37" s="25"/>
      <c r="H37" s="150" t="s">
        <v>111</v>
      </c>
      <c r="I37" s="150"/>
      <c r="J37" s="150"/>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8">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54" customFormat="1" ht="15">
      <c r="A65" s="158" t="s">
        <v>134</v>
      </c>
      <c r="B65" s="159"/>
      <c r="C65" s="159"/>
      <c r="D65" s="159"/>
      <c r="E65" s="159"/>
      <c r="F65" s="159"/>
      <c r="G65" s="159"/>
      <c r="H65" s="159"/>
      <c r="I65" s="159"/>
      <c r="J65" s="159"/>
      <c r="K65" s="159"/>
      <c r="L65" s="159"/>
      <c r="M65" s="159"/>
      <c r="N65" s="159"/>
      <c r="O65" s="159"/>
      <c r="P65" s="159"/>
      <c r="Q65" s="159"/>
      <c r="R65" s="159"/>
    </row>
    <row r="66" spans="1:18" s="23" customFormat="1" ht="15">
      <c r="A66" s="160" t="s">
        <v>135</v>
      </c>
      <c r="B66" s="161"/>
      <c r="C66" s="161"/>
      <c r="D66" s="161"/>
      <c r="E66" s="161"/>
      <c r="F66" s="161"/>
      <c r="G66" s="161"/>
      <c r="H66" s="161"/>
      <c r="I66" s="161"/>
      <c r="J66" s="161"/>
      <c r="K66" s="161"/>
      <c r="L66" s="161"/>
      <c r="M66" s="161"/>
      <c r="N66" s="161"/>
      <c r="O66" s="161"/>
      <c r="P66" s="161"/>
      <c r="Q66" s="161"/>
      <c r="R66" s="161"/>
    </row>
    <row r="67" spans="1:18" s="23" customFormat="1" ht="15">
      <c r="A67" s="162"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3" t="s">
        <v>110</v>
      </c>
      <c r="C72" s="164"/>
      <c r="D72" s="164"/>
      <c r="E72" s="164"/>
      <c r="F72" s="164"/>
      <c r="G72" s="164"/>
      <c r="H72" s="164"/>
      <c r="I72" s="164"/>
      <c r="J72" s="164"/>
      <c r="K72" s="164"/>
      <c r="L72" s="164"/>
      <c r="M72" s="165"/>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8">
      <c r="A77" s="46"/>
      <c r="B77" s="26"/>
      <c r="C77" s="25"/>
      <c r="D77" s="25"/>
      <c r="E77" s="25"/>
      <c r="F77" s="25"/>
      <c r="G77" s="25"/>
      <c r="H77" s="38" t="s">
        <v>144</v>
      </c>
      <c r="I77" s="41">
        <v>5</v>
      </c>
      <c r="J77" s="38" t="s">
        <v>62</v>
      </c>
      <c r="K77" s="156" t="s">
        <v>145</v>
      </c>
      <c r="L77" s="156"/>
      <c r="M77" s="37"/>
      <c r="N77" s="47"/>
      <c r="O77" s="47"/>
      <c r="P77" s="47"/>
      <c r="Q77" s="47"/>
      <c r="R77" s="47"/>
    </row>
    <row r="78" spans="1:18" ht="18">
      <c r="A78" s="46"/>
      <c r="B78" s="26"/>
      <c r="C78" s="25"/>
      <c r="D78" s="25"/>
      <c r="E78" s="25"/>
      <c r="F78" s="25"/>
      <c r="G78" s="25"/>
      <c r="H78" s="38" t="s">
        <v>146</v>
      </c>
      <c r="I78" s="41">
        <v>3.07</v>
      </c>
      <c r="J78" s="38" t="s">
        <v>114</v>
      </c>
      <c r="K78" s="156" t="s">
        <v>147</v>
      </c>
      <c r="L78" s="156"/>
      <c r="M78" s="37"/>
      <c r="N78" s="47"/>
      <c r="O78" s="47"/>
      <c r="P78" s="47"/>
      <c r="Q78" s="47"/>
      <c r="R78" s="47"/>
    </row>
    <row r="79" spans="1:18" ht="18">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28" t="s">
        <v>166</v>
      </c>
      <c r="C144" s="128"/>
      <c r="D144" s="128"/>
      <c r="E144" s="128"/>
      <c r="F144" s="128"/>
      <c r="G144" s="128"/>
      <c r="H144" s="128"/>
      <c r="I144" s="128"/>
      <c r="J144" s="128"/>
      <c r="K144" s="128"/>
      <c r="L144" s="128"/>
      <c r="M144" s="128"/>
      <c r="N144" s="128"/>
      <c r="O144" s="128"/>
      <c r="P144" s="128"/>
      <c r="Q144" s="128"/>
      <c r="R144" s="25"/>
    </row>
    <row r="145" spans="1:18" ht="15">
      <c r="A145" s="26"/>
      <c r="B145" s="128"/>
      <c r="C145" s="128"/>
      <c r="D145" s="128"/>
      <c r="E145" s="128"/>
      <c r="F145" s="128"/>
      <c r="G145" s="128"/>
      <c r="H145" s="128"/>
      <c r="I145" s="128"/>
      <c r="J145" s="128"/>
      <c r="K145" s="128"/>
      <c r="L145" s="128"/>
      <c r="M145" s="128"/>
      <c r="N145" s="128"/>
      <c r="O145" s="128"/>
      <c r="P145" s="128"/>
      <c r="Q145" s="128"/>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4" t="s">
        <v>167</v>
      </c>
      <c r="B147" s="155"/>
      <c r="C147" s="155"/>
      <c r="D147" s="155"/>
      <c r="E147" s="155"/>
      <c r="F147" s="155"/>
      <c r="G147" s="155"/>
      <c r="H147" s="155"/>
      <c r="I147" s="155"/>
      <c r="J147" s="155"/>
      <c r="K147" s="155"/>
      <c r="L147" s="155"/>
      <c r="M147" s="155"/>
      <c r="N147" s="155"/>
      <c r="O147" s="155"/>
      <c r="P147" s="155"/>
      <c r="Q147" s="155"/>
      <c r="R147" s="155"/>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66" t="s">
        <v>92</v>
      </c>
      <c r="B2" s="167"/>
      <c r="C2" s="167"/>
      <c r="D2" s="167"/>
      <c r="E2" s="167"/>
      <c r="F2" s="167"/>
      <c r="G2" s="167"/>
      <c r="H2" s="167"/>
      <c r="I2" s="167"/>
      <c r="J2" s="167"/>
      <c r="K2" s="167"/>
      <c r="L2" s="167"/>
      <c r="M2" s="167"/>
      <c r="N2" s="167"/>
      <c r="O2" s="167"/>
      <c r="P2" s="167"/>
      <c r="Q2" s="167"/>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3</v>
      </c>
      <c r="D2">
        <v>2</v>
      </c>
      <c r="F2" t="s">
        <v>354</v>
      </c>
      <c r="G2" t="s">
        <v>350</v>
      </c>
      <c r="H2" t="s">
        <v>350</v>
      </c>
      <c r="I2" t="s">
        <v>350</v>
      </c>
      <c r="J2" t="s">
        <v>357</v>
      </c>
      <c r="K2" t="s">
        <v>351</v>
      </c>
      <c r="L2" t="s">
        <v>356</v>
      </c>
      <c r="M2" t="s">
        <v>355</v>
      </c>
      <c r="N2" t="s">
        <v>353</v>
      </c>
      <c r="O2" t="s">
        <v>352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2024-11-16T23:25:33Z</dcterms:modified>
</cp:coreProperties>
</file>