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1_kayser/1_time_driven/2-col_non-isothermal_axial_pressure_drop/1_simulation_inputs/"/>
    </mc:Choice>
  </mc:AlternateContent>
  <xr:revisionPtr revIDLastSave="0" documentId="13_ncr:1_{2360701C-FC5B-504D-B1E0-0A03485AB7D8}" xr6:coauthVersionLast="47" xr6:coauthVersionMax="47" xr10:uidLastSave="{00000000-0000-0000-0000-000000000000}"/>
  <bookViews>
    <workbookView xWindow="0" yWindow="0" windowWidth="28800" windowHeight="18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state="hidden" r:id="rId10"/>
    <sheet name="Events" sheetId="43" state="hidden"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s>
  <definedNames>
    <definedName name="_xlnm._FilterDatabase" localSheetId="2" hidden="1">'Cycle Information'!$B$9:$K$24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Information'!$B$2:$K$24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 i="50" l="1"/>
  <c r="A2" i="47"/>
  <c r="J2" i="47"/>
  <c r="K2" i="50"/>
  <c r="R1" i="44"/>
  <c r="C8" i="49"/>
  <c r="L36" i="49" l="1"/>
  <c r="K36" i="49"/>
  <c r="J36" i="49"/>
  <c r="I36" i="49"/>
  <c r="H36" i="49"/>
  <c r="G36" i="49"/>
  <c r="F36" i="49"/>
  <c r="E36" i="49"/>
  <c r="L35" i="49"/>
  <c r="K35" i="49"/>
  <c r="J35" i="49"/>
  <c r="I35" i="49"/>
  <c r="H35" i="49"/>
  <c r="G35" i="49"/>
  <c r="F35" i="49"/>
  <c r="E35"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I15" i="50"/>
  <c r="I17" i="50"/>
  <c r="I19" i="50"/>
  <c r="I21" i="50"/>
  <c r="C21" i="50"/>
  <c r="I23" i="50"/>
  <c r="I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L33" i="51" l="1"/>
  <c r="C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L37" i="49" l="1"/>
  <c r="L33" i="49"/>
  <c r="I33" i="49"/>
  <c r="H33" i="49"/>
  <c r="K37" i="49"/>
  <c r="K33" i="49"/>
  <c r="J37" i="49"/>
  <c r="J33" i="49"/>
  <c r="I37" i="49"/>
  <c r="H37" i="49"/>
  <c r="G37" i="49"/>
  <c r="G33" i="49"/>
  <c r="F33" i="49"/>
  <c r="F37" i="49"/>
  <c r="E37" i="49"/>
  <c r="E33" i="49"/>
  <c r="K21" i="49"/>
  <c r="I25" i="49"/>
  <c r="H25" i="49"/>
  <c r="I21" i="49"/>
  <c r="G25" i="49"/>
  <c r="H21" i="49"/>
  <c r="L25" i="49"/>
  <c r="F25" i="49"/>
  <c r="J21" i="49"/>
  <c r="G21" i="49"/>
  <c r="K25" i="49"/>
  <c r="L21" i="49"/>
  <c r="F21" i="49"/>
  <c r="J25" i="49"/>
  <c r="C19" i="50"/>
  <c r="C17" i="50"/>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C23" i="50" l="1"/>
  <c r="C15" i="50"/>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<sst xmlns="http://schemas.openxmlformats.org/spreadsheetml/2006/main" count="1008" uniqueCount="302">
  <si>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</si>
  <si>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</si>
  <si>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</si>
  <si>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</si>
  <si>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</si>
  <si>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</si>
  <si>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</si>
  <si>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</si>
  <si>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</si>
  <si>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</si>
  <si>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</si>
  <si>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</si>
  <si>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</si>
  <si>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</si>
  <si>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</si>
  <si>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</si>
  <si>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</si>
  <si>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</si>
  <si>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</si>
  <si>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</si>
  <si>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</si>
  <si>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</si>
  <si>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</si>
  <si>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</si>
  <si>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</si>
  <si>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</si>
  <si>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</si>
  <si>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</si>
  <si>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</si>
  <si>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</si>
  <si>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</si>
  <si>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</si>
  <si>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</si>
  <si>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</si>
  <si>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</si>
  <si>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</si>
  <si>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</si>
  <si>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</si>
  <si>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</si>
  <si>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</si>
  <si>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</si>
  <si>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</si>
  <si>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</si>
  <si>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</si>
  <si>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</si>
  <si>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</si>
  <si>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</si>
  <si>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</si>
  <si>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</si>
  <si>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</si>
  <si>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</si>
  <si>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</si>
  <si>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</si>
  <si>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</si>
  <si>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</si>
  <si>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</si>
  <si>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</si>
  <si>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</si>
  <si>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</si>
  <si>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</si>
  <si>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</si>
  <si>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</si>
  <si>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</si>
  <si>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</si>
  <si>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</si>
  <si>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</si>
  <si>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</si>
  <si>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</si>
  <si>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</si>
  <si>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</si>
  <si>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</si>
  <si>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</si>
  <si>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</si>
  <si>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</si>
  <si>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</si>
  <si>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</si>
  <si>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</si>
  <si>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</si>
  <si>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</si>
  <si>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</si>
  <si>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</si>
  <si>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</si>
  <si>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</si>
  <si>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</si>
  <si>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</si>
  <si>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</si>
  <si>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</si>
  <si>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</si>
  <si>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</si>
  <si>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</si>
  <si>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</si>
  <si>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</si>
  <si>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</si>
  <si>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</si>
  <si>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</si>
  <si>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</si>
  <si>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</si>
  <si>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</si>
  <si>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</si>
  <si>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</si>
  <si>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</si>
  <si>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</si>
  <si>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</si>
  <si>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</si>
  <si>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</si>
  <si>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</si>
  <si>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</si>
  <si>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</si>
  <si>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</si>
  <si>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</si>
  <si>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</si>
  <si>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</si>
  <si>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</si>
  <si>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</si>
  <si>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</si>
  <si>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</si>
  <si>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</si>
  <si>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</si>
  <si>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</si>
  <si>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</si>
  <si>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</si>
  <si>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</si>
  <si>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</si>
  <si>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</si>
  <si>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</si>
  <si>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</si>
  <si>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</si>
  <si>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</si>
  <si>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</si>
  <si>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</si>
  <si>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</si>
  <si>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</si>
  <si>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</si>
  <si>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</si>
  <si>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</si>
  <si>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</si>
  <si>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</si>
  <si>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</si>
  <si>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</si>
  <si>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</si>
  <si>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</si>
  <si>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</si>
  <si>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</si>
  <si>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</si>
  <si>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</si>
  <si>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</si>
  <si>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</si>
  <si>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</si>
  <si>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</si>
  <si>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</si>
  <si>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</si>
  <si>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</si>
  <si>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</si>
  <si>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</si>
  <si>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</si>
  <si>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</si>
  <si>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</si>
  <si>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</si>
  <si>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</si>
  <si>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</si>
  <si>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</si>
  <si>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</si>
  <si>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</si>
  <si>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</si>
  <si>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</si>
  <si>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</si>
  <si>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</si>
  <si>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</si>
  <si>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</si>
  <si>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</si>
  <si>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</si>
  <si>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</si>
  <si>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</si>
  <si>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</si>
  <si>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</si>
  <si>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</si>
  <si>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</si>
  <si>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</si>
  <si>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</si>
  <si>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</si>
  <si>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</si>
  <si>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</si>
  <si>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</si>
  <si>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</si>
  <si>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</si>
  <si>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</si>
  <si>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</si>
  <si>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</si>
  <si>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</si>
  <si>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</si>
  <si>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</si>
  <si>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</si>
  <si>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</si>
  <si>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</si>
  <si>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</si>
  <si>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</si>
  <si>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</si>
  <si>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</si>
  <si>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</si>
  <si>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</si>
  <si>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</si>
  <si>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</si>
  <si>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</si>
  <si>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</si>
  <si>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</si>
  <si>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</si>
  <si>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</si>
  <si>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</si>
  <si>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</si>
  <si>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</si>
  <si>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</si>
  <si>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</si>
  <si>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</si>
  <si>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</si>
  <si>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</si>
  <si>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</si>
  <si>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</si>
  <si>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</si>
  <si>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</si>
  <si>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</si>
  <si>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</si>
  <si>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</si>
  <si>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</si>
  <si>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</si>
  <si>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</si>
  <si>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</si>
  <si>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</si>
  <si>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</si>
  <si>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</si>
  <si>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</si>
  <si>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</si>
  <si>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</si>
  <si>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</si>
  <si>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</si>
  <si>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</si>
  <si>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</si>
  <si>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</si>
  <si>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</si>
  <si>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</si>
  <si>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</si>
  <si>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</si>
  <si>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</si>
  <si>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</si>
  <si>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</si>
  <si>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</si>
  <si>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</si>
  <si>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</si>
  <si>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</si>
  <si>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</si>
  <si>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</si>
  <si>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</si>
  <si>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</si>
  <si>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</si>
  <si>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</si>
  <si>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</si>
  <si>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</si>
  <si>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</si>
  <si>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</si>
  <si>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</si>
  <si>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</si>
  <si>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</si>
  <si>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valFeedCol1</t>
  </si>
  <si>
    <t>valFeedCol2</t>
  </si>
  <si>
    <t>valProdCol2</t>
  </si>
  <si>
    <t>valProdCol1</t>
  </si>
  <si>
    <t>Adsorber 1</t>
  </si>
  <si>
    <t>Adsorber 2</t>
  </si>
  <si>
    <t>Developed the initial version of the "Cycle Organizer"</t>
  </si>
  <si>
    <t>flowDirCol1</t>
  </si>
  <si>
    <t>flowDirCol2</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</si>
  <si>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</si>
  <si>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</si>
  <si>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</si>
  <si>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</si>
  <si>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</si>
  <si>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</si>
  <si>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</si>
  <si>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</si>
  <si>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</si>
  <si>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</si>
  <si>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</si>
  <si>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</si>
  <si>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Light_Key_[mol_frac]</t>
  </si>
  <si>
    <t>Pressure_[bar]</t>
  </si>
  <si>
    <t>Temperature_[K]</t>
  </si>
  <si>
    <t>4 1 35 65 4 1 35 65</t>
  </si>
  <si>
    <t>0 0 0 0 0 0 0 0</t>
  </si>
  <si>
    <t>None None None None None None None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</si>
  <si>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</si>
  <si>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</si>
  <si>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</si>
  <si>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</si>
  <si>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</si>
  <si>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</si>
  <si>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1_(negative) 0_(positive) 0_(positive) 0_(positive) 0_(positive) 0_(positive) 1_(negative) 1_(negative)</t>
  </si>
  <si>
    <t>0_(positive) 0_(positive) 1_(negative) 1_(negative) 1_(negative) 0_(positive) 0_(positive) 0_(positive)</t>
  </si>
  <si>
    <t>Back_Pressure_Regulator</t>
  </si>
  <si>
    <t>REV. NO.2 (9/14/2022)</t>
  </si>
  <si>
    <t>Finalized the spreadsheet for the v1.0 release</t>
  </si>
  <si>
    <t>REV. NO.1 (6/8/2022)</t>
  </si>
  <si>
    <t>0.000055 0 0.00000507 0.00000507 0.00000507 0.00000507 0 0.000000127</t>
  </si>
  <si>
    <t>0.00000507 0.00000507 0 0.000000127 0.000055 0 0.00000507 0.00000507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</si>
</sst>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2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0" xfId="0" applyFont="1" applyFill="1" applyAlignment="1">
      <alignment horizontal="left" vertical="top"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6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9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7" dataDxfId="55" headerRowBorderDxfId="56" tableBorderDxfId="54" totalsRowBorderDxfId="53">
  <autoFilter ref="A9:J13" xr:uid="{B089C5C3-2CCE-4800-96CA-2131BB6E3E4F}"/>
  <tableColumns count="10">
    <tableColumn id="1" xr3:uid="{B74FFB85-2D30-2248-A7F7-F9B59A5E8CFF}" name="Variable" dataDxfId="52"/>
    <tableColumn id="4" xr3:uid="{60EF3E4D-7C76-4043-99D4-ADAEA96787E6}" name="Value" dataDxfId="51"/>
    <tableColumn id="5" xr3:uid="{C5CA3C39-58DB-CD4F-9E50-5D2008F0E4A7}" name="Unit" dataDxfId="50"/>
    <tableColumn id="6" xr3:uid="{B9E69413-DB95-204F-9494-7456D76A8956}" name="Comparisons" dataDxfId="49"/>
    <tableColumn id="7" xr3:uid="{F5A3A202-5AED-EF49-A242-F186A4937E89}" name="Variable Type" dataDxfId="48"/>
    <tableColumn id="8" xr3:uid="{93CB49C7-D7F9-AD4A-BE8A-B9B446828E85}" name="Dependency" dataDxfId="47"/>
    <tableColumn id="12" xr3:uid="{8A8E4280-7DFF-F040-BC62-92460CFF74F8}" name="Test 1" dataDxfId="46"/>
    <tableColumn id="10" xr3:uid="{B402B24B-3143-B74C-B234-CC9367918327}" name="Test 2" dataDxfId="45"/>
    <tableColumn id="2" xr3:uid="{A2ECB960-DF6E-CC4C-B930-70C73CAD4EDE}" name="Test 3" dataDxfId="44"/>
    <tableColumn id="9" xr3:uid="{AF810ADD-A738-A044-AE38-3E9B8AAB2DFA}" name="Description"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4" totalsRowShown="0" headerRowDxfId="37" dataDxfId="35" headerRowBorderDxfId="36" tableBorderDxfId="34" totalsRowBorderDxfId="33">
  <autoFilter ref="B9:K24" xr:uid="{B089C5C3-2CCE-4800-96CA-2131BB6E3E4F}"/>
  <tableColumns count="10">
    <tableColumn id="1" xr3:uid="{B98941E9-1F8D-FA4F-B8CD-D19FA0CCE7B4}" name="Variable" dataDxfId="32"/>
    <tableColumn id="4" xr3:uid="{727F89FD-185E-664A-A44F-49646268379F}" name="Value" dataDxfId="31">
      <calculatedColumnFormula>IF(Table1323[[#This Row],[Test 3]]=1,_xlfn.TEXTJOIN(" ",TRUE,'Cycle Organizer'!E11:E11),"")</calculatedColumnFormula>
    </tableColumn>
    <tableColumn id="5" xr3:uid="{D0488D30-3DC2-904A-BA5A-CACD3EEC7D17}" name="Unit" dataDxfId="30"/>
    <tableColumn id="6" xr3:uid="{9112EDC0-76BE-9546-A557-16201290DACC}" name="Comparisons" dataDxfId="29"/>
    <tableColumn id="7" xr3:uid="{4F3D680C-E3B0-014A-858E-06A189C1336A}" name="Variable Type" dataDxfId="28"/>
    <tableColumn id="8" xr3:uid="{4F5D00A9-97D5-E141-87BC-CB91CD679F2C}" name="Dependency" dataDxfId="27"/>
    <tableColumn id="12" xr3:uid="{3E2FDA4E-8924-234A-8D70-FEFA2242DD0C}" name="Test 1" dataDxfId="26"/>
    <tableColumn id="10" xr3:uid="{D5461923-1F13-424D-88C0-CDBD0551AB36}" name="Test 2" dataDxfId="25"/>
    <tableColumn id="2" xr3:uid="{8F164C94-DCC1-1941-A4E7-A3D223D748FE}" name="Test 3" dataDxfId="24"/>
    <tableColumn id="9" xr3:uid="{35227A5D-3970-B042-9FA5-06C9B540EE2C}" name="Description" dataDxf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297</v>
      </c>
      <c r="E4" s="7"/>
      <c r="F4" s="8"/>
      <c r="G4" s="9"/>
      <c r="H4" s="9"/>
      <c r="I4" s="9"/>
      <c r="J4" s="10" t="s">
        <v>68</v>
      </c>
    </row>
    <row r="5" spans="4:10" ht="40" x14ac:dyDescent="0.2">
      <c r="D5" s="101" t="s">
        <v>36</v>
      </c>
      <c r="E5" s="101"/>
      <c r="F5" s="101"/>
      <c r="G5" s="101"/>
      <c r="H5" s="101"/>
      <c r="I5" s="101"/>
      <c r="J5" s="101"/>
    </row>
    <row r="6" spans="4:10" ht="20" x14ac:dyDescent="0.2">
      <c r="D6" s="19" t="s">
        <v>30</v>
      </c>
      <c r="E6" s="19" t="s">
        <v>74</v>
      </c>
      <c r="F6" s="19" t="s">
        <v>31</v>
      </c>
      <c r="G6" s="19" t="s">
        <v>32</v>
      </c>
      <c r="H6" s="19" t="s">
        <v>33</v>
      </c>
      <c r="I6" s="19" t="s">
        <v>34</v>
      </c>
      <c r="J6" s="19" t="s">
        <v>35</v>
      </c>
    </row>
    <row r="7" spans="4:10" ht="40" x14ac:dyDescent="0.2">
      <c r="D7" s="11">
        <v>1</v>
      </c>
      <c r="E7" s="12" t="s">
        <v>267</v>
      </c>
      <c r="F7" s="13">
        <v>44779</v>
      </c>
      <c r="G7" s="11" t="s">
        <v>37</v>
      </c>
      <c r="H7" s="11"/>
      <c r="I7" s="11"/>
      <c r="J7" s="12"/>
    </row>
    <row r="8" spans="4:10" ht="40" x14ac:dyDescent="0.2">
      <c r="D8" s="11">
        <v>2</v>
      </c>
      <c r="E8" s="12" t="s">
        <v>298</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0" sqref="B10"/>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02" t="s">
        <v>29</v>
      </c>
      <c r="B3" s="102"/>
      <c r="C3" s="102"/>
      <c r="D3" s="102"/>
      <c r="E3" s="102"/>
      <c r="F3" s="102"/>
      <c r="G3" s="102"/>
      <c r="H3" s="102"/>
      <c r="I3" s="102"/>
      <c r="J3" s="102"/>
    </row>
    <row r="4" spans="1:10" ht="14.5" customHeight="1" x14ac:dyDescent="0.2">
      <c r="A4" s="58"/>
      <c r="B4" s="59"/>
      <c r="C4" s="50"/>
      <c r="D4" s="60"/>
      <c r="E4" s="60"/>
      <c r="F4" s="60"/>
      <c r="G4" s="60"/>
      <c r="H4" s="60"/>
      <c r="I4" s="59"/>
      <c r="J4" s="103" t="str">
        <f>IF(COUNTIF(Table132[Test 3],1)=COUNTA(Table132[Value]),"Ready","Not Ready")</f>
        <v>Ready</v>
      </c>
    </row>
    <row r="5" spans="1:10" ht="14.5" customHeight="1" x14ac:dyDescent="0.2">
      <c r="A5" s="58"/>
      <c r="B5" s="59"/>
      <c r="C5" s="50"/>
      <c r="D5" s="60"/>
      <c r="E5" s="60"/>
      <c r="F5" s="60"/>
      <c r="G5" s="60"/>
      <c r="H5" s="60"/>
      <c r="I5" s="60"/>
      <c r="J5" s="104"/>
    </row>
    <row r="6" spans="1:10" ht="14.5" customHeight="1" x14ac:dyDescent="0.2">
      <c r="A6" s="58"/>
      <c r="B6" s="59"/>
      <c r="C6" s="50"/>
      <c r="D6" s="60"/>
      <c r="E6" s="60"/>
      <c r="F6" s="60"/>
      <c r="G6" s="60"/>
      <c r="H6" s="60"/>
      <c r="I6" s="60"/>
      <c r="J6" s="104"/>
    </row>
    <row r="7" spans="1:10" ht="14.5" customHeight="1" x14ac:dyDescent="0.2">
      <c r="A7" s="58"/>
      <c r="B7" s="59"/>
      <c r="C7" s="50"/>
      <c r="D7" s="60"/>
      <c r="E7" s="60"/>
      <c r="F7" s="60"/>
      <c r="G7" s="60"/>
      <c r="H7" s="60"/>
      <c r="I7" s="60"/>
      <c r="J7" s="104"/>
    </row>
    <row r="8" spans="1:10" ht="14.5" customHeight="1" x14ac:dyDescent="0.2">
      <c r="A8" s="61"/>
      <c r="B8" s="62"/>
      <c r="C8" s="63"/>
      <c r="D8" s="64"/>
      <c r="E8" s="64"/>
      <c r="F8" s="64"/>
      <c r="G8" s="64"/>
      <c r="H8" s="64"/>
      <c r="I8" s="64"/>
      <c r="J8" s="105"/>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2</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8</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VleRnn4286kwtAznTFVjsNeFw6VtQWcE4Kq+9QHKzg/8zbv5OA7EdCF7CX76lqvUc3a/pqjWZGOYEuzsBDMhjg==" saltValue="GHbsGNtNdXnYvX2h+Ecxsg==" spinCount="100000" sheet="1" objects="1" scenarios="1" selectLockedCells="1"/>
  <mergeCells count="2">
    <mergeCell ref="A3:J3"/>
    <mergeCell ref="J4:J8"/>
  </mergeCells>
  <conditionalFormatting sqref="B10:B13">
    <cfRule type="expression" dxfId="62" priority="1">
      <formula>IF(AND($B10&lt;&gt;"",$I10=0),1,0)</formula>
    </cfRule>
    <cfRule type="expression" dxfId="61" priority="2">
      <formula>IF($B10&lt;&gt;"",1,0)</formula>
    </cfRule>
    <cfRule type="expression" dxfId="60" priority="3">
      <formula>$I10 = 0</formula>
    </cfRule>
  </conditionalFormatting>
  <conditionalFormatting sqref="J4">
    <cfRule type="expression" dxfId="59" priority="12">
      <formula>IF(COUNTA($B$10:$B$13)&lt;&gt;COUNTIF($I$10:$I$13,1),1,0)</formula>
    </cfRule>
    <cfRule type="expression" dxfId="5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4"/>
  <sheetViews>
    <sheetView showGridLines="0" tabSelected="1" topLeftCell="B2" zoomScaleNormal="80" zoomScaleSheetLayoutView="70" workbookViewId="0">
      <pane ySplit="8" topLeftCell="A10" activePane="bottomLeft" state="frozen"/>
      <selection activeCell="B2" sqref="B2"/>
      <selection pane="bottomLeft" activeCell="B3" sqref="B3:K3"/>
    </sheetView>
  </sheetViews>
  <sheetFormatPr baseColWidth="10" defaultColWidth="0" defaultRowHeight="14.5" customHeight="1" zeroHeight="1" x14ac:dyDescent="0.2"/>
  <cols>
    <col min="1" max="1" width="3.83203125" style="77" hidden="1" customWidth="1"/>
    <col min="2" max="2" width="17" style="77" bestFit="1" customWidth="1"/>
    <col min="3" max="3" width="22.1640625" style="77" customWidth="1"/>
    <col min="4" max="4" width="20" style="77" customWidth="1"/>
    <col min="5" max="5" width="24.1640625" style="77" customWidth="1"/>
    <col min="6" max="6" width="17.33203125" style="77" customWidth="1"/>
    <col min="7" max="7" width="13.1640625" style="77" customWidth="1"/>
    <col min="8" max="10" width="15" style="77" customWidth="1"/>
    <col min="11" max="11" width="57.5" style="77" customWidth="1"/>
    <col min="12" max="16384" width="8.83203125" style="77" hidden="1"/>
  </cols>
  <sheetData>
    <row r="2" spans="2:11" ht="15" x14ac:dyDescent="0.2">
      <c r="B2" s="20" t="str">
        <f>'Revision History'!D4</f>
        <v>REV. NO.2 (9/14/2022)</v>
      </c>
      <c r="C2" s="21"/>
      <c r="D2" s="21"/>
      <c r="E2" s="21"/>
      <c r="F2" s="21"/>
      <c r="G2" s="21"/>
      <c r="H2" s="21"/>
      <c r="I2" s="21"/>
      <c r="J2" s="21"/>
      <c r="K2" s="22" t="str">
        <f>'Revision History'!J4</f>
        <v>Scott Research Group (jkscottresearchgroup.com)</v>
      </c>
    </row>
    <row r="3" spans="2:11" ht="19" x14ac:dyDescent="0.2">
      <c r="B3" s="102" t="s">
        <v>29</v>
      </c>
      <c r="C3" s="102"/>
      <c r="D3" s="102"/>
      <c r="E3" s="102"/>
      <c r="F3" s="102"/>
      <c r="G3" s="102"/>
      <c r="H3" s="102"/>
      <c r="I3" s="102"/>
      <c r="J3" s="102"/>
      <c r="K3" s="102"/>
    </row>
    <row r="4" spans="2:11" ht="14.5" customHeight="1" x14ac:dyDescent="0.2">
      <c r="B4" s="58"/>
      <c r="C4" s="59"/>
      <c r="D4" s="50"/>
      <c r="E4" s="60"/>
      <c r="F4" s="60"/>
      <c r="G4" s="60"/>
      <c r="H4" s="60"/>
      <c r="I4" s="60"/>
      <c r="J4" s="59"/>
      <c r="K4" s="103" t="str">
        <f ca="1">IF(COUNTIF(Table1323[Test 3],1)=COUNTA(Table1323[Value])-COUNTIF(Table1323[Value],"")+1,"Ready","Not Ready")</f>
        <v>Ready</v>
      </c>
    </row>
    <row r="5" spans="2:11" ht="14.5" customHeight="1" x14ac:dyDescent="0.2">
      <c r="B5" s="58"/>
      <c r="C5" s="59"/>
      <c r="D5" s="50"/>
      <c r="E5" s="60"/>
      <c r="F5" s="60"/>
      <c r="G5" s="60"/>
      <c r="H5" s="60"/>
      <c r="I5" s="60"/>
      <c r="J5" s="60"/>
      <c r="K5" s="104"/>
    </row>
    <row r="6" spans="2:11" ht="14.5" customHeight="1" x14ac:dyDescent="0.2">
      <c r="B6" s="58"/>
      <c r="C6" s="59"/>
      <c r="D6" s="50"/>
      <c r="E6" s="60"/>
      <c r="F6" s="60"/>
      <c r="G6" s="60"/>
      <c r="H6" s="60"/>
      <c r="I6" s="60"/>
      <c r="J6" s="60"/>
      <c r="K6" s="104"/>
    </row>
    <row r="7" spans="2:11" ht="14.5" customHeight="1" x14ac:dyDescent="0.2">
      <c r="B7" s="58"/>
      <c r="C7" s="59"/>
      <c r="D7" s="50"/>
      <c r="E7" s="60"/>
      <c r="F7" s="60"/>
      <c r="G7" s="60"/>
      <c r="H7" s="60"/>
      <c r="I7" s="60"/>
      <c r="J7" s="60"/>
      <c r="K7" s="104"/>
    </row>
    <row r="8" spans="2:11" ht="14.5" customHeight="1" x14ac:dyDescent="0.2">
      <c r="B8" s="61"/>
      <c r="C8" s="62"/>
      <c r="D8" s="63"/>
      <c r="E8" s="64"/>
      <c r="F8" s="64"/>
      <c r="G8" s="64"/>
      <c r="H8" s="64"/>
      <c r="I8" s="64"/>
      <c r="J8" s="64"/>
      <c r="K8" s="105"/>
    </row>
    <row r="9" spans="2:11" ht="16" x14ac:dyDescent="0.2">
      <c r="B9" s="65" t="s">
        <v>0</v>
      </c>
      <c r="C9" s="66" t="s">
        <v>1</v>
      </c>
      <c r="D9" s="66" t="s">
        <v>2</v>
      </c>
      <c r="E9" s="66" t="s">
        <v>14</v>
      </c>
      <c r="F9" s="66" t="s">
        <v>59</v>
      </c>
      <c r="G9" s="67" t="s">
        <v>38</v>
      </c>
      <c r="H9" s="67" t="s">
        <v>60</v>
      </c>
      <c r="I9" s="66" t="s">
        <v>61</v>
      </c>
      <c r="J9" s="68" t="s">
        <v>63</v>
      </c>
      <c r="K9" s="68" t="s">
        <v>12</v>
      </c>
    </row>
    <row r="10" spans="2:11" ht="16" x14ac:dyDescent="0.2">
      <c r="B10" s="15" t="s">
        <v>249</v>
      </c>
      <c r="C10" s="78" t="str">
        <f ca="1">IF(Table1323[[#This Row],[Test 3]]=1,_xlfn.TEXTJOIN(" ",TRUE,'Cycle Organizer'!$E$11:OFFSET('Cycle Organizer'!$E$11,0,Initialization!$B$12)),"")</f>
        <v>4 1 35 65 4 1 35 65</v>
      </c>
      <c r="D10" s="16" t="s">
        <v>3</v>
      </c>
      <c r="E10" s="49" t="s">
        <v>27</v>
      </c>
      <c r="F10" s="49" t="s">
        <v>9</v>
      </c>
      <c r="G10" s="16" t="s">
        <v>40</v>
      </c>
      <c r="H10" s="49">
        <v>1</v>
      </c>
      <c r="I10" s="49">
        <v>1</v>
      </c>
      <c r="J10" s="17">
        <v>1</v>
      </c>
      <c r="K10" s="18" t="s">
        <v>254</v>
      </c>
    </row>
    <row r="11" spans="2:11" ht="32" x14ac:dyDescent="0.2">
      <c r="B11" s="15" t="s">
        <v>250</v>
      </c>
      <c r="C11" s="78" t="str">
        <f ca="1">IF(Table1323[[#This Row],[Test 3]]=1,_xlfn.TEXTJOIN(" ",TRUE,'Cycle Organizer'!$E$12:OFFSET('Cycle Organizer'!$E$12,0,Initialization!$B$12)),"")</f>
        <v>0 0 0 0 0 0 0 0</v>
      </c>
      <c r="D11" s="16" t="s">
        <v>3</v>
      </c>
      <c r="E11" s="49" t="s">
        <v>27</v>
      </c>
      <c r="F11" s="49" t="s">
        <v>9</v>
      </c>
      <c r="G11" s="16" t="s">
        <v>40</v>
      </c>
      <c r="H11" s="49">
        <v>1</v>
      </c>
      <c r="I11" s="49">
        <v>1</v>
      </c>
      <c r="J11" s="17">
        <v>1</v>
      </c>
      <c r="K11" s="18" t="s">
        <v>253</v>
      </c>
    </row>
    <row r="12" spans="2:11" ht="32" x14ac:dyDescent="0.2">
      <c r="B12" s="76" t="s">
        <v>252</v>
      </c>
      <c r="C12" s="78" t="str">
        <f ca="1">IF(Table1323[[#This Row],[Test 3]]=1,_xlfn.TEXTJOIN(" ",TRUE,'Cycle Organizer'!$E$13:OFFSET('Cycle Organizer'!$E$13,0,Initialization!$B$12)),"")</f>
        <v>None None None None None None None None</v>
      </c>
      <c r="D12" s="16" t="s">
        <v>3</v>
      </c>
      <c r="E12" s="49" t="s">
        <v>27</v>
      </c>
      <c r="F12" s="49" t="s">
        <v>9</v>
      </c>
      <c r="G12" s="16" t="s">
        <v>40</v>
      </c>
      <c r="H12" s="49">
        <v>1</v>
      </c>
      <c r="I12" s="49">
        <v>1</v>
      </c>
      <c r="J12" s="17">
        <v>1</v>
      </c>
      <c r="K12" s="18" t="s">
        <v>256</v>
      </c>
    </row>
    <row r="13" spans="2:11" ht="32" x14ac:dyDescent="0.2">
      <c r="B13" s="15" t="s">
        <v>251</v>
      </c>
      <c r="C13" s="78" t="str">
        <f ca="1">IF(Table1323[[#This Row],[Test 3]]=1,_xlfn.TEXTJOIN(" ",TRUE,'Cycle Organizer'!$E$14:OFFSET('Cycle Organizer'!$E$14,0,Initialization!$B$12)),"")</f>
        <v>None None None None None None None None</v>
      </c>
      <c r="D13" s="16" t="s">
        <v>3</v>
      </c>
      <c r="E13" s="49" t="s">
        <v>27</v>
      </c>
      <c r="F13" s="49" t="s">
        <v>9</v>
      </c>
      <c r="G13" s="16" t="s">
        <v>40</v>
      </c>
      <c r="H13" s="49">
        <v>1</v>
      </c>
      <c r="I13" s="49">
        <v>1</v>
      </c>
      <c r="J13" s="17">
        <v>1</v>
      </c>
      <c r="K13" s="18" t="s">
        <v>255</v>
      </c>
    </row>
    <row r="14" spans="2:11" ht="16" x14ac:dyDescent="0.2">
      <c r="B14" s="76" t="s">
        <v>257</v>
      </c>
      <c r="C14" s="78" t="str">
        <f ca="1">IF(Table1323[[#This Row],[Test 3]]=1,_xlfn.TEXTJOIN(" ",TRUE,OFFSET('Cycle Organizer'!$E$17,12*(RIGHT(B14,1)-1),0):OFFSET('Cycle Organizer'!$E$17,12*(RIGHT(B14,1)-1),Initialization!$B$12)),"")</f>
        <v>RP-XXX-RAF RP-FEE-XXX HP-FEE-RAF HP-FEE-RAF HP-FEE-RAF HP-FEE-RAF DP-ATM-XXX LP-ATM-RAF</v>
      </c>
      <c r="D14" s="16" t="s">
        <v>3</v>
      </c>
      <c r="E14" s="49" t="s">
        <v>27</v>
      </c>
      <c r="F14" s="49" t="s">
        <v>9</v>
      </c>
      <c r="G14" s="16" t="s">
        <v>40</v>
      </c>
      <c r="H14" s="49">
        <v>1</v>
      </c>
      <c r="I14" s="49">
        <f>Initialization!$B$10</f>
        <v>2</v>
      </c>
      <c r="J14" s="17">
        <v>1</v>
      </c>
      <c r="K14" s="18" t="s">
        <v>271</v>
      </c>
    </row>
    <row r="15" spans="2:11" ht="16" x14ac:dyDescent="0.2">
      <c r="B15" s="76" t="s">
        <v>258</v>
      </c>
      <c r="C15" s="78" t="str">
        <f ca="1">IF(Table1323[[#This Row],[Test 3]]=1,_xlfn.TEXTJOIN(" ",TRUE,OFFSET('Cycle Organizer'!$E$17,12*(RIGHT(B15,1)-1),0):OFFSET('Cycle Organizer'!$E$17,12*(RIGHT(B15,1)-1),Initialization!$B$12)),"")</f>
        <v>HP-FEE-RAF HP-FEE-RAF DP-ATM-XXX LP-ATM-RAF RP-XXX-RAF RP-FEE-XXX HP-FEE-RAF HP-FEE-RAF</v>
      </c>
      <c r="D15" s="16" t="s">
        <v>3</v>
      </c>
      <c r="E15" s="49" t="s">
        <v>27</v>
      </c>
      <c r="F15" s="49" t="s">
        <v>9</v>
      </c>
      <c r="G15" s="16" t="s">
        <v>40</v>
      </c>
      <c r="H15" s="49"/>
      <c r="I15" s="49">
        <f>Initialization!$B$10</f>
        <v>2</v>
      </c>
      <c r="J15" s="17">
        <v>1</v>
      </c>
      <c r="K15" s="18" t="s">
        <v>271</v>
      </c>
    </row>
    <row r="16" spans="2:11" ht="16" x14ac:dyDescent="0.2">
      <c r="B16" s="76" t="s">
        <v>259</v>
      </c>
      <c r="C16" s="78" t="str">
        <f ca="1">IF(Table1323[[#This Row],[Test 3]]=1,_xlfn.TEXTJOIN(" ",TRUE,OFFSET('Cycle Organizer'!$E$16,12*(RIGHT(B16,1)-1),0):OFFSET('Cycle Organizer'!$E$16,12*(RIGHT(B16,1)-1),Initialization!$B$12)),"")</f>
        <v>varying_pressure varying_pressure constant_pressure constant_pressure constant_pressure constant_pressure varying_pressure constant_pressure</v>
      </c>
      <c r="D16" s="16" t="s">
        <v>3</v>
      </c>
      <c r="E16" s="49" t="s">
        <v>27</v>
      </c>
      <c r="F16" s="49" t="s">
        <v>9</v>
      </c>
      <c r="G16" s="16" t="s">
        <v>40</v>
      </c>
      <c r="H16" s="49">
        <v>1</v>
      </c>
      <c r="I16" s="49">
        <f>Initialization!$B$10</f>
        <v>2</v>
      </c>
      <c r="J16" s="17">
        <v>1</v>
      </c>
      <c r="K16" s="18" t="s">
        <v>272</v>
      </c>
    </row>
    <row r="17" spans="2:11" ht="16" x14ac:dyDescent="0.2">
      <c r="B17" s="76" t="s">
        <v>260</v>
      </c>
      <c r="C17" s="78" t="str">
        <f ca="1">IF(Table1323[[#This Row],[Test 3]]=1,_xlfn.TEXTJOIN(" ",TRUE,OFFSET('Cycle Organizer'!$E$16,12*(RIGHT(B17,1)-1),0):OFFSET('Cycle Organizer'!$E$16,12*(RIGHT(B17,1)-1),Initialization!$B$12)),"")</f>
        <v>constant_pressure constant_pressure varying_pressure constant_pressure varying_pressure varying_pressure constant_pressure constant_pressure</v>
      </c>
      <c r="D17" s="16" t="s">
        <v>3</v>
      </c>
      <c r="E17" s="49" t="s">
        <v>27</v>
      </c>
      <c r="F17" s="49" t="s">
        <v>9</v>
      </c>
      <c r="G17" s="16" t="s">
        <v>40</v>
      </c>
      <c r="H17" s="49"/>
      <c r="I17" s="49">
        <f>Initialization!$B$10</f>
        <v>2</v>
      </c>
      <c r="J17" s="17">
        <v>1</v>
      </c>
      <c r="K17" s="18" t="s">
        <v>272</v>
      </c>
    </row>
    <row r="18" spans="2:11" ht="32" x14ac:dyDescent="0.2">
      <c r="B18" s="76" t="s">
        <v>261</v>
      </c>
      <c r="C18" s="78" t="str">
        <f ca="1">IF(Table1323[[#This Row],[Test 3]]=1,_xlfn.TEXTJOIN(" ",TRUE,OFFSET('Cycle Organizer'!$E$22,12*(RIGHT(B18,1)-1),0):OFFSET('Cycle Organizer'!$E$22,12*(RIGHT(B18,1)-1),Initialization!$B$12)),"")</f>
        <v>0 0.0000085 0.00000507 0.00000507 0.00000507 0.00000507 0.00000625 1</v>
      </c>
      <c r="D18" s="16" t="s">
        <v>67</v>
      </c>
      <c r="E18" s="49" t="s">
        <v>27</v>
      </c>
      <c r="F18" s="49" t="s">
        <v>9</v>
      </c>
      <c r="G18" s="16" t="s">
        <v>40</v>
      </c>
      <c r="H18" s="49">
        <v>1</v>
      </c>
      <c r="I18" s="49">
        <f>Initialization!$B$10</f>
        <v>2</v>
      </c>
      <c r="J18" s="17">
        <v>1</v>
      </c>
      <c r="K18" s="18" t="s">
        <v>270</v>
      </c>
    </row>
    <row r="19" spans="2:11" ht="32" x14ac:dyDescent="0.2">
      <c r="B19" s="76" t="s">
        <v>262</v>
      </c>
      <c r="C19" s="78" t="str">
        <f ca="1">IF(Table1323[[#This Row],[Test 3]]=1,_xlfn.TEXTJOIN(" ",TRUE,OFFSET('Cycle Organizer'!$E$22,12*(RIGHT(B19,1)-1),0):OFFSET('Cycle Organizer'!$E$22,12*(RIGHT(B19,1)-1),Initialization!$B$12)),"")</f>
        <v>0.00000507 0.00000507 0.00000625 1 0 0.0000085 0.00000507 0.00000507</v>
      </c>
      <c r="D19" s="16" t="s">
        <v>67</v>
      </c>
      <c r="E19" s="49" t="s">
        <v>27</v>
      </c>
      <c r="F19" s="49" t="s">
        <v>9</v>
      </c>
      <c r="G19" s="16" t="s">
        <v>40</v>
      </c>
      <c r="H19" s="49"/>
      <c r="I19" s="49">
        <f>Initialization!$B$10</f>
        <v>2</v>
      </c>
      <c r="J19" s="17">
        <v>1</v>
      </c>
      <c r="K19" s="18" t="s">
        <v>270</v>
      </c>
    </row>
    <row r="20" spans="2:11" ht="32" x14ac:dyDescent="0.2">
      <c r="B20" s="76" t="s">
        <v>264</v>
      </c>
      <c r="C20" s="78" t="str">
        <f ca="1">IF(Table1323[[#This Row],[Test 3]]=1,_xlfn.TEXTJOIN(" ",TRUE,OFFSET('Cycle Organizer'!$E$26,12*(RIGHT(B20,1)-1),0):OFFSET('Cycle Organizer'!$E$26,12*(RIGHT(B20,1)-1),Initialization!$B$12)),"")</f>
        <v>0.000055 0 0.00000507 0.00000507 0.00000507 0.00000507 0 0.000000127</v>
      </c>
      <c r="D20" s="16" t="s">
        <v>67</v>
      </c>
      <c r="E20" s="49" t="s">
        <v>27</v>
      </c>
      <c r="F20" s="49" t="s">
        <v>9</v>
      </c>
      <c r="G20" s="16" t="s">
        <v>40</v>
      </c>
      <c r="H20" s="49">
        <v>1</v>
      </c>
      <c r="I20" s="49">
        <f>Initialization!$B$10</f>
        <v>2</v>
      </c>
      <c r="J20" s="17">
        <v>1</v>
      </c>
      <c r="K20" s="18" t="s">
        <v>273</v>
      </c>
    </row>
    <row r="21" spans="2:11" ht="32" x14ac:dyDescent="0.2">
      <c r="B21" s="76" t="s">
        <v>263</v>
      </c>
      <c r="C21" s="78" t="str">
        <f ca="1">IF(Table1323[[#This Row],[Test 3]]=1,_xlfn.TEXTJOIN(" ",TRUE,OFFSET('Cycle Organizer'!$E$26,12*(RIGHT(B21,1)-1),0):OFFSET('Cycle Organizer'!$E$26,12*(RIGHT(B21,1)-1),Initialization!$B$12)),"")</f>
        <v>0.00000507 0.00000507 0 0.000000127 0.000055 0 0.00000507 0.00000507</v>
      </c>
      <c r="D21" s="16" t="s">
        <v>67</v>
      </c>
      <c r="E21" s="49" t="s">
        <v>27</v>
      </c>
      <c r="F21" s="49" t="s">
        <v>9</v>
      </c>
      <c r="G21" s="16" t="s">
        <v>40</v>
      </c>
      <c r="H21" s="49"/>
      <c r="I21" s="49">
        <f>Initialization!$B$10</f>
        <v>2</v>
      </c>
      <c r="J21" s="17">
        <v>1</v>
      </c>
      <c r="K21" s="18" t="s">
        <v>273</v>
      </c>
    </row>
    <row r="22" spans="2:11" ht="32" x14ac:dyDescent="0.2">
      <c r="B22" s="76" t="s">
        <v>268</v>
      </c>
      <c r="C22" s="78" t="str">
        <f ca="1">IF(Table1323[[#This Row],[Test 3]]=1,_xlfn.TEXTJOIN(" ",TRUE,OFFSET('Cycle Organizer'!$E$18,12*(RIGHT(B22,1)-1),0):OFFSET('Cycle Organizer'!$E$18,12*(RIGHT(B22,1)-1),Initialization!$B$12)),"")</f>
        <v>1_(negative) 0_(positive) 0_(positive) 0_(positive) 0_(positive) 0_(positive) 1_(negative) 1_(negative)</v>
      </c>
      <c r="D22" s="100" t="s">
        <v>3</v>
      </c>
      <c r="E22" s="49" t="s">
        <v>27</v>
      </c>
      <c r="F22" s="49" t="s">
        <v>9</v>
      </c>
      <c r="G22" s="16" t="s">
        <v>40</v>
      </c>
      <c r="H22" s="49">
        <v>1</v>
      </c>
      <c r="I22" s="49">
        <f>Initialization!$B$10</f>
        <v>2</v>
      </c>
      <c r="J22" s="17">
        <v>1</v>
      </c>
      <c r="K22" s="18" t="s">
        <v>274</v>
      </c>
    </row>
    <row r="23" spans="2:11" ht="32" x14ac:dyDescent="0.2">
      <c r="B23" s="76" t="s">
        <v>269</v>
      </c>
      <c r="C23" s="78" t="str">
        <f ca="1">IF(Table1323[[#This Row],[Test 3]]=1,_xlfn.TEXTJOIN(" ",TRUE,OFFSET('Cycle Organizer'!$E$18,12*(RIGHT(B23,1)-1),0):OFFSET('Cycle Organizer'!$E$18,12*(RIGHT(B23,1)-1),Initialization!$B$12)),"")</f>
        <v>0_(positive) 0_(positive) 1_(negative) 1_(negative) 1_(negative) 0_(positive) 0_(positive) 0_(positive)</v>
      </c>
      <c r="D23" s="100" t="s">
        <v>3</v>
      </c>
      <c r="E23" s="49" t="s">
        <v>27</v>
      </c>
      <c r="F23" s="49" t="s">
        <v>9</v>
      </c>
      <c r="G23" s="16" t="s">
        <v>40</v>
      </c>
      <c r="H23" s="49"/>
      <c r="I23" s="49">
        <f>Initialization!$B$10</f>
        <v>2</v>
      </c>
      <c r="J23" s="17">
        <v>1</v>
      </c>
      <c r="K23" s="18" t="s">
        <v>274</v>
      </c>
    </row>
    <row r="24" spans="2:11" ht="16" x14ac:dyDescent="0.2">
      <c r="B24" s="69" t="s">
        <v>64</v>
      </c>
      <c r="C24" s="18"/>
      <c r="D24" s="18"/>
      <c r="E24" s="18"/>
      <c r="F24" s="18"/>
      <c r="G24" s="18"/>
      <c r="H24" s="72">
        <v>1</v>
      </c>
      <c r="I24" s="72">
        <v>1</v>
      </c>
      <c r="J24" s="73">
        <v>0</v>
      </c>
      <c r="K24" s="74" t="s">
        <v>65</v>
      </c>
    </row>
  </sheetData>
  <sheetProtection algorithmName="SHA-512" hashValue="L+Aot1mNkCzohztZ0EMdGrvCGmuNDJ7uull9ZAgTNeh1chqQfXxQ9a7LnDAiLDwUvODJ+CUXdfGue1NandoObQ==" saltValue="e0jZqOC2HFt7pnWj8MJzNA==" spinCount="100000" sheet="1" objects="1" scenarios="1" selectLockedCells="1" selectUnlockedCells="1"/>
  <mergeCells count="2">
    <mergeCell ref="B3:K3"/>
    <mergeCell ref="K4:K8"/>
  </mergeCells>
  <conditionalFormatting sqref="C10:C23">
    <cfRule type="expression" dxfId="42" priority="1">
      <formula>IF(AND($C10&lt;&gt;"",$J10=0),1,0)</formula>
    </cfRule>
    <cfRule type="expression" dxfId="41" priority="2">
      <formula>IF($C10&lt;&gt;"",1,0)</formula>
    </cfRule>
    <cfRule type="expression" dxfId="40" priority="3">
      <formula>$J10 = 0</formula>
    </cfRule>
  </conditionalFormatting>
  <conditionalFormatting sqref="K4">
    <cfRule type="expression" dxfId="39" priority="753">
      <formula>IF(COUNTA($C$10:$C$24)-COUNTIF($C$10:$C$24,"")+1&lt;&gt;COUNTIF($J$10:$J$24,1),1,0)</formula>
    </cfRule>
    <cfRule type="expression" dxfId="38" priority="754">
      <formula>IF(COUNTA($C$10:$C$24)=COUNTIF($J$10:$J$24,1),1,0)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E10:E23</xm:sqref>
        </x14:dataValidation>
        <x14:dataValidation type="list" allowBlank="1" showInputMessage="1" showErrorMessage="1" xr:uid="{7559FEB5-598B-7A4D-9C84-9BA82942EF3C}">
          <x14:formula1>
            <xm:f>Reference!$A$2:$A$8</xm:f>
          </x14:formula1>
          <xm:sqref>F10:F23</xm:sqref>
        </x14:dataValidation>
        <x14:dataValidation type="list" allowBlank="1" showInputMessage="1" showErrorMessage="1" xr:uid="{E9EA0ACB-FA45-174F-97CD-860D421CDDC3}">
          <x14:formula1>
            <xm:f>Reference!$C$2:$C$23</xm:f>
          </x14:formula1>
          <xm:sqref>G10:G23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G11" activePane="bottomRight" state="frozen"/>
      <selection pane="topRight" activeCell="E1" sqref="E1"/>
      <selection pane="bottomLeft" activeCell="A11" sqref="A11"/>
      <selection pane="bottomRight" activeCell="L26" sqref="L26"/>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0" style="51" hidden="1"/>
    <col min="14" max="14" width="10.1640625" style="51" hidden="1" customWidth="1"/>
    <col min="15" max="16" width="0" style="51" hidden="1" customWidth="1"/>
    <col min="17" max="16384" width="25" style="51"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52" t="s">
        <v>222</v>
      </c>
      <c r="C8" s="56" t="str">
        <f>IF([1]Initialization!$B$12=0,"flow-controlled",IF([1]Initialization!$B$12=1,"pressure-driven","error"))</f>
        <v>pressure-driven</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5" customHeight="1"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t="s">
        <v>3</v>
      </c>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99"/>
      <c r="C26" s="98"/>
      <c r="D26" s="84" t="s">
        <v>202</v>
      </c>
      <c r="E26" s="83">
        <v>5.5000000000000002E-5</v>
      </c>
      <c r="F26" s="83">
        <v>0</v>
      </c>
      <c r="G26" s="83">
        <v>5.0699999999999997E-6</v>
      </c>
      <c r="H26" s="83">
        <v>5.0699999999999997E-6</v>
      </c>
      <c r="I26" s="83">
        <v>5.0699999999999997E-6</v>
      </c>
      <c r="J26" s="83">
        <v>5.0699999999999997E-6</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x14ac:dyDescent="0.2">
      <c r="B38" s="99"/>
      <c r="C38" s="98"/>
      <c r="D38" s="84" t="s">
        <v>202</v>
      </c>
      <c r="E38" s="83">
        <v>5.0699999999999997E-6</v>
      </c>
      <c r="F38" s="83">
        <v>5.0699999999999997E-6</v>
      </c>
      <c r="G38" s="83">
        <v>0</v>
      </c>
      <c r="H38" s="83">
        <v>1.2700000000000001E-7</v>
      </c>
      <c r="I38" s="83">
        <v>5.5000000000000002E-5</v>
      </c>
      <c r="J38" s="83">
        <v>0</v>
      </c>
      <c r="K38" s="83">
        <v>5.0699999999999997E-6</v>
      </c>
      <c r="L38" s="83">
        <v>5.0699999999999997E-6</v>
      </c>
    </row>
    <row r="39" spans="2:12" x14ac:dyDescent="0.2">
      <c r="B39" s="92"/>
      <c r="C39" s="85"/>
      <c r="D39" s="79"/>
      <c r="E39" s="79"/>
      <c r="F39" s="79"/>
      <c r="G39" s="79"/>
      <c r="H39" s="79"/>
      <c r="I39" s="79"/>
      <c r="J39" s="79"/>
      <c r="K39" s="79"/>
      <c r="L39" s="79"/>
    </row>
  </sheetData>
  <sheetProtection algorithmName="SHA-512" hashValue="VV39K/rF3lfLGOMSd8ZLN/BjVyCknct+oWGPBdeFvMRUXkOnNprxFXF60dMXIZcrsC64a/nI8i+VkYvKxeR+CQ==" saltValue="oMNHWKGWNeRsLA2aT3Lk4A==" spinCount="100000" sheet="1" formatCells="0" selectLockedCells="1"/>
  <mergeCells count="1">
    <mergeCell ref="B10:D10"/>
  </mergeCells>
  <phoneticPr fontId="1" type="noConversion"/>
  <conditionalFormatting sqref="O11:XFD26 O40:XFD1048576 E40:M1048576 E11:M26">
    <cfRule type="notContainsBlanks" dxfId="22" priority="32">
      <formula>LEN(TRIM(E11))&gt;0</formula>
    </cfRule>
  </conditionalFormatting>
  <conditionalFormatting sqref="E27:M27 O27:XFD27">
    <cfRule type="notContainsBlanks" dxfId="21" priority="17">
      <formula>LEN(TRIM(E27))&gt;0</formula>
    </cfRule>
  </conditionalFormatting>
  <conditionalFormatting sqref="E28:M28 O28:XFD28">
    <cfRule type="notContainsBlanks" dxfId="20" priority="16">
      <formula>LEN(TRIM(E28))&gt;0</formula>
    </cfRule>
  </conditionalFormatting>
  <conditionalFormatting sqref="E29:M29 O29:XFD29">
    <cfRule type="notContainsBlanks" dxfId="19" priority="15">
      <formula>LEN(TRIM(E29))&gt;0</formula>
    </cfRule>
  </conditionalFormatting>
  <conditionalFormatting sqref="E30:M30 O30:XFD30">
    <cfRule type="notContainsBlanks" dxfId="18" priority="14">
      <formula>LEN(TRIM(E30))&gt;0</formula>
    </cfRule>
  </conditionalFormatting>
  <conditionalFormatting sqref="E31:M31 O31:XFD31">
    <cfRule type="notContainsBlanks" dxfId="17" priority="13">
      <formula>LEN(TRIM(E31))&gt;0</formula>
    </cfRule>
  </conditionalFormatting>
  <conditionalFormatting sqref="E32:M32 O32:XFD32">
    <cfRule type="notContainsBlanks" dxfId="16" priority="12">
      <formula>LEN(TRIM(E32))&gt;0</formula>
    </cfRule>
  </conditionalFormatting>
  <conditionalFormatting sqref="E33:M33 O33:XFD33">
    <cfRule type="notContainsBlanks" dxfId="15" priority="11">
      <formula>LEN(TRIM(E33))&gt;0</formula>
    </cfRule>
  </conditionalFormatting>
  <conditionalFormatting sqref="E34:M34 O34:XFD34">
    <cfRule type="notContainsBlanks" dxfId="14" priority="10">
      <formula>LEN(TRIM(E34))&gt;0</formula>
    </cfRule>
  </conditionalFormatting>
  <conditionalFormatting sqref="E35:M35 O35:XFD35">
    <cfRule type="notContainsBlanks" dxfId="13" priority="9">
      <formula>LEN(TRIM(E35))&gt;0</formula>
    </cfRule>
  </conditionalFormatting>
  <conditionalFormatting sqref="E36:M36 O36:XFD36">
    <cfRule type="notContainsBlanks" dxfId="12" priority="8">
      <formula>LEN(TRIM(E36))&gt;0</formula>
    </cfRule>
  </conditionalFormatting>
  <conditionalFormatting sqref="E37:M37 O37:XFD37">
    <cfRule type="notContainsBlanks" dxfId="11" priority="7">
      <formula>LEN(TRIM(E37))&gt;0</formula>
    </cfRule>
  </conditionalFormatting>
  <conditionalFormatting sqref="G38:J38 O38:XFD38 M38">
    <cfRule type="notContainsBlanks" dxfId="10" priority="6">
      <formula>LEN(TRIM(G38))&gt;0</formula>
    </cfRule>
  </conditionalFormatting>
  <conditionalFormatting sqref="E39:M39 O39:XFD39">
    <cfRule type="notContainsBlanks" dxfId="9" priority="5">
      <formula>LEN(TRIM(E39))&gt;0</formula>
    </cfRule>
  </conditionalFormatting>
  <conditionalFormatting sqref="E38">
    <cfRule type="notContainsBlanks" dxfId="8" priority="4">
      <formula>LEN(TRIM(E38))&gt;0</formula>
    </cfRule>
  </conditionalFormatting>
  <conditionalFormatting sqref="F38">
    <cfRule type="notContainsBlanks" dxfId="7" priority="3">
      <formula>LEN(TRIM(F38))&gt;0</formula>
    </cfRule>
  </conditionalFormatting>
  <conditionalFormatting sqref="K38">
    <cfRule type="notContainsBlanks" dxfId="6" priority="2">
      <formula>LEN(TRIM(K38))&gt;0</formula>
    </cfRule>
  </conditionalFormatting>
  <conditionalFormatting sqref="L38">
    <cfRule type="notContainsBlanks" dxfId="5" priority="1">
      <formula>LEN(TRIM(L38))&gt;0</formula>
    </cfRule>
  </conditionalFormatting>
  <dataValidations count="2">
    <dataValidation type="list" allowBlank="1" showInputMessage="1" showErrorMessage="1" sqref="E16:L16 E28:L28" xr:uid="{06F2E673-9328-48C2-ABB4-A00481A82E17}">
      <formula1>steps</formula1>
    </dataValidation>
    <dataValidation type="list" allowBlank="1" showInputMessage="1" showErrorMessage="1" sqref="E17:L17 E29:L29" xr:uid="{BF7D948F-2B9B-47BF-BFE6-90B9C93EDE1D}">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5AC3F45-1214-49D4-8647-DA0AA78E24CC}">
          <x14:formula1>
            <xm:f>Reference!$AA$2:$AA$6</xm:f>
          </x14:formula1>
          <xm:sqref>E13:L13</xm:sqref>
        </x14:dataValidation>
        <x14:dataValidation type="list" allowBlank="1" showInputMessage="1" showErrorMessage="1" xr:uid="{FD270BBC-DD17-4671-B715-1C003060F929}">
          <x14:formula1>
            <xm:f>Reference!$AB$2:$AB$10</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07"/>
      <c r="C10" s="107"/>
      <c r="D10" s="107"/>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08" t="s">
        <v>204</v>
      </c>
      <c r="C12" s="54" t="s">
        <v>1</v>
      </c>
      <c r="D12" s="54" t="s">
        <v>3</v>
      </c>
      <c r="E12" s="81">
        <v>0</v>
      </c>
      <c r="F12" s="81">
        <v>0</v>
      </c>
      <c r="G12" s="81">
        <v>0</v>
      </c>
      <c r="H12" s="81">
        <v>0</v>
      </c>
      <c r="I12" s="81">
        <v>0</v>
      </c>
      <c r="J12" s="81">
        <v>0</v>
      </c>
      <c r="K12" s="81">
        <v>0</v>
      </c>
      <c r="L12" s="81">
        <v>0</v>
      </c>
      <c r="M12" s="82"/>
    </row>
    <row r="13" spans="2:13" x14ac:dyDescent="0.2">
      <c r="B13" s="108"/>
      <c r="C13" s="54" t="s">
        <v>2</v>
      </c>
      <c r="D13" s="54"/>
      <c r="E13" s="81" t="s">
        <v>207</v>
      </c>
      <c r="F13" s="81" t="s">
        <v>207</v>
      </c>
      <c r="G13" s="81" t="s">
        <v>207</v>
      </c>
      <c r="H13" s="81" t="s">
        <v>207</v>
      </c>
      <c r="I13" s="81" t="s">
        <v>207</v>
      </c>
      <c r="J13" s="81" t="s">
        <v>207</v>
      </c>
      <c r="K13" s="81" t="s">
        <v>207</v>
      </c>
      <c r="L13" s="81" t="s">
        <v>207</v>
      </c>
      <c r="M13" s="82"/>
    </row>
    <row r="14" spans="2:13" x14ac:dyDescent="0.2">
      <c r="B14" s="108"/>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08"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08"/>
      <c r="C17" s="54" t="s">
        <v>212</v>
      </c>
      <c r="D17" s="54" t="s">
        <v>3</v>
      </c>
      <c r="E17" s="81" t="s">
        <v>175</v>
      </c>
      <c r="F17" s="81" t="s">
        <v>173</v>
      </c>
      <c r="G17" s="81" t="s">
        <v>182</v>
      </c>
      <c r="H17" s="81" t="s">
        <v>182</v>
      </c>
      <c r="I17" s="81" t="s">
        <v>182</v>
      </c>
      <c r="J17" s="81" t="s">
        <v>182</v>
      </c>
      <c r="K17" s="81" t="s">
        <v>169</v>
      </c>
      <c r="L17" s="81" t="s">
        <v>184</v>
      </c>
      <c r="M17" s="82"/>
    </row>
    <row r="18" spans="2:13" x14ac:dyDescent="0.2">
      <c r="B18" s="108"/>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08"/>
      <c r="C19" s="109"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08"/>
      <c r="C20" s="109"/>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08"/>
      <c r="C21" s="109"/>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08"/>
      <c r="C22" s="109"/>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08"/>
      <c r="C23" s="109"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08"/>
      <c r="C24" s="109"/>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08"/>
      <c r="C25" s="109"/>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08"/>
      <c r="C26" s="109"/>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08"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08"/>
      <c r="C29" s="54" t="s">
        <v>212</v>
      </c>
      <c r="D29" s="54" t="s">
        <v>3</v>
      </c>
      <c r="E29" s="81" t="s">
        <v>182</v>
      </c>
      <c r="F29" s="81" t="s">
        <v>182</v>
      </c>
      <c r="G29" s="81" t="s">
        <v>169</v>
      </c>
      <c r="H29" s="81" t="s">
        <v>184</v>
      </c>
      <c r="I29" s="81" t="s">
        <v>175</v>
      </c>
      <c r="J29" s="81" t="s">
        <v>173</v>
      </c>
      <c r="K29" s="81" t="s">
        <v>182</v>
      </c>
      <c r="L29" s="81" t="s">
        <v>182</v>
      </c>
      <c r="M29" s="82"/>
    </row>
    <row r="30" spans="2:13" x14ac:dyDescent="0.2">
      <c r="B30" s="108"/>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08"/>
      <c r="C31" s="109"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08"/>
      <c r="C32" s="109"/>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08"/>
      <c r="C33" s="109"/>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08"/>
      <c r="C34" s="109"/>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08"/>
      <c r="C35" s="109"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08"/>
      <c r="C36" s="109"/>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08"/>
      <c r="C37" s="109"/>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08"/>
      <c r="C38" s="109"/>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D3FFCF4-B0CA-074F-89CE-3F2EC6D2321A}">
          <x14:formula1>
            <xm:f>Reference!$AB$2:$AB$22</xm:f>
          </x14:formula1>
          <xm:sqref>E14:L14</xm:sqref>
        </x14:dataValidation>
        <x14:dataValidation type="list" allowBlank="1" showInputMessage="1" showErrorMessage="1" xr:uid="{A33EDB2B-F96D-CD4F-A737-8BB5AD83F47E}">
          <x14:formula1>
            <xm:f>Reference!$AA$2:$AA$6</xm:f>
          </x14:formula1>
          <xm:sqref>E13:L13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06"/>
      <c r="C10" s="107"/>
      <c r="D10" s="107"/>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265</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266</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2DC88FD-CB26-8342-A916-92EE5DA5DF64}">
          <x14:formula1>
            <xm:f>Reference!$AB$2:$AB$22</xm:f>
          </x14:formula1>
          <xm:sqref>E14:L14</xm:sqref>
        </x14:dataValidation>
        <x14:dataValidation type="list" allowBlank="1" showInputMessage="1" showErrorMessage="1" xr:uid="{3A5A91FF-C0D0-D74C-9EF7-22EC9BB81474}">
          <x14:formula1>
            <xm:f>Reference!$AA$2:$AA$6</xm:f>
          </x14:formula1>
          <xm:sqref>E13:L13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zoomScale="125" workbookViewId="0"/>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296</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296</v>
      </c>
      <c r="AA4" t="s">
        <v>282</v>
      </c>
      <c r="AB4" t="s">
        <v>277</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296</v>
      </c>
      <c r="Y5" t="s">
        <v>236</v>
      </c>
      <c r="AA5" t="s">
        <v>283</v>
      </c>
      <c r="AB5" t="s">
        <v>276</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296</v>
      </c>
      <c r="Y6" t="s">
        <v>236</v>
      </c>
      <c r="AA6" t="s">
        <v>284</v>
      </c>
      <c r="AB6" t="s">
        <v>275</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296</v>
      </c>
      <c r="AB7" t="s">
        <v>278</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296</v>
      </c>
      <c r="AB8" t="s">
        <v>279</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296</v>
      </c>
      <c r="Y9" t="s">
        <v>236</v>
      </c>
      <c r="AB9" t="s">
        <v>280</v>
      </c>
    </row>
    <row r="10" spans="1:30" x14ac:dyDescent="0.2">
      <c r="B10" t="s">
        <v>27</v>
      </c>
      <c r="C10" t="s">
        <v>48</v>
      </c>
      <c r="E10" t="s">
        <v>175</v>
      </c>
      <c r="F10" t="s">
        <v>231</v>
      </c>
      <c r="G10" t="s">
        <v>207</v>
      </c>
      <c r="H10" t="s">
        <v>207</v>
      </c>
      <c r="I10" t="s">
        <v>229</v>
      </c>
      <c r="J10" t="s">
        <v>245</v>
      </c>
      <c r="K10" t="s">
        <v>221</v>
      </c>
      <c r="L10" t="s">
        <v>236</v>
      </c>
      <c r="M10" t="s">
        <v>221</v>
      </c>
      <c r="N10" t="s">
        <v>236</v>
      </c>
      <c r="AB10" t="s">
        <v>281</v>
      </c>
    </row>
    <row r="11" spans="1:30" x14ac:dyDescent="0.2">
      <c r="B11" t="s">
        <v>16</v>
      </c>
      <c r="C11" t="s">
        <v>49</v>
      </c>
      <c r="E11" t="s">
        <v>176</v>
      </c>
      <c r="F11" t="s">
        <v>231</v>
      </c>
      <c r="G11" t="s">
        <v>207</v>
      </c>
      <c r="H11" t="s">
        <v>207</v>
      </c>
      <c r="I11" t="s">
        <v>228</v>
      </c>
      <c r="J11" t="s">
        <v>245</v>
      </c>
      <c r="K11" t="s">
        <v>221</v>
      </c>
      <c r="L11" t="s">
        <v>236</v>
      </c>
      <c r="M11" t="s">
        <v>221</v>
      </c>
      <c r="N11" t="s">
        <v>236</v>
      </c>
    </row>
    <row r="12" spans="1:30" x14ac:dyDescent="0.2">
      <c r="B12" t="s">
        <v>73</v>
      </c>
      <c r="C12" t="s">
        <v>50</v>
      </c>
      <c r="E12" t="s">
        <v>177</v>
      </c>
      <c r="F12" t="s">
        <v>231</v>
      </c>
      <c r="G12" t="s">
        <v>207</v>
      </c>
      <c r="H12" t="s">
        <v>207</v>
      </c>
      <c r="I12" t="s">
        <v>230</v>
      </c>
      <c r="J12" t="s">
        <v>245</v>
      </c>
      <c r="K12" t="s">
        <v>221</v>
      </c>
      <c r="L12" t="s">
        <v>236</v>
      </c>
      <c r="M12" t="s">
        <v>221</v>
      </c>
      <c r="N12" t="s">
        <v>236</v>
      </c>
    </row>
    <row r="13" spans="1:30" x14ac:dyDescent="0.2">
      <c r="B13" t="s">
        <v>17</v>
      </c>
      <c r="C13" t="s">
        <v>51</v>
      </c>
      <c r="E13" t="s">
        <v>178</v>
      </c>
      <c r="F13" t="s">
        <v>233</v>
      </c>
      <c r="G13" t="s">
        <v>241</v>
      </c>
      <c r="H13" t="s">
        <v>241</v>
      </c>
      <c r="I13" t="s">
        <v>207</v>
      </c>
      <c r="J13" t="s">
        <v>207</v>
      </c>
      <c r="K13" t="s">
        <v>236</v>
      </c>
      <c r="L13" t="s">
        <v>221</v>
      </c>
      <c r="M13" t="s">
        <v>236</v>
      </c>
      <c r="N13" t="s">
        <v>221</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07"/>
      <c r="C10" s="107"/>
      <c r="D10" s="107"/>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08" t="s">
        <v>204</v>
      </c>
      <c r="C12" s="54" t="s">
        <v>1</v>
      </c>
      <c r="D12" s="54" t="s">
        <v>3</v>
      </c>
      <c r="E12" s="57">
        <v>0</v>
      </c>
      <c r="F12" s="57">
        <v>0</v>
      </c>
      <c r="G12" s="57">
        <v>0</v>
      </c>
      <c r="H12" s="57">
        <v>0</v>
      </c>
      <c r="I12" s="57">
        <v>0</v>
      </c>
      <c r="J12" s="57">
        <v>0</v>
      </c>
      <c r="K12" s="57">
        <v>0</v>
      </c>
      <c r="L12" s="57">
        <v>0</v>
      </c>
    </row>
    <row r="13" spans="2:12" x14ac:dyDescent="0.2">
      <c r="B13" s="108"/>
      <c r="C13" s="54" t="s">
        <v>2</v>
      </c>
      <c r="D13" s="54"/>
      <c r="E13" s="57" t="s">
        <v>207</v>
      </c>
      <c r="F13" s="57" t="s">
        <v>207</v>
      </c>
      <c r="G13" s="57" t="s">
        <v>207</v>
      </c>
      <c r="H13" s="57" t="s">
        <v>207</v>
      </c>
      <c r="I13" s="57" t="s">
        <v>207</v>
      </c>
      <c r="J13" s="57" t="s">
        <v>207</v>
      </c>
      <c r="K13" s="57" t="s">
        <v>207</v>
      </c>
      <c r="L13" s="57" t="s">
        <v>207</v>
      </c>
    </row>
    <row r="14" spans="2:12" x14ac:dyDescent="0.2">
      <c r="B14" s="108"/>
      <c r="C14" s="54" t="s">
        <v>225</v>
      </c>
      <c r="D14" s="54" t="s">
        <v>3</v>
      </c>
      <c r="E14" s="57" t="s">
        <v>207</v>
      </c>
      <c r="F14" s="57" t="s">
        <v>207</v>
      </c>
      <c r="G14" s="57" t="s">
        <v>207</v>
      </c>
      <c r="H14" s="57" t="s">
        <v>207</v>
      </c>
      <c r="I14" s="57" t="s">
        <v>207</v>
      </c>
      <c r="J14" s="57" t="s">
        <v>207</v>
      </c>
      <c r="K14" s="57" t="s">
        <v>207</v>
      </c>
      <c r="L14" s="57" t="s">
        <v>207</v>
      </c>
    </row>
    <row r="15" spans="2:12" x14ac:dyDescent="0.2">
      <c r="B15" s="111"/>
      <c r="C15" s="111"/>
      <c r="D15" s="111"/>
      <c r="E15" s="111"/>
      <c r="F15" s="111"/>
      <c r="G15" s="111"/>
      <c r="H15" s="111"/>
      <c r="I15" s="111"/>
      <c r="J15" s="111"/>
      <c r="K15" s="111"/>
      <c r="L15" s="111"/>
    </row>
    <row r="16" spans="2:12" x14ac:dyDescent="0.2">
      <c r="B16" s="108" t="s">
        <v>238</v>
      </c>
      <c r="C16" s="54" t="s">
        <v>198</v>
      </c>
      <c r="D16" s="54" t="s">
        <v>3</v>
      </c>
      <c r="E16" s="57" t="s">
        <v>215</v>
      </c>
      <c r="F16" s="57" t="s">
        <v>215</v>
      </c>
      <c r="G16" s="57" t="s">
        <v>214</v>
      </c>
      <c r="H16" s="57" t="s">
        <v>214</v>
      </c>
      <c r="I16" s="57" t="s">
        <v>214</v>
      </c>
      <c r="J16" s="57" t="s">
        <v>214</v>
      </c>
      <c r="K16" s="57" t="s">
        <v>215</v>
      </c>
      <c r="L16" s="57" t="s">
        <v>214</v>
      </c>
    </row>
    <row r="17" spans="2:12" x14ac:dyDescent="0.2">
      <c r="B17" s="108"/>
      <c r="C17" s="54" t="s">
        <v>212</v>
      </c>
      <c r="D17" s="54" t="s">
        <v>3</v>
      </c>
      <c r="E17" s="57" t="s">
        <v>175</v>
      </c>
      <c r="F17" s="57" t="s">
        <v>173</v>
      </c>
      <c r="G17" s="57" t="s">
        <v>182</v>
      </c>
      <c r="H17" s="57" t="s">
        <v>182</v>
      </c>
      <c r="I17" s="57" t="s">
        <v>182</v>
      </c>
      <c r="J17" s="57" t="s">
        <v>182</v>
      </c>
      <c r="K17" s="57" t="s">
        <v>169</v>
      </c>
      <c r="L17" s="57" t="s">
        <v>184</v>
      </c>
    </row>
    <row r="18" spans="2:12" x14ac:dyDescent="0.2">
      <c r="B18" s="108"/>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08"/>
      <c r="C19" s="109"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08"/>
      <c r="C20" s="109"/>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08"/>
      <c r="C21" s="109"/>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08"/>
      <c r="C22" s="109"/>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08"/>
      <c r="C23" s="109"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08"/>
      <c r="C24" s="109"/>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08"/>
      <c r="C25" s="109"/>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08"/>
      <c r="C26" s="109"/>
      <c r="D26" s="54" t="s">
        <v>202</v>
      </c>
      <c r="E26" s="75">
        <v>5.5000000000000002E-5</v>
      </c>
      <c r="F26" s="75">
        <v>0</v>
      </c>
      <c r="G26" s="75">
        <v>1</v>
      </c>
      <c r="H26" s="75">
        <v>1</v>
      </c>
      <c r="I26" s="75">
        <v>1</v>
      </c>
      <c r="J26" s="75">
        <v>1</v>
      </c>
      <c r="K26" s="75">
        <v>0</v>
      </c>
      <c r="L26" s="75">
        <v>1.2700000000000001E-7</v>
      </c>
    </row>
    <row r="27" spans="2:12" x14ac:dyDescent="0.2">
      <c r="B27" s="110"/>
      <c r="C27" s="110"/>
      <c r="D27" s="110"/>
      <c r="E27" s="110"/>
      <c r="F27" s="110"/>
      <c r="G27" s="110"/>
      <c r="H27" s="110"/>
      <c r="I27" s="110"/>
      <c r="J27" s="110"/>
      <c r="K27" s="110"/>
      <c r="L27" s="110"/>
    </row>
    <row r="28" spans="2:12" x14ac:dyDescent="0.2">
      <c r="B28" s="108" t="s">
        <v>239</v>
      </c>
      <c r="C28" s="54" t="s">
        <v>198</v>
      </c>
      <c r="D28" s="54" t="s">
        <v>3</v>
      </c>
      <c r="E28" s="57" t="s">
        <v>214</v>
      </c>
      <c r="F28" s="57" t="s">
        <v>214</v>
      </c>
      <c r="G28" s="57" t="s">
        <v>215</v>
      </c>
      <c r="H28" s="57" t="s">
        <v>214</v>
      </c>
      <c r="I28" s="57" t="s">
        <v>215</v>
      </c>
      <c r="J28" s="57" t="s">
        <v>215</v>
      </c>
      <c r="K28" s="57" t="s">
        <v>214</v>
      </c>
      <c r="L28" s="57" t="s">
        <v>214</v>
      </c>
    </row>
    <row r="29" spans="2:12" x14ac:dyDescent="0.2">
      <c r="B29" s="108"/>
      <c r="C29" s="54" t="s">
        <v>212</v>
      </c>
      <c r="D29" s="54" t="s">
        <v>3</v>
      </c>
      <c r="E29" s="57" t="s">
        <v>182</v>
      </c>
      <c r="F29" s="57" t="s">
        <v>182</v>
      </c>
      <c r="G29" s="57" t="s">
        <v>169</v>
      </c>
      <c r="H29" s="57" t="s">
        <v>184</v>
      </c>
      <c r="I29" s="57" t="s">
        <v>175</v>
      </c>
      <c r="J29" s="57" t="s">
        <v>173</v>
      </c>
      <c r="K29" s="57" t="s">
        <v>182</v>
      </c>
      <c r="L29" s="57" t="s">
        <v>182</v>
      </c>
    </row>
    <row r="30" spans="2:12" x14ac:dyDescent="0.2">
      <c r="B30" s="108"/>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08"/>
      <c r="C31" s="109"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08"/>
      <c r="C32" s="109"/>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08"/>
      <c r="C33" s="109"/>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08"/>
      <c r="C34" s="109"/>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08"/>
      <c r="C35" s="109"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08"/>
      <c r="C36" s="109"/>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08"/>
      <c r="C37" s="109"/>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08"/>
      <c r="C38" s="109"/>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3D95FB4C-80F9-2F47-B433-AFA3031B3F17}">
          <x14:formula1>
            <xm:f>Reference!$AB$2:$AB$22</xm:f>
          </x14:formula1>
          <xm:sqref>E14:L14</xm:sqref>
        </x14:dataValidation>
        <x14:dataValidation type="list" allowBlank="1" showInputMessage="1" showErrorMessage="1" xr:uid="{65338D9D-B94C-EF4F-A4C0-344B3DE9B9AB}">
          <x14:formula1>
            <xm:f>Reference!$AA$2:$AA$6</xm:f>
          </x14:formula1>
          <xm:sqref>E13:L13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2" sqref="R2"/>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299</v>
      </c>
      <c r="B1" s="21"/>
      <c r="C1" s="21"/>
      <c r="D1" s="21"/>
      <c r="E1" s="21"/>
      <c r="F1" s="21"/>
      <c r="G1" s="21"/>
      <c r="H1" s="21"/>
      <c r="I1" s="21"/>
      <c r="J1" s="22"/>
      <c r="K1" s="22"/>
      <c r="L1" s="22"/>
      <c r="M1" s="22"/>
      <c r="N1" s="22"/>
      <c r="O1" s="22"/>
      <c r="P1" s="22"/>
      <c r="Q1" s="22"/>
      <c r="R1" s="22" t="s">
        <v>68</v>
      </c>
    </row>
    <row r="2" spans="1:18" ht="15" x14ac:dyDescent="0.2">
      <c r="A2" s="116" t="s">
        <v>94</v>
      </c>
      <c r="B2" s="117"/>
      <c r="C2" s="117"/>
      <c r="D2" s="117"/>
      <c r="E2" s="117"/>
      <c r="F2" s="117"/>
      <c r="G2" s="117"/>
      <c r="H2" s="117"/>
      <c r="I2" s="117"/>
      <c r="J2" s="117"/>
      <c r="K2" s="117"/>
      <c r="L2" s="117"/>
      <c r="M2" s="117"/>
      <c r="N2" s="117"/>
      <c r="O2" s="117"/>
      <c r="P2" s="117"/>
      <c r="Q2" s="117"/>
      <c r="R2" s="117"/>
    </row>
    <row r="3" spans="1:18" ht="15" x14ac:dyDescent="0.2">
      <c r="A3" s="118" t="s">
        <v>95</v>
      </c>
      <c r="B3" s="119"/>
      <c r="C3" s="119"/>
      <c r="D3" s="119"/>
      <c r="E3" s="119"/>
      <c r="F3" s="119"/>
      <c r="G3" s="119"/>
      <c r="H3" s="119"/>
      <c r="I3" s="119"/>
      <c r="J3" s="119"/>
      <c r="K3" s="119"/>
      <c r="L3" s="119"/>
      <c r="M3" s="119"/>
      <c r="N3" s="119"/>
      <c r="O3" s="119"/>
      <c r="P3" s="119"/>
      <c r="Q3" s="119"/>
      <c r="R3" s="119"/>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20" t="s">
        <v>106</v>
      </c>
      <c r="C14" s="120"/>
      <c r="D14" s="120"/>
      <c r="E14" s="120"/>
      <c r="F14" s="120"/>
      <c r="G14" s="120"/>
      <c r="H14" s="120"/>
      <c r="I14" s="120"/>
      <c r="J14" s="120"/>
      <c r="K14" s="120"/>
      <c r="L14" s="120"/>
      <c r="M14" s="120"/>
      <c r="N14" s="25"/>
      <c r="O14" s="25"/>
      <c r="P14" s="25"/>
      <c r="Q14" s="25"/>
      <c r="R14" s="25"/>
    </row>
    <row r="15" spans="1:18" ht="15" x14ac:dyDescent="0.2">
      <c r="A15" s="26"/>
      <c r="B15" s="120" t="s">
        <v>107</v>
      </c>
      <c r="C15" s="120"/>
      <c r="D15" s="120"/>
      <c r="E15" s="120"/>
      <c r="F15" s="120"/>
      <c r="G15" s="120"/>
      <c r="H15" s="120"/>
      <c r="I15" s="120"/>
      <c r="J15" s="120"/>
      <c r="K15" s="120"/>
      <c r="L15" s="120"/>
      <c r="M15" s="12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18" t="s">
        <v>108</v>
      </c>
      <c r="B32" s="119"/>
      <c r="C32" s="119"/>
      <c r="D32" s="119"/>
      <c r="E32" s="119"/>
      <c r="F32" s="119"/>
      <c r="G32" s="119"/>
      <c r="H32" s="119"/>
      <c r="I32" s="119"/>
      <c r="J32" s="119"/>
      <c r="K32" s="119"/>
      <c r="L32" s="119"/>
      <c r="M32" s="119"/>
      <c r="N32" s="119"/>
      <c r="O32" s="119"/>
      <c r="P32" s="119"/>
      <c r="Q32" s="119"/>
      <c r="R32" s="119"/>
    </row>
    <row r="33" spans="1:18" ht="15" x14ac:dyDescent="0.2">
      <c r="A33" s="112" t="s">
        <v>109</v>
      </c>
      <c r="B33" s="113"/>
      <c r="C33" s="113"/>
      <c r="D33" s="113"/>
      <c r="E33" s="113"/>
      <c r="F33" s="113"/>
      <c r="G33" s="113"/>
      <c r="H33" s="113"/>
      <c r="I33" s="113"/>
      <c r="J33" s="113"/>
      <c r="K33" s="113"/>
      <c r="L33" s="113"/>
      <c r="M33" s="113"/>
      <c r="N33" s="113"/>
      <c r="O33" s="113"/>
      <c r="P33" s="113"/>
      <c r="Q33" s="113"/>
      <c r="R33" s="113"/>
    </row>
    <row r="34" spans="1:18" ht="15" x14ac:dyDescent="0.2">
      <c r="A34" s="114"/>
      <c r="B34" s="115"/>
      <c r="C34" s="115"/>
      <c r="D34" s="115"/>
      <c r="E34" s="115"/>
      <c r="F34" s="115"/>
      <c r="G34" s="115"/>
      <c r="H34" s="115"/>
      <c r="I34" s="115"/>
      <c r="J34" s="115"/>
      <c r="K34" s="115"/>
      <c r="L34" s="115"/>
      <c r="M34" s="115"/>
      <c r="N34" s="115"/>
      <c r="O34" s="115"/>
      <c r="P34" s="115"/>
      <c r="Q34" s="115"/>
      <c r="R34" s="115"/>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21" t="s">
        <v>110</v>
      </c>
      <c r="C36" s="122"/>
      <c r="D36" s="122"/>
      <c r="E36" s="122"/>
      <c r="F36" s="122"/>
      <c r="G36" s="122"/>
      <c r="H36" s="122"/>
      <c r="I36" s="122"/>
      <c r="J36" s="122"/>
      <c r="K36" s="122"/>
      <c r="L36" s="122"/>
      <c r="M36" s="123"/>
      <c r="N36" s="25"/>
      <c r="O36" s="25"/>
      <c r="P36" s="25"/>
      <c r="Q36" s="25"/>
      <c r="R36" s="25"/>
    </row>
    <row r="37" spans="1:18" ht="15" x14ac:dyDescent="0.2">
      <c r="A37" s="26"/>
      <c r="B37" s="26"/>
      <c r="C37" s="25"/>
      <c r="D37" s="25"/>
      <c r="E37" s="25"/>
      <c r="F37" s="25"/>
      <c r="G37" s="25"/>
      <c r="H37" s="124" t="s">
        <v>111</v>
      </c>
      <c r="I37" s="124"/>
      <c r="J37" s="124"/>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25" t="s">
        <v>67</v>
      </c>
      <c r="F38" s="125"/>
      <c r="G38" s="25"/>
      <c r="H38" s="40" t="s">
        <v>113</v>
      </c>
      <c r="I38" s="41">
        <v>3.0856051517533301</v>
      </c>
      <c r="J38" s="38" t="s">
        <v>114</v>
      </c>
      <c r="K38" s="125" t="s">
        <v>115</v>
      </c>
      <c r="L38" s="125"/>
      <c r="M38" s="37"/>
      <c r="N38" s="25"/>
      <c r="O38" s="25"/>
      <c r="P38" s="25"/>
      <c r="Q38" s="25"/>
      <c r="R38" s="25"/>
    </row>
    <row r="39" spans="1:18" ht="17" x14ac:dyDescent="0.2">
      <c r="A39" s="26"/>
      <c r="B39" s="26"/>
      <c r="C39" s="40" t="s">
        <v>116</v>
      </c>
      <c r="D39" s="42">
        <f>IF($I$38&gt;$I$39,1,IF($I$38&lt;$I$39,-1,""))</f>
        <v>1</v>
      </c>
      <c r="E39" s="125" t="s">
        <v>3</v>
      </c>
      <c r="F39" s="125"/>
      <c r="G39" s="25"/>
      <c r="H39" s="40" t="s">
        <v>117</v>
      </c>
      <c r="I39" s="41">
        <v>2.95</v>
      </c>
      <c r="J39" s="38" t="s">
        <v>114</v>
      </c>
      <c r="K39" s="125" t="s">
        <v>118</v>
      </c>
      <c r="L39" s="125"/>
      <c r="M39" s="37"/>
      <c r="N39" s="25"/>
      <c r="O39" s="25"/>
      <c r="P39" s="25"/>
      <c r="Q39" s="25"/>
      <c r="R39" s="25"/>
    </row>
    <row r="40" spans="1:18" ht="15" x14ac:dyDescent="0.2">
      <c r="A40" s="26"/>
      <c r="B40" s="26"/>
      <c r="C40" s="25"/>
      <c r="D40" s="25"/>
      <c r="E40" s="25"/>
      <c r="F40" s="25"/>
      <c r="G40" s="25"/>
      <c r="H40" s="40" t="s">
        <v>119</v>
      </c>
      <c r="I40" s="41">
        <v>14.734460115406172</v>
      </c>
      <c r="J40" s="38" t="s">
        <v>120</v>
      </c>
      <c r="K40" s="125" t="s">
        <v>121</v>
      </c>
      <c r="L40" s="125"/>
      <c r="M40" s="37"/>
      <c r="N40" s="25"/>
      <c r="O40" s="25"/>
      <c r="P40" s="25"/>
      <c r="Q40" s="25"/>
      <c r="R40" s="25"/>
    </row>
    <row r="41" spans="1:18" ht="15" x14ac:dyDescent="0.2">
      <c r="A41" s="26"/>
      <c r="B41" s="26"/>
      <c r="C41" s="25"/>
      <c r="D41" s="25"/>
      <c r="E41" s="25"/>
      <c r="F41" s="25"/>
      <c r="G41" s="25"/>
      <c r="H41" s="40" t="s">
        <v>122</v>
      </c>
      <c r="I41" s="41">
        <v>318.14999999999998</v>
      </c>
      <c r="J41" s="38" t="s">
        <v>123</v>
      </c>
      <c r="K41" s="125" t="s">
        <v>124</v>
      </c>
      <c r="L41" s="125"/>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15" t="s">
        <v>131</v>
      </c>
      <c r="C57" s="115"/>
      <c r="D57" s="115"/>
      <c r="E57" s="115"/>
      <c r="F57" s="115"/>
      <c r="G57" s="115"/>
      <c r="H57" s="115"/>
      <c r="I57" s="115"/>
      <c r="J57" s="115"/>
      <c r="K57" s="115"/>
      <c r="L57" s="115"/>
      <c r="M57" s="115"/>
      <c r="N57" s="115"/>
      <c r="O57" s="115"/>
      <c r="P57" s="115"/>
      <c r="Q57" s="115"/>
      <c r="R57" s="115"/>
    </row>
    <row r="58" spans="1:18" s="23" customFormat="1" ht="15" x14ac:dyDescent="0.2">
      <c r="A58" s="26"/>
      <c r="B58" s="115"/>
      <c r="C58" s="115"/>
      <c r="D58" s="115"/>
      <c r="E58" s="115"/>
      <c r="F58" s="115"/>
      <c r="G58" s="115"/>
      <c r="H58" s="115"/>
      <c r="I58" s="115"/>
      <c r="J58" s="115"/>
      <c r="K58" s="115"/>
      <c r="L58" s="115"/>
      <c r="M58" s="115"/>
      <c r="N58" s="115"/>
      <c r="O58" s="115"/>
      <c r="P58" s="115"/>
      <c r="Q58" s="115"/>
      <c r="R58" s="115"/>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15" t="s">
        <v>133</v>
      </c>
      <c r="D61" s="115"/>
      <c r="E61" s="115"/>
      <c r="F61" s="115"/>
      <c r="G61" s="115"/>
      <c r="H61" s="115"/>
      <c r="I61" s="115"/>
      <c r="J61" s="115"/>
      <c r="K61" s="115"/>
      <c r="L61" s="115"/>
      <c r="M61" s="115"/>
      <c r="N61" s="115"/>
      <c r="O61" s="115"/>
      <c r="P61" s="115"/>
      <c r="Q61" s="115"/>
      <c r="R61" s="115"/>
    </row>
    <row r="62" spans="1:18" s="23" customFormat="1" ht="15" x14ac:dyDescent="0.2">
      <c r="A62" s="26"/>
      <c r="B62" s="25"/>
      <c r="C62" s="115"/>
      <c r="D62" s="115"/>
      <c r="E62" s="115"/>
      <c r="F62" s="115"/>
      <c r="G62" s="115"/>
      <c r="H62" s="115"/>
      <c r="I62" s="115"/>
      <c r="J62" s="115"/>
      <c r="K62" s="115"/>
      <c r="L62" s="115"/>
      <c r="M62" s="115"/>
      <c r="N62" s="115"/>
      <c r="O62" s="115"/>
      <c r="P62" s="115"/>
      <c r="Q62" s="115"/>
      <c r="R62" s="115"/>
    </row>
    <row r="63" spans="1:18" s="23" customFormat="1" ht="15" x14ac:dyDescent="0.2">
      <c r="A63" s="26"/>
      <c r="B63" s="25"/>
      <c r="C63" s="115"/>
      <c r="D63" s="115"/>
      <c r="E63" s="115"/>
      <c r="F63" s="115"/>
      <c r="G63" s="115"/>
      <c r="H63" s="115"/>
      <c r="I63" s="115"/>
      <c r="J63" s="115"/>
      <c r="K63" s="115"/>
      <c r="L63" s="115"/>
      <c r="M63" s="115"/>
      <c r="N63" s="115"/>
      <c r="O63" s="115"/>
      <c r="P63" s="115"/>
      <c r="Q63" s="115"/>
      <c r="R63" s="115"/>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18" customFormat="1" ht="15" x14ac:dyDescent="0.2">
      <c r="A65" s="126" t="s">
        <v>134</v>
      </c>
      <c r="B65" s="127"/>
      <c r="C65" s="127"/>
      <c r="D65" s="127"/>
      <c r="E65" s="127"/>
      <c r="F65" s="127"/>
      <c r="G65" s="127"/>
      <c r="H65" s="127"/>
      <c r="I65" s="127"/>
      <c r="J65" s="127"/>
      <c r="K65" s="127"/>
      <c r="L65" s="127"/>
      <c r="M65" s="127"/>
      <c r="N65" s="127"/>
      <c r="O65" s="127"/>
      <c r="P65" s="127"/>
      <c r="Q65" s="127"/>
      <c r="R65" s="127"/>
    </row>
    <row r="66" spans="1:18" s="23" customFormat="1" ht="15" x14ac:dyDescent="0.2">
      <c r="A66" s="112" t="s">
        <v>135</v>
      </c>
      <c r="B66" s="113"/>
      <c r="C66" s="113"/>
      <c r="D66" s="113"/>
      <c r="E66" s="113"/>
      <c r="F66" s="113"/>
      <c r="G66" s="113"/>
      <c r="H66" s="113"/>
      <c r="I66" s="113"/>
      <c r="J66" s="113"/>
      <c r="K66" s="113"/>
      <c r="L66" s="113"/>
      <c r="M66" s="113"/>
      <c r="N66" s="113"/>
      <c r="O66" s="113"/>
      <c r="P66" s="113"/>
      <c r="Q66" s="113"/>
      <c r="R66" s="113"/>
    </row>
    <row r="67" spans="1:18" s="23" customFormat="1" ht="15" x14ac:dyDescent="0.2">
      <c r="A67" s="114" t="s">
        <v>136</v>
      </c>
      <c r="B67" s="115"/>
      <c r="C67" s="115"/>
      <c r="D67" s="115"/>
      <c r="E67" s="115"/>
      <c r="F67" s="115"/>
      <c r="G67" s="115"/>
      <c r="H67" s="115"/>
      <c r="I67" s="115"/>
      <c r="J67" s="115"/>
      <c r="K67" s="115"/>
      <c r="L67" s="115"/>
      <c r="M67" s="115"/>
      <c r="N67" s="115"/>
      <c r="O67" s="115"/>
      <c r="P67" s="115"/>
      <c r="Q67" s="115"/>
      <c r="R67" s="115"/>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15" t="s">
        <v>137</v>
      </c>
      <c r="C69" s="115"/>
      <c r="D69" s="115"/>
      <c r="E69" s="115"/>
      <c r="F69" s="115"/>
      <c r="G69" s="115"/>
      <c r="H69" s="115"/>
      <c r="I69" s="115"/>
      <c r="J69" s="115"/>
      <c r="K69" s="115"/>
      <c r="L69" s="115"/>
      <c r="M69" s="115"/>
      <c r="N69" s="115"/>
      <c r="O69" s="115"/>
      <c r="P69" s="115"/>
      <c r="Q69" s="115"/>
      <c r="R69" s="47"/>
    </row>
    <row r="70" spans="1:18" s="23" customFormat="1" ht="15" x14ac:dyDescent="0.2">
      <c r="A70" s="46"/>
      <c r="B70" s="115"/>
      <c r="C70" s="115"/>
      <c r="D70" s="115"/>
      <c r="E70" s="115"/>
      <c r="F70" s="115"/>
      <c r="G70" s="115"/>
      <c r="H70" s="115"/>
      <c r="I70" s="115"/>
      <c r="J70" s="115"/>
      <c r="K70" s="115"/>
      <c r="L70" s="115"/>
      <c r="M70" s="115"/>
      <c r="N70" s="115"/>
      <c r="O70" s="115"/>
      <c r="P70" s="115"/>
      <c r="Q70" s="115"/>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21" t="s">
        <v>110</v>
      </c>
      <c r="C72" s="122"/>
      <c r="D72" s="122"/>
      <c r="E72" s="122"/>
      <c r="F72" s="122"/>
      <c r="G72" s="122"/>
      <c r="H72" s="122"/>
      <c r="I72" s="122"/>
      <c r="J72" s="122"/>
      <c r="K72" s="122"/>
      <c r="L72" s="122"/>
      <c r="M72" s="12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25" t="s">
        <v>67</v>
      </c>
      <c r="F74" s="125"/>
      <c r="G74" s="25"/>
      <c r="H74" s="38" t="s">
        <v>138</v>
      </c>
      <c r="I74" s="41">
        <v>0.48</v>
      </c>
      <c r="J74" s="38" t="s">
        <v>3</v>
      </c>
      <c r="K74" s="125" t="s">
        <v>139</v>
      </c>
      <c r="L74" s="125"/>
      <c r="M74" s="37"/>
      <c r="N74" s="47"/>
      <c r="O74" s="47"/>
      <c r="P74" s="47"/>
      <c r="Q74" s="47"/>
      <c r="R74" s="47"/>
    </row>
    <row r="75" spans="1:18" ht="15" x14ac:dyDescent="0.2">
      <c r="A75" s="46"/>
      <c r="B75" s="26"/>
      <c r="C75" s="40" t="s">
        <v>116</v>
      </c>
      <c r="D75" s="42"/>
      <c r="E75" s="125" t="s">
        <v>3</v>
      </c>
      <c r="F75" s="125"/>
      <c r="G75" s="25"/>
      <c r="H75" s="38" t="s">
        <v>140</v>
      </c>
      <c r="I75" s="41">
        <v>312.74999024855759</v>
      </c>
      <c r="J75" s="38" t="s">
        <v>141</v>
      </c>
      <c r="K75" s="125" t="s">
        <v>142</v>
      </c>
      <c r="L75" s="125"/>
      <c r="M75" s="37"/>
      <c r="N75" s="47"/>
      <c r="O75" s="47"/>
      <c r="P75" s="47"/>
      <c r="Q75" s="47"/>
      <c r="R75" s="47"/>
    </row>
    <row r="76" spans="1:18" ht="15" x14ac:dyDescent="0.2">
      <c r="A76" s="46"/>
      <c r="B76" s="26"/>
      <c r="C76" s="25"/>
      <c r="D76" s="25"/>
      <c r="E76" s="25"/>
      <c r="F76" s="25"/>
      <c r="G76" s="25"/>
      <c r="H76" s="38" t="s">
        <v>143</v>
      </c>
      <c r="I76" s="41">
        <v>318.14999999999998</v>
      </c>
      <c r="J76" s="38" t="s">
        <v>123</v>
      </c>
      <c r="K76" s="125" t="s">
        <v>124</v>
      </c>
      <c r="L76" s="125"/>
      <c r="M76" s="37"/>
      <c r="N76" s="47"/>
      <c r="O76" s="47"/>
      <c r="P76" s="47"/>
      <c r="Q76" s="47"/>
      <c r="R76" s="47"/>
    </row>
    <row r="77" spans="1:18" ht="17" x14ac:dyDescent="0.2">
      <c r="A77" s="46"/>
      <c r="B77" s="26"/>
      <c r="C77" s="25"/>
      <c r="D77" s="25"/>
      <c r="E77" s="25"/>
      <c r="F77" s="25"/>
      <c r="G77" s="25"/>
      <c r="H77" s="38" t="s">
        <v>144</v>
      </c>
      <c r="I77" s="41">
        <v>5</v>
      </c>
      <c r="J77" s="38" t="s">
        <v>62</v>
      </c>
      <c r="K77" s="125" t="s">
        <v>145</v>
      </c>
      <c r="L77" s="125"/>
      <c r="M77" s="37"/>
      <c r="N77" s="47"/>
      <c r="O77" s="47"/>
      <c r="P77" s="47"/>
      <c r="Q77" s="47"/>
      <c r="R77" s="47"/>
    </row>
    <row r="78" spans="1:18" ht="17" x14ac:dyDescent="0.2">
      <c r="A78" s="46"/>
      <c r="B78" s="26"/>
      <c r="C78" s="25"/>
      <c r="D78" s="25"/>
      <c r="E78" s="25"/>
      <c r="F78" s="25"/>
      <c r="G78" s="25"/>
      <c r="H78" s="38" t="s">
        <v>146</v>
      </c>
      <c r="I78" s="41">
        <v>3.07</v>
      </c>
      <c r="J78" s="38" t="s">
        <v>114</v>
      </c>
      <c r="K78" s="125" t="s">
        <v>147</v>
      </c>
      <c r="L78" s="125"/>
      <c r="M78" s="37"/>
      <c r="N78" s="47"/>
      <c r="O78" s="47"/>
      <c r="P78" s="47"/>
      <c r="Q78" s="47"/>
      <c r="R78" s="47"/>
    </row>
    <row r="79" spans="1:18" ht="17" x14ac:dyDescent="0.2">
      <c r="A79" s="46"/>
      <c r="B79" s="26"/>
      <c r="C79" s="25"/>
      <c r="D79" s="25"/>
      <c r="E79" s="25"/>
      <c r="F79" s="25"/>
      <c r="G79" s="25"/>
      <c r="H79" s="38" t="s">
        <v>148</v>
      </c>
      <c r="I79" s="41">
        <v>0.4764958148898909</v>
      </c>
      <c r="J79" s="38" t="s">
        <v>114</v>
      </c>
      <c r="K79" s="125" t="s">
        <v>149</v>
      </c>
      <c r="L79" s="125"/>
      <c r="M79" s="37"/>
      <c r="N79" s="47"/>
      <c r="O79" s="47"/>
      <c r="P79" s="47"/>
      <c r="Q79" s="47"/>
      <c r="R79" s="47"/>
    </row>
    <row r="80" spans="1:18" ht="15" x14ac:dyDescent="0.2">
      <c r="A80" s="46"/>
      <c r="B80" s="26"/>
      <c r="C80" s="25"/>
      <c r="D80" s="25"/>
      <c r="E80" s="25"/>
      <c r="F80" s="25"/>
      <c r="G80" s="25"/>
      <c r="H80" s="38" t="s">
        <v>150</v>
      </c>
      <c r="I80" s="41">
        <v>3.0856051517533336</v>
      </c>
      <c r="J80" s="38" t="s">
        <v>114</v>
      </c>
      <c r="K80" s="125" t="s">
        <v>151</v>
      </c>
      <c r="L80" s="125"/>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20" t="s">
        <v>166</v>
      </c>
      <c r="C144" s="120"/>
      <c r="D144" s="120"/>
      <c r="E144" s="120"/>
      <c r="F144" s="120"/>
      <c r="G144" s="120"/>
      <c r="H144" s="120"/>
      <c r="I144" s="120"/>
      <c r="J144" s="120"/>
      <c r="K144" s="120"/>
      <c r="L144" s="120"/>
      <c r="M144" s="120"/>
      <c r="N144" s="120"/>
      <c r="O144" s="120"/>
      <c r="P144" s="120"/>
      <c r="Q144" s="120"/>
      <c r="R144" s="25"/>
    </row>
    <row r="145" spans="1:18" ht="15" x14ac:dyDescent="0.2">
      <c r="A145" s="26"/>
      <c r="B145" s="120"/>
      <c r="C145" s="120"/>
      <c r="D145" s="120"/>
      <c r="E145" s="120"/>
      <c r="F145" s="120"/>
      <c r="G145" s="120"/>
      <c r="H145" s="120"/>
      <c r="I145" s="120"/>
      <c r="J145" s="120"/>
      <c r="K145" s="120"/>
      <c r="L145" s="120"/>
      <c r="M145" s="120"/>
      <c r="N145" s="120"/>
      <c r="O145" s="120"/>
      <c r="P145" s="120"/>
      <c r="Q145" s="12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18" t="s">
        <v>167</v>
      </c>
      <c r="B147" s="119"/>
      <c r="C147" s="119"/>
      <c r="D147" s="119"/>
      <c r="E147" s="119"/>
      <c r="F147" s="119"/>
      <c r="G147" s="119"/>
      <c r="H147" s="119"/>
      <c r="I147" s="119"/>
      <c r="J147" s="119"/>
      <c r="K147" s="119"/>
      <c r="L147" s="119"/>
      <c r="M147" s="119"/>
      <c r="N147" s="119"/>
      <c r="O147" s="119"/>
      <c r="P147" s="119"/>
      <c r="Q147" s="119"/>
      <c r="R147" s="119"/>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16" t="s">
        <v>92</v>
      </c>
      <c r="B2" s="117"/>
      <c r="C2" s="117"/>
      <c r="D2" s="117"/>
      <c r="E2" s="117"/>
      <c r="F2" s="117"/>
      <c r="G2" s="117"/>
      <c r="H2" s="117"/>
      <c r="I2" s="117"/>
      <c r="J2" s="117"/>
      <c r="K2" s="117"/>
      <c r="L2" s="117"/>
      <c r="M2" s="117"/>
      <c r="N2" s="117"/>
      <c r="O2" s="117"/>
      <c r="P2" s="117"/>
      <c r="Q2" s="117"/>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sqref="A1:C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2</v>
      </c>
      <c r="B2">
        <v>3</v>
      </c>
      <c r="C2">
        <v>8</v>
      </c>
      <c r="E2" t="s">
        <v>285</v>
      </c>
      <c r="F2" t="s">
        <v>286</v>
      </c>
      <c r="G2" t="s">
        <v>287</v>
      </c>
      <c r="H2" t="s">
        <v>287</v>
      </c>
      <c r="I2" t="s">
        <v>288</v>
      </c>
      <c r="J2" t="s">
        <v>289</v>
      </c>
      <c r="K2" t="s">
        <v>290</v>
      </c>
      <c r="L2" t="s">
        <v>291</v>
      </c>
      <c r="M2" t="s">
        <v>292</v>
      </c>
      <c r="N2" t="s">
        <v>293</v>
      </c>
      <c r="O2" t="s">
        <v>300</v>
      </c>
      <c r="P2" t="s">
        <v>301</v>
      </c>
      <c r="Q2" t="s">
        <v>294</v>
      </c>
      <c r="R2" t="s">
        <v>295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baseColWidth="10" defaultColWidth="8.83203125" defaultRowHeight="15" x14ac:dyDescent="0.2"/>
  <sheetData>
    <row r="1" spans="1:19" x14ac:dyDescent="0.2">
      <c r="A1" t="s">
        <v>41</v>
      </c>
      <c r="B1" t="s">
        <v>58</v>
      </c>
      <c r="C1" t="s">
        <v>40</v>
      </c>
      <c r="D1" t="s">
        <v>64</v>
      </c>
      <c r="E1" t="s">
        <v>249</v>
      </c>
      <c r="F1" t="s">
        <v>250</v>
      </c>
      <c r="G1" t="s">
        <v>252</v>
      </c>
      <c r="H1" t="s">
        <v>251</v>
      </c>
      <c r="I1" t="s">
        <v>257</v>
      </c>
      <c r="J1" t="s">
        <v>258</v>
      </c>
      <c r="K1" t="s">
        <v>259</v>
      </c>
      <c r="L1" t="s">
        <v>260</v>
      </c>
      <c r="M1" t="s">
        <v>261</v>
      </c>
      <c r="N1" t="s">
        <v>262</v>
      </c>
      <c r="O1" t="s">
        <v>264</v>
      </c>
      <c r="P1" t="s">
        <v>263</v>
      </c>
      <c r="Q1" t="s">
        <v>268</v>
      </c>
      <c r="R1" t="s">
        <v>269</v>
      </c>
      <c r="S1" t="s">
        <v>64</v>
      </c>
    </row>
    <row r="2" spans="1:19" x14ac:dyDescent="0.2">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2022-09-16T11:40:34Z</dcterms:modified>
</cp:coreProperties>
</file>