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E0FA39E-2FC9-4047-B8DE-678CBC5852B7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tc={B29B6994-9E9D-5040-B62A-C27976A8A2CC}</author>
    <author>tc={8592F997-3F03-D14E-8658-73E62EDC149B}</author>
    <author>tc={CB5C43E2-0341-A34E-BF94-8559090A4ED3}</author>
  </authors>
  <commentList>
    <comment ref="G9" authorId="0" shapeId="0" xr:uid="{B29B6994-9E9D-5040-B62A-C27976A8A2CC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592F997-3F03-D14E-8658-73E62EDC14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B5C43E2-0341-A34E-BF94-8559090A4E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<sst xmlns="http://schemas.openxmlformats.org/spreadsheetml/2006/main" count="742" uniqueCount="326">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</sst>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41" dataDxfId="39" headerRowBorderDxfId="40" tableBorderDxfId="38" totalsRowBorderDxfId="37">
  <autoFilter ref="A9:J13" xr:uid="{B089C5C3-2CCE-4800-96CA-2131BB6E3E4F}"/>
  <tableColumns count="10">
    <tableColumn id="1" xr3:uid="{B74FFB85-2D30-2248-A7F7-F9B59A5E8CFF}" name="Variable" dataDxfId="36"/>
    <tableColumn id="4" xr3:uid="{60EF3E4D-7C76-4043-99D4-ADAEA96787E6}" name="Value" dataDxfId="35"/>
    <tableColumn id="5" xr3:uid="{C5CA3C39-58DB-CD4F-9E50-5D2008F0E4A7}" name="Unit" dataDxfId="34"/>
    <tableColumn id="6" xr3:uid="{B9E69413-DB95-204F-9494-7456D76A8956}" name="Comparisons" dataDxfId="33"/>
    <tableColumn id="7" xr3:uid="{F5A3A202-5AED-EF49-A242-F186A4937E89}" name="Variable Type" dataDxfId="32"/>
    <tableColumn id="8" xr3:uid="{93CB49C7-D7F9-AD4A-BE8A-B9B446828E85}" name="Dependency" dataDxfId="31"/>
    <tableColumn id="12" xr3:uid="{8A8E4280-7DFF-F040-BC62-92460CFF74F8}" name="Test 1" dataDxfId="30"/>
    <tableColumn id="10" xr3:uid="{B402B24B-3143-B74C-B234-CC9367918327}" name="Test 2" dataDxfId="29"/>
    <tableColumn id="2" xr3:uid="{A2ECB960-DF6E-CC4C-B930-70C73CAD4EDE}" name="Test 3" dataDxfId="28"/>
    <tableColumn id="9" xr3:uid="{AF810ADD-A738-A044-AE38-3E9B8AAB2DFA}" name="Description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26" dataDxfId="24" headerRowBorderDxfId="25" tableBorderDxfId="23" totalsRowBorderDxfId="22">
  <autoFilter ref="A9:J24" xr:uid="{B089C5C3-2CCE-4800-96CA-2131BB6E3E4F}"/>
  <tableColumns count="10">
    <tableColumn id="1" xr3:uid="{B98941E9-1F8D-FA4F-B8CD-D19FA0CCE7B4}" name="Variable" dataDxfId="21"/>
    <tableColumn id="4" xr3:uid="{727F89FD-185E-664A-A44F-49646268379F}" name="Value" dataDxfId="20">
      <calculatedColumnFormula>IF(Table1323[[#This Row],[Test 3]]=1,_xlfn.TEXTJOIN(" ",TRUE,'Cycle Organizer'!E11:E11),"")</calculatedColumnFormula>
    </tableColumn>
    <tableColumn id="5" xr3:uid="{D0488D30-3DC2-904A-BA5A-CACD3EEC7D17}" name="Unit" dataDxfId="19"/>
    <tableColumn id="6" xr3:uid="{9112EDC0-76BE-9546-A557-16201290DACC}" name="Comparisons" dataDxfId="18"/>
    <tableColumn id="7" xr3:uid="{4F3D680C-E3B0-014A-858E-06A189C1336A}" name="Variable Type" dataDxfId="17"/>
    <tableColumn id="8" xr3:uid="{4F5D00A9-97D5-E141-87BC-CB91CD679F2C}" name="Dependency" dataDxfId="16"/>
    <tableColumn id="12" xr3:uid="{3E2FDA4E-8924-234A-8D70-FEFA2242DD0C}" name="Test 1" dataDxfId="15"/>
    <tableColumn id="10" xr3:uid="{D5461923-1F13-424D-88C0-CDBD0551AB36}" name="Test 2" dataDxfId="14"/>
    <tableColumn id="2" xr3:uid="{8F164C94-DCC1-1941-A4E7-A3D223D748FE}" name="Test 3" dataDxfId="13"/>
    <tableColumn id="9" xr3:uid="{35227A5D-3970-B042-9FA5-06C9B540EE2C}" name="Description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29B6994-9E9D-5040-B62A-C27976A8A2CC}">
    <text>place 1 if we want to keep the row when re-initializing. Otherwise, leave it as a blank.</text>
  </threadedComment>
  <threadedComment ref="H9" dT="2020-11-26T18:35:03.27" personId="{7F98AE94-13FB-49E1-9262-339C11E0EDB4}" id="{8592F997-3F03-D14E-8658-73E62EDC149B}">
    <text>supply a value greater than 1 if you want to duplicate the row</text>
  </threadedComment>
  <threadedComment ref="I9" dT="2020-11-28T01:53:47.29" personId="{7F98AE94-13FB-49E1-9262-339C11E0EDB4}" id="{CB5C43E2-0341-A34E-BF94-8559090A4ED3}">
    <text>1 means we need to have the variable specified; 0 means we need not have the variable specified</text>
  </threadedComment>
  <threadedComment ref="I9" dT="2020-11-28T01:56:42.32" personId="{7F98AE94-13FB-49E1-9262-339C11E0EDB4}" id="{990E8486-229F-714B-BB8A-C6494FFA8E61}" parentId="{CB5C43E2-0341-A34E-BF94-8559090A4ED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algorithmName="SHA-512" hashValue="nDWOskRO4GCrGl4s0ekZS/e++M0M21kYu+MI0lm6iRJOO50ECAJxf7S4gS0ZOPC0uh0VdWSFfN1zKebZHdbiYw==" saltValue="B12YqsslxnW9zuMZtjZRMQ==" spinCount="100000" sheet="1" objects="1" scenarios="1" selectLockedCells="1"/>
  <mergeCells count="2">
    <mergeCell ref="A3:J3"/>
    <mergeCell ref="J4:J8"/>
  </mergeCells>
  <conditionalFormatting sqref="B10:B13">
    <cfRule type="expression" dxfId="11" priority="1">
      <formula>IF(AND($B10&lt;&gt;"",$I10=0),1,0)</formula>
    </cfRule>
    <cfRule type="expression" dxfId="10" priority="2">
      <formula>IF($B10&lt;&gt;"",1,0)</formula>
    </cfRule>
    <cfRule type="expression" dxfId="9" priority="3">
      <formula>$I10 = 0</formula>
    </cfRule>
  </conditionalFormatting>
  <conditionalFormatting sqref="J4">
    <cfRule type="expression" dxfId="8" priority="12">
      <formula>IF(COUNTA($B$10:$B$13)&lt;&gt;COUNTIF($I$10:$I$13,1),1,0)</formula>
    </cfRule>
    <cfRule type="expression" dxfId="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opLeftCell="A2" zoomScaleNormal="80" zoomScaleSheetLayoutView="70" workbookViewId="0">
      <pane ySplit="8" topLeftCell="A13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algorithmName="SHA-512" hashValue="xjh4NLudVFGYUkAUDGQmtQE9fCJhXTIsiaIXLcN9ZlZJrrdaenMXrcvRPgqYkPgM2V6ZmGqK8UgIuzuRBE9mJQ==" saltValue="x5y1oGsdVmQUM6iLw2p8ug==" spinCount="100000" sheet="1" objects="1" scenarios="1" selectLockedCells="1" selectUnlockedCells="1"/>
  <mergeCells count="2">
    <mergeCell ref="A3:J3"/>
    <mergeCell ref="J4:J8"/>
  </mergeCells>
  <conditionalFormatting sqref="B10:B23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 = 0</formula>
    </cfRule>
  </conditionalFormatting>
  <conditionalFormatting sqref="J4">
    <cfRule type="expression" dxfId="3" priority="805">
      <formula>IF(COUNTA($B$10:$B$24)-COUNTIF($B$10:$B$24,"")+1&lt;&gt;COUNTIF($I$10:$I$24,1),1,0)</formula>
    </cfRule>
    <cfRule type="expression" dxfId="2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16" activePane="bottomRight" state="frozen"/>
      <selection pane="topRight" activeCell="E1" sqref="E1"/>
      <selection pane="bottomLeft" activeCell="A11" sqref="A11"/>
      <selection pane="bottomRight" activeCell="E22" sqref="E22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IF([2]Initialization!$B$12=0,"flow-controlled",IF([2]Initialization!$B$12=1,"pressure-driven","error"))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algorithmName="SHA-512" hashValue="KDgR1zhHYJoTo0rwh7lzuUR8rJUYWR3imhAMXmcHEWwEdQtWM3QNRh9LE3d5GNHu/W3yVoEiZu/CInrXqKyLHw==" saltValue="CUKMilnKbccWVM889ibcnw==" spinCount="100000" sheet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algorithmName="SHA-512" hashValue="RArH3paDDx3e+wltDhDoU495HN3tF5x/rVi4gbQex8Mrmb+5JpRMUYBu8sT5xM/tDEScJ8Z0/IJynK22Q5tM+Q==" saltValue="dBN8b6fSysgoNoWa3pNzag==" spinCount="100000"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10" zoomScale="85" zoomScaleNormal="85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0" t="s">
        <v>263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13" t="s">
        <v>98</v>
      </c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5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16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16"/>
      <c r="F23" s="117" t="s">
        <v>67</v>
      </c>
      <c r="G23" s="118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19">
        <f>IF($J$23&gt;$J$24,1,IF($J$23&lt;$J$24,-1,""))</f>
        <v>-1</v>
      </c>
      <c r="E24" s="119"/>
      <c r="F24" s="120" t="s">
        <v>3</v>
      </c>
      <c r="G24" s="121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22" t="s">
        <v>98</v>
      </c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4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5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5"/>
      <c r="G69" s="126" t="s">
        <v>67</v>
      </c>
      <c r="H69" s="127"/>
      <c r="I69" s="25"/>
      <c r="J69" s="25"/>
      <c r="K69" s="24" t="s">
        <v>110</v>
      </c>
      <c r="L69" s="89">
        <v>0.6</v>
      </c>
      <c r="M69" s="33" t="s">
        <v>3</v>
      </c>
      <c r="N69" s="128" t="s">
        <v>111</v>
      </c>
      <c r="O69" s="128"/>
      <c r="P69" s="129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8" t="s">
        <v>114</v>
      </c>
      <c r="O70" s="108"/>
      <c r="P70" s="109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8" t="s">
        <v>106</v>
      </c>
      <c r="O71" s="108"/>
      <c r="P71" s="109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8" t="s">
        <v>116</v>
      </c>
      <c r="O72" s="108"/>
      <c r="P72" s="109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8" t="s">
        <v>118</v>
      </c>
      <c r="O73" s="108"/>
      <c r="P73" s="109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8" t="s">
        <v>120</v>
      </c>
      <c r="O74" s="108"/>
      <c r="P74" s="109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31" t="s">
        <v>292</v>
      </c>
      <c r="O75" s="131"/>
      <c r="P75" s="13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22" t="s">
        <v>310</v>
      </c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4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33">
        <f>L84*(L80/L82)*(L83/L81)*1000/60</f>
        <v>0.27457510837252547</v>
      </c>
      <c r="F80" s="133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30" t="s">
        <v>132</v>
      </c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</row>
    <row r="157" spans="1:18" ht="15" x14ac:dyDescent="0.2">
      <c r="A157" s="26"/>
      <c r="B157" s="25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algorithmName="SHA-512" hashValue="NX7/Jqg2oaHdJx/t7X1E8y2Yg0yteVbTeHirLJovU6i4YXlTGvv6EP7Noe8vuovbMa/zZKwVPZ8A3Zt9UxSn7g==" saltValue="hYRgxXqPSqipDNvwD5Ui8g==" spinCount="100000" sheet="1" objects="1" scenarios="1" formatCells="0" selectLockedCells="1"/>
  <mergeCells count="19">
    <mergeCell ref="C156:R157"/>
    <mergeCell ref="N72:P72"/>
    <mergeCell ref="N73:P73"/>
    <mergeCell ref="N74:P74"/>
    <mergeCell ref="N75:P75"/>
    <mergeCell ref="C78:Q78"/>
    <mergeCell ref="E80:F80"/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2024-12-24T01:10:06Z</dcterms:modified>
</cp:coreProperties>
</file>