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2\1_simulation_inputs\"/>
    </mc:Choice>
  </mc:AlternateContent>
  <xr:revisionPtr revIDLastSave="0" documentId="13_ncr:1_{A33C8F5A-4C0B-43CF-9A85-81E8841206F1}"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<sst xmlns="http://schemas.openxmlformats.org/spreadsheetml/2006/main" count="1038" uniqueCount="355">
  <si>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</si>
  <si>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</si>
  <si>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</si>
  <si>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</si>
  <si>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</si>
  <si>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</si>
  <si>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</si>
  <si>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</si>
  <si>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</si>
  <si>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</si>
  <si>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</si>
  <si>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</si>
  <si>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</si>
  <si>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</si>
  <si>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</si>
  <si>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</si>
  <si>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</si>
  <si>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</si>
  <si>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</si>
  <si>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</si>
  <si>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</si>
  <si>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</si>
  <si>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</si>
  <si>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</si>
  <si>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</si>
  <si>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</si>
  <si>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</si>
  <si>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</si>
  <si>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</si>
  <si>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</si>
  <si>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</si>
  <si>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</si>
  <si>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</si>
  <si>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</si>
  <si>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</si>
  <si>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</si>
  <si>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</si>
  <si>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</si>
  <si>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</si>
  <si>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</si>
  <si>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</si>
  <si>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</si>
  <si>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</si>
  <si>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</si>
  <si>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</si>
  <si>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</si>
  <si>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</si>
  <si>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</si>
  <si>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</si>
  <si>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</si>
  <si>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</si>
  <si>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</si>
  <si>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</si>
  <si>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</si>
  <si>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</si>
  <si>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</si>
  <si>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</si>
  <si>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</si>
  <si>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</si>
  <si>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</si>
  <si>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</si>
  <si>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</si>
  <si>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</si>
  <si>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</si>
  <si>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</si>
  <si>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</si>
  <si>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</si>
  <si>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</si>
  <si>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</si>
  <si>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</si>
  <si>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</si>
  <si>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</si>
  <si>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</si>
  <si>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</si>
  <si>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</si>
  <si>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</si>
  <si>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</si>
  <si>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</si>
  <si>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</si>
  <si>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</si>
  <si>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</si>
  <si>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</si>
  <si>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</si>
  <si>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</si>
  <si>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</si>
  <si>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</si>
  <si>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</si>
  <si>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</si>
  <si>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</si>
  <si>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</si>
  <si>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</si>
  <si>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</si>
  <si>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</si>
  <si>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</si>
  <si>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</si>
  <si>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</si>
  <si>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</si>
  <si>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</si>
  <si>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</si>
  <si>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</si>
  <si>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</si>
  <si>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</si>
  <si>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</si>
  <si>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</si>
  <si>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</si>
  <si>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</si>
  <si>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</si>
  <si>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</si>
  <si>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</si>
  <si>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</si>
  <si>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</si>
  <si>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</si>
  <si>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</si>
  <si>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</si>
  <si>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</si>
  <si>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</si>
  <si>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</si>
  <si>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</si>
  <si>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</si>
  <si>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</si>
  <si>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</si>
  <si>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</si>
  <si>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</si>
  <si>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</si>
  <si>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</si>
  <si>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</si>
  <si>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</si>
  <si>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</si>
  <si>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</si>
  <si>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</si>
  <si>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</si>
  <si>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</si>
  <si>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</si>
  <si>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</si>
  <si>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</si>
  <si>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</si>
  <si>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</si>
  <si>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</si>
  <si>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</si>
  <si>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</si>
  <si>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</si>
  <si>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</si>
  <si>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</si>
  <si>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</si>
  <si>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</si>
  <si>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</si>
  <si>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</si>
  <si>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</si>
  <si>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</si>
  <si>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</si>
  <si>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</si>
  <si>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</si>
  <si>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</si>
  <si>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</si>
  <si>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</si>
  <si>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</si>
  <si>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</si>
  <si>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</si>
  <si>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</si>
  <si>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</si>
  <si>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</si>
  <si>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</si>
  <si>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</si>
  <si>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</si>
  <si>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</si>
  <si>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</si>
  <si>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</si>
  <si>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</si>
  <si>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</si>
  <si>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</si>
  <si>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</si>
  <si>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</si>
  <si>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</si>
  <si>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</si>
  <si>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</si>
  <si>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</si>
  <si>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</si>
  <si>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</si>
  <si>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</si>
  <si>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</si>
  <si>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</si>
  <si>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</si>
  <si>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</si>
  <si>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</si>
  <si>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</si>
  <si>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</si>
  <si>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</si>
  <si>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</si>
  <si>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</si>
  <si>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</si>
  <si>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</si>
  <si>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</si>
  <si>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</si>
  <si>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</si>
  <si>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</si>
  <si>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</si>
  <si>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</si>
  <si>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</si>
  <si>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</si>
  <si>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</si>
  <si>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</si>
  <si>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</si>
  <si>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</si>
  <si>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</si>
  <si>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</si>
  <si>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</si>
  <si>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</si>
  <si>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</si>
  <si>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</si>
  <si>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</si>
  <si>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</si>
  <si>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</si>
  <si>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</si>
  <si>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</si>
  <si>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</si>
  <si>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</si>
  <si>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</si>
  <si>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</si>
  <si>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</si>
  <si>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</si>
  <si>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</si>
  <si>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</si>
  <si>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</si>
  <si>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</si>
  <si>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</si>
  <si>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</si>
  <si>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</si>
  <si>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</si>
  <si>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</si>
  <si>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</si>
  <si>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</si>
  <si>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</si>
  <si>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</si>
  <si>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</si>
  <si>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</si>
  <si>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</si>
  <si>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</si>
  <si>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</si>
  <si>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</si>
  <si>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</si>
  <si>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</si>
  <si>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</si>
  <si>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</si>
  <si>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</si>
  <si>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</si>
  <si>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</si>
  <si>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</si>
  <si>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</si>
  <si>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</si>
  <si>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</si>
  <si>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</si>
  <si>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</si>
  <si>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</si>
  <si>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</si>
  <si>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</si>
  <si>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</si>
  <si>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</si>
  <si>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</si>
  <si>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</si>
  <si>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</si>
  <si>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</si>
  <si>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</si>
  <si>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</si>
  <si>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</si>
  <si>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</si>
  <si>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</si>
  <si>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</si>
  <si>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</si>
  <si>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</si>
  <si>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</si>
  <si>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</si>
  <si>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</si>
  <si>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</si>
  <si>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</si>
  <si>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</si>
  <si>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</si>
  <si>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</si>
  <si>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</si>
  <si>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</si>
  <si>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</si>
  <si>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</si>
  <si>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</si>
  <si>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</si>
  <si>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</si>
  <si>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</si>
  <si>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</si>
  <si>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</si>
  <si>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</si>
  <si>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</si>
  <si>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</si>
  <si>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</si>
  <si>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</si>
  <si>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</si>
  <si>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</si>
  <si>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</si>
  <si>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</si>
  <si>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</si>
  <si>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</si>
  <si>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</si>
  <si>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</si>
  <si>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</si>
  <si>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</si>
  <si>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</si>
  <si>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</si>
  <si>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</si>
  <si>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</si>
  <si>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</si>
  <si>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</si>
  <si>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</si>
  <si>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</si>
  <si>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</si>
  <si>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</si>
  <si>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</si>
  <si>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</si>
  <si>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</si>
  <si>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</si>
  <si>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</si>
  <si>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</si>
  <si>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</si>
  <si>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</si>
  <si>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</si>
  <si>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</si>
  <si>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</si>
  <si>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</si>
  <si>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</si>
  <si>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</si>
  <si>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</si>
  <si>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</si>
  <si>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</si>
  <si>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</si>
  <si>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</si>
  <si>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</si>
  <si>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</si>
  <si>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</si>
  <si>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</si>
  <si>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</si>
  <si>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</si>
  <si>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</si>
  <si>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</si>
  <si>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</si>
  <si>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</si>
  <si>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</si>
  <si>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</si>
  <si>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</si>
  <si>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</si>
  <si>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</si>
  <si>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</si>
  <si>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RP-XXX-RAF RP-FEE-XXX HP-FEE-RAF DP-ATM-XXX LP-ATM-RAF</t>
  </si>
  <si>
    <t>varying_pressure varying_pressure constant_pressure varying_pressure constant_pressure</t>
  </si>
  <si>
    <t>1_(negative) 0_(positive) 0_(positive) 1_(negative) 1_(negative)</t>
  </si>
  <si>
    <t>0.000055 0 1 0 0.000000124</t>
  </si>
  <si>
    <t>None Pressure_[bar] Cum_Sum_LK_Mol_Frac_[-] Pressure_[bar] None</t>
  </si>
  <si>
    <t>None Adsorber_1_Prod_End Adsorber_1_Prod_End Adsorber_1_Prod_End None</t>
  </si>
  <si>
    <t>0 3.085605152 0.9972 0.476495815 0</t>
  </si>
  <si>
    <t>0 0.0000099 0.00000507 0.00000625 1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</si>
</sst>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JNN6Wd0b2exGYn25GD69jpbf2Mdw0XXmHVeBX3qNrpPEuSen+/nzjyRNfS4qAu8u3vGM+O40kVuoKDXvEk0bTw==" saltValue="/OrFBSztZOI39N6fNcVXbg=="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0 3.085605152 0.9972 0.476495815 0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0 0.0000099 0.00000507 0.00000625 1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s5GqzCZqIJ6tgg4VHLT0cSl1f6kEK4dUCH7YnOuUFF2ZyHddSSz+uaKtu9x/kHPuD7W6g0nenyIXfoP21hSo7A==" saltValue="L6MmM/RZgHNfnTIgrpfKsA=="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13" sqref="G13"/>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3.0856051519999999</v>
      </c>
      <c r="G12" s="102">
        <v>0.99719999999999998</v>
      </c>
      <c r="H12" s="102">
        <v>0.47649581499999999</v>
      </c>
      <c r="I12" s="102">
        <v>0</v>
      </c>
    </row>
    <row r="13" spans="2:9">
      <c r="B13" s="90"/>
      <c r="C13" s="84" t="s">
        <v>2</v>
      </c>
      <c r="D13" s="54" t="s">
        <v>3</v>
      </c>
      <c r="E13" s="102" t="s">
        <v>207</v>
      </c>
      <c r="F13" s="102" t="s">
        <v>277</v>
      </c>
      <c r="G13" s="102" t="s">
        <v>286</v>
      </c>
      <c r="H13" s="102" t="s">
        <v>277</v>
      </c>
      <c r="I13" s="102" t="s">
        <v>207</v>
      </c>
    </row>
    <row r="14" spans="2:9">
      <c r="B14" s="91"/>
      <c r="C14" s="84" t="s">
        <v>225</v>
      </c>
      <c r="D14" s="54" t="s">
        <v>3</v>
      </c>
      <c r="E14" s="102" t="s">
        <v>207</v>
      </c>
      <c r="F14" s="102" t="s">
        <v>274</v>
      </c>
      <c r="G14" s="102" t="s">
        <v>274</v>
      </c>
      <c r="H14" s="102" t="s">
        <v>274</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9.9000000000000001E-6</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7" t="s">
        <v>300</v>
      </c>
      <c r="J23" s="108">
        <f>110000/101325</f>
        <v>1.0856155933876142</v>
      </c>
      <c r="K23" s="33" t="s">
        <v>114</v>
      </c>
      <c r="L23" s="33" t="s">
        <v>301</v>
      </c>
      <c r="M23" s="33"/>
      <c r="N23" s="33"/>
      <c r="O23" s="33"/>
      <c r="P23" s="109"/>
      <c r="Q23" s="37"/>
      <c r="R23" s="25"/>
    </row>
    <row r="24" spans="1:18" ht="15.6">
      <c r="A24" s="26"/>
      <c r="B24" s="26"/>
      <c r="C24" s="110" t="s">
        <v>302</v>
      </c>
      <c r="D24" s="142">
        <f>IF($J$23&gt;$J$24,1,IF($J$23&lt;$J$24,-1,""))</f>
        <v>-1</v>
      </c>
      <c r="E24" s="142"/>
      <c r="F24" s="143" t="s">
        <v>3</v>
      </c>
      <c r="G24" s="144"/>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48">
        <f>IF(AND($L$73-$L$74&gt;0,$L$75&lt;$L$73),"wrong Phat",IF(AND($L$73-$L$74&lt;0,$L$75&gt;$L$73),"wrong Phat",ABS($L$69*$L$70/('[2]Ideal Gas Properties'!$B$10*$L$71*($L$72))*LN(($L$75-$L$74)/($L$75-$L$73))/1000)))</f>
        <v>4.9113437756169229E-6</v>
      </c>
      <c r="F69" s="148"/>
      <c r="G69" s="149" t="s">
        <v>67</v>
      </c>
      <c r="H69" s="150"/>
      <c r="I69" s="25"/>
      <c r="J69" s="25"/>
      <c r="K69" s="24" t="s">
        <v>138</v>
      </c>
      <c r="L69" s="108">
        <v>0.6</v>
      </c>
      <c r="M69" s="33" t="s">
        <v>3</v>
      </c>
      <c r="N69" s="151" t="s">
        <v>139</v>
      </c>
      <c r="O69" s="151"/>
      <c r="P69" s="152"/>
      <c r="Q69" s="37"/>
      <c r="R69" s="37"/>
    </row>
    <row r="70" spans="1:18" ht="14.4">
      <c r="A70" s="26"/>
      <c r="B70" s="25"/>
      <c r="C70" s="26"/>
      <c r="D70" s="118"/>
      <c r="E70" s="25"/>
      <c r="F70" s="25"/>
      <c r="G70" s="25"/>
      <c r="H70" s="25"/>
      <c r="I70" s="25"/>
      <c r="J70" s="25"/>
      <c r="K70" s="26" t="s">
        <v>140</v>
      </c>
      <c r="L70" s="112">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2">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2">
        <v>6</v>
      </c>
      <c r="M72" s="25" t="s">
        <v>62</v>
      </c>
      <c r="N72" s="131" t="s">
        <v>145</v>
      </c>
      <c r="O72" s="131"/>
      <c r="P72" s="132"/>
      <c r="Q72" s="37"/>
      <c r="R72" s="37"/>
    </row>
    <row r="73" spans="1:18" ht="15.6">
      <c r="A73" s="26"/>
      <c r="B73" s="25"/>
      <c r="C73" s="26"/>
      <c r="D73" s="25"/>
      <c r="E73" s="25"/>
      <c r="F73" s="25"/>
      <c r="G73" s="25"/>
      <c r="H73" s="25"/>
      <c r="I73" s="25"/>
      <c r="J73" s="25"/>
      <c r="K73" s="26" t="s">
        <v>146</v>
      </c>
      <c r="L73" s="112">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2">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3">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328</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56">
        <f>L84*(L80/L82)*(L83/L81)*1000/60</f>
        <v>0.27457510837252547</v>
      </c>
      <c r="F80" s="156"/>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5</v>
      </c>
      <c r="E2" t="s">
        <v>346</v>
      </c>
      <c r="F2" t="s">
        <v>353</v>
      </c>
      <c r="G2" t="s">
        <v>351</v>
      </c>
      <c r="H2" t="s">
        <v>352</v>
      </c>
      <c r="I2" t="s">
        <v>347</v>
      </c>
      <c r="J2" t="s">
        <v>348</v>
      </c>
      <c r="K2" t="s">
        <v>354</v>
      </c>
      <c r="L2" t="s">
        <v>350</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2022-10-23T21:33:44Z</dcterms:modified>
</cp:coreProperties>
</file>