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lee/Desktop/threadpooltest/"/>
    </mc:Choice>
  </mc:AlternateContent>
  <xr:revisionPtr revIDLastSave="0" documentId="13_ncr:1_{9B67515F-968C-2948-952F-F8864A2275CC}" xr6:coauthVersionLast="47" xr6:coauthVersionMax="47" xr10:uidLastSave="{00000000-0000-0000-0000-000000000000}"/>
  <bookViews>
    <workbookView xWindow="0" yWindow="740" windowWidth="29400" windowHeight="17200" activeTab="2" xr2:uid="{32D31AA7-09E8-EC44-B659-7C718E0A1FB0}"/>
  </bookViews>
  <sheets>
    <sheet name="2차 테스트 (subscribeOn)" sheetId="1" r:id="rId1"/>
    <sheet name="userMode-thread (2023-04-14)" sheetId="2" r:id="rId2"/>
    <sheet name="가공 및 차트" sheetId="4" r:id="rId3"/>
    <sheet name="concurrenc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4" l="1"/>
  <c r="K2" i="3"/>
  <c r="N22" i="3"/>
  <c r="M22" i="3"/>
  <c r="AD14" i="4"/>
  <c r="AD15" i="4"/>
  <c r="AD10" i="4"/>
  <c r="AD11" i="4"/>
  <c r="AD12" i="4"/>
  <c r="AD9" i="4"/>
  <c r="AC10" i="4"/>
  <c r="AC11" i="4"/>
  <c r="AC12" i="4"/>
  <c r="AC14" i="4"/>
  <c r="AC15" i="4"/>
  <c r="AC9" i="4"/>
  <c r="AB10" i="4"/>
  <c r="AB11" i="4"/>
  <c r="AB12" i="4"/>
  <c r="AB14" i="4"/>
  <c r="AB15" i="4"/>
  <c r="AB9" i="4"/>
  <c r="W73" i="4"/>
  <c r="W68" i="4"/>
  <c r="W69" i="4"/>
  <c r="V67" i="4"/>
  <c r="S73" i="4"/>
  <c r="R73" i="4"/>
  <c r="V73" i="4" s="1"/>
  <c r="S72" i="4"/>
  <c r="W72" i="4" s="1"/>
  <c r="R72" i="4"/>
  <c r="V72" i="4" s="1"/>
  <c r="S70" i="4"/>
  <c r="W70" i="4" s="1"/>
  <c r="R70" i="4"/>
  <c r="V70" i="4" s="1"/>
  <c r="S69" i="4"/>
  <c r="R69" i="4"/>
  <c r="V69" i="4" s="1"/>
  <c r="S68" i="4"/>
  <c r="R68" i="4"/>
  <c r="V68" i="4" s="1"/>
  <c r="S67" i="4"/>
  <c r="R67" i="4"/>
  <c r="S66" i="4"/>
  <c r="W66" i="4" s="1"/>
  <c r="R66" i="4"/>
  <c r="V66" i="4" s="1"/>
  <c r="S58" i="4"/>
  <c r="R58" i="4"/>
  <c r="S57" i="4"/>
  <c r="R57" i="4"/>
  <c r="S55" i="4"/>
  <c r="R55" i="4"/>
  <c r="S54" i="4"/>
  <c r="R54" i="4"/>
  <c r="S53" i="4"/>
  <c r="R53" i="4"/>
  <c r="S52" i="4"/>
  <c r="R52" i="4"/>
  <c r="S51" i="4"/>
  <c r="R51" i="4"/>
  <c r="S43" i="4"/>
  <c r="R43" i="4"/>
  <c r="V43" i="4" s="1"/>
  <c r="S42" i="4"/>
  <c r="W42" i="4" s="1"/>
  <c r="R42" i="4"/>
  <c r="V42" i="4" s="1"/>
  <c r="S40" i="4"/>
  <c r="R40" i="4"/>
  <c r="V40" i="4" s="1"/>
  <c r="S39" i="4"/>
  <c r="R39" i="4"/>
  <c r="S38" i="4"/>
  <c r="W38" i="4" s="1"/>
  <c r="R38" i="4"/>
  <c r="V38" i="4" s="1"/>
  <c r="S37" i="4"/>
  <c r="R37" i="4"/>
  <c r="V37" i="4" s="1"/>
  <c r="S36" i="4"/>
  <c r="W36" i="4" s="1"/>
  <c r="R36" i="4"/>
  <c r="T35" i="4" s="1"/>
  <c r="W43" i="4" s="1"/>
  <c r="S29" i="4"/>
  <c r="R29" i="4"/>
  <c r="S28" i="4"/>
  <c r="R28" i="4"/>
  <c r="S26" i="4"/>
  <c r="R26" i="4"/>
  <c r="S25" i="4"/>
  <c r="R25" i="4"/>
  <c r="S24" i="4"/>
  <c r="R24" i="4"/>
  <c r="S23" i="4"/>
  <c r="R23" i="4"/>
  <c r="S22" i="4"/>
  <c r="R22" i="4"/>
  <c r="S15" i="4"/>
  <c r="R15" i="4"/>
  <c r="S14" i="4"/>
  <c r="R14" i="4"/>
  <c r="S12" i="4"/>
  <c r="R12" i="4"/>
  <c r="S11" i="4"/>
  <c r="R11" i="4"/>
  <c r="S10" i="4"/>
  <c r="R10" i="4"/>
  <c r="S9" i="4"/>
  <c r="R9" i="4"/>
  <c r="S8" i="4"/>
  <c r="R8" i="4"/>
  <c r="T65" i="4" s="1"/>
  <c r="W67" i="4" s="1"/>
  <c r="S73" i="2"/>
  <c r="R73" i="2"/>
  <c r="S72" i="2"/>
  <c r="R72" i="2"/>
  <c r="S70" i="2"/>
  <c r="R70" i="2"/>
  <c r="S69" i="2"/>
  <c r="R69" i="2"/>
  <c r="S68" i="2"/>
  <c r="R68" i="2"/>
  <c r="S67" i="2"/>
  <c r="R67" i="2"/>
  <c r="S66" i="2"/>
  <c r="R66" i="2"/>
  <c r="S58" i="2"/>
  <c r="S57" i="2"/>
  <c r="R58" i="2"/>
  <c r="R57" i="2"/>
  <c r="S54" i="2"/>
  <c r="S55" i="2"/>
  <c r="S51" i="2"/>
  <c r="S52" i="2"/>
  <c r="R54" i="2"/>
  <c r="R55" i="2"/>
  <c r="R51" i="2"/>
  <c r="R52" i="2"/>
  <c r="S43" i="2"/>
  <c r="R43" i="2"/>
  <c r="S42" i="2"/>
  <c r="R42" i="2"/>
  <c r="S40" i="2"/>
  <c r="R40" i="2"/>
  <c r="S39" i="2"/>
  <c r="R39" i="2"/>
  <c r="S38" i="2"/>
  <c r="R38" i="2"/>
  <c r="S37" i="2"/>
  <c r="R37" i="2"/>
  <c r="S36" i="2"/>
  <c r="R36" i="2"/>
  <c r="S15" i="2"/>
  <c r="S14" i="2"/>
  <c r="S9" i="2"/>
  <c r="S10" i="2"/>
  <c r="S11" i="2"/>
  <c r="S12" i="2"/>
  <c r="R9" i="2"/>
  <c r="R10" i="2"/>
  <c r="R11" i="2"/>
  <c r="R12" i="2"/>
  <c r="R28" i="2"/>
  <c r="R22" i="2"/>
  <c r="R23" i="2"/>
  <c r="R24" i="2"/>
  <c r="R25" i="2"/>
  <c r="S8" i="2"/>
  <c r="R8" i="2"/>
  <c r="S29" i="2"/>
  <c r="S23" i="2"/>
  <c r="S24" i="2"/>
  <c r="S25" i="2"/>
  <c r="S26" i="2"/>
  <c r="S28" i="2"/>
  <c r="S22" i="2"/>
  <c r="S50" i="1"/>
  <c r="R50" i="1"/>
  <c r="S53" i="2"/>
  <c r="R53" i="2"/>
  <c r="R29" i="2"/>
  <c r="R26" i="2"/>
  <c r="R15" i="2"/>
  <c r="R14" i="2"/>
  <c r="S100" i="1"/>
  <c r="R100" i="1"/>
  <c r="S99" i="1"/>
  <c r="R99" i="1"/>
  <c r="S97" i="1"/>
  <c r="R97" i="1"/>
  <c r="S96" i="1"/>
  <c r="R96" i="1"/>
  <c r="S95" i="1"/>
  <c r="R95" i="1"/>
  <c r="S94" i="1"/>
  <c r="R94" i="1"/>
  <c r="S86" i="1"/>
  <c r="R86" i="1"/>
  <c r="S85" i="1"/>
  <c r="R85" i="1"/>
  <c r="S83" i="1"/>
  <c r="R83" i="1"/>
  <c r="S82" i="1"/>
  <c r="R82" i="1"/>
  <c r="S81" i="1"/>
  <c r="R81" i="1"/>
  <c r="S80" i="1"/>
  <c r="R80" i="1"/>
  <c r="S71" i="1"/>
  <c r="R71" i="1"/>
  <c r="S70" i="1"/>
  <c r="R70" i="1"/>
  <c r="S68" i="1"/>
  <c r="R68" i="1"/>
  <c r="S67" i="1"/>
  <c r="R67" i="1"/>
  <c r="S66" i="1"/>
  <c r="R66" i="1"/>
  <c r="S65" i="1"/>
  <c r="R65" i="1"/>
  <c r="S43" i="1"/>
  <c r="R43" i="1"/>
  <c r="S42" i="1"/>
  <c r="R42" i="1"/>
  <c r="S40" i="1"/>
  <c r="R40" i="1"/>
  <c r="S39" i="1"/>
  <c r="R39" i="1"/>
  <c r="S38" i="1"/>
  <c r="R38" i="1"/>
  <c r="S37" i="1"/>
  <c r="R37" i="1"/>
  <c r="R57" i="1"/>
  <c r="R52" i="1"/>
  <c r="S52" i="1"/>
  <c r="S51" i="1"/>
  <c r="S53" i="1"/>
  <c r="S54" i="1"/>
  <c r="R54" i="1"/>
  <c r="S57" i="1"/>
  <c r="S56" i="1"/>
  <c r="R56" i="1"/>
  <c r="R53" i="1"/>
  <c r="R51" i="1"/>
  <c r="R26" i="1"/>
  <c r="R23" i="1"/>
  <c r="R21" i="1"/>
  <c r="S14" i="1"/>
  <c r="R14" i="1"/>
  <c r="S13" i="1"/>
  <c r="R13" i="1"/>
  <c r="S27" i="1"/>
  <c r="R27" i="1"/>
  <c r="S26" i="1"/>
  <c r="S24" i="1"/>
  <c r="R24" i="1"/>
  <c r="S23" i="1"/>
  <c r="S22" i="1"/>
  <c r="R22" i="1"/>
  <c r="S21" i="1"/>
  <c r="S11" i="1"/>
  <c r="R11" i="1"/>
  <c r="S10" i="1"/>
  <c r="R10" i="1"/>
  <c r="S9" i="1"/>
  <c r="R9" i="1"/>
  <c r="S7" i="1"/>
  <c r="R7" i="1"/>
  <c r="S6" i="1"/>
  <c r="R6" i="1"/>
  <c r="S5" i="1"/>
  <c r="R5" i="1"/>
  <c r="S4" i="1"/>
  <c r="R4" i="1"/>
  <c r="W28" i="4" l="1"/>
  <c r="V29" i="4"/>
  <c r="AA15" i="4" s="1"/>
  <c r="V55" i="4"/>
  <c r="W24" i="4"/>
  <c r="V57" i="4"/>
  <c r="W52" i="4"/>
  <c r="W57" i="4"/>
  <c r="V22" i="4"/>
  <c r="V26" i="4"/>
  <c r="AA12" i="4" s="1"/>
  <c r="W53" i="4"/>
  <c r="W37" i="4"/>
  <c r="W40" i="4"/>
  <c r="V39" i="4"/>
  <c r="V36" i="4"/>
  <c r="W39" i="4"/>
  <c r="T50" i="4"/>
  <c r="W23" i="4" l="1"/>
  <c r="V24" i="4"/>
  <c r="AA10" i="4" s="1"/>
  <c r="W25" i="4"/>
  <c r="W26" i="4"/>
  <c r="V28" i="4"/>
  <c r="AA14" i="4" s="1"/>
  <c r="V54" i="4"/>
  <c r="W58" i="4"/>
  <c r="W55" i="4"/>
  <c r="W54" i="4"/>
  <c r="W22" i="4"/>
  <c r="V52" i="4"/>
  <c r="V23" i="4"/>
  <c r="AA9" i="4" s="1"/>
  <c r="V58" i="4"/>
  <c r="V25" i="4"/>
  <c r="AA11" i="4" s="1"/>
  <c r="W51" i="4"/>
  <c r="V53" i="4"/>
  <c r="W29" i="4"/>
  <c r="V51" i="4"/>
</calcChain>
</file>

<file path=xl/sharedStrings.xml><?xml version="1.0" encoding="utf-8"?>
<sst xmlns="http://schemas.openxmlformats.org/spreadsheetml/2006/main" count="882" uniqueCount="70">
  <si>
    <t>스레드풀 성능테스트 결과 수치</t>
    <phoneticPr fontId="1" type="noConversion"/>
  </si>
  <si>
    <t>설정</t>
    <phoneticPr fontId="1" type="noConversion"/>
  </si>
  <si>
    <t>스레드 풀</t>
    <phoneticPr fontId="1" type="noConversion"/>
  </si>
  <si>
    <t>queue</t>
    <phoneticPr fontId="1" type="noConversion"/>
  </si>
  <si>
    <t>sPoolType</t>
    <phoneticPr fontId="1" type="noConversion"/>
  </si>
  <si>
    <t>CPU-Task (5000-Loop)</t>
    <phoneticPr fontId="1" type="noConversion"/>
  </si>
  <si>
    <t>I/O-Task (5ms)</t>
    <phoneticPr fontId="1" type="noConversion"/>
  </si>
  <si>
    <t>TPS1</t>
    <phoneticPr fontId="1" type="noConversion"/>
  </si>
  <si>
    <t>TPS2</t>
    <phoneticPr fontId="1" type="noConversion"/>
  </si>
  <si>
    <t>TPS3</t>
    <phoneticPr fontId="1" type="noConversion"/>
  </si>
  <si>
    <t>TPS4</t>
  </si>
  <si>
    <t>TPS5</t>
  </si>
  <si>
    <t>TPS6</t>
  </si>
  <si>
    <t>TPS7</t>
  </si>
  <si>
    <t>TPS8</t>
  </si>
  <si>
    <t>TPS9</t>
  </si>
  <si>
    <t>TPS10</t>
  </si>
  <si>
    <t>Mean</t>
    <phoneticPr fontId="1" type="noConversion"/>
  </si>
  <si>
    <t>Std</t>
    <phoneticPr fontId="1" type="noConversion"/>
  </si>
  <si>
    <t>ArraysQ</t>
    <phoneticPr fontId="1" type="noConversion"/>
  </si>
  <si>
    <t>O</t>
    <phoneticPr fontId="1" type="noConversion"/>
  </si>
  <si>
    <t>LinkedQ</t>
    <phoneticPr fontId="1" type="noConversion"/>
  </si>
  <si>
    <t>default
(With tasks)</t>
    <phoneticPr fontId="1" type="noConversion"/>
  </si>
  <si>
    <t>Bound</t>
    <phoneticPr fontId="1" type="noConversion"/>
  </si>
  <si>
    <t>Parallel</t>
    <phoneticPr fontId="1" type="noConversion"/>
  </si>
  <si>
    <t>20 core</t>
    <phoneticPr fontId="1" type="noConversion"/>
  </si>
  <si>
    <t>Executors (2023-04-12)</t>
    <phoneticPr fontId="1" type="noConversion"/>
  </si>
  <si>
    <t>Scheduler  (2023-04-12)</t>
    <phoneticPr fontId="1" type="noConversion"/>
  </si>
  <si>
    <t>Scheduler (2023-04-12)</t>
    <phoneticPr fontId="1" type="noConversion"/>
  </si>
  <si>
    <t>기본 5200~5300</t>
    <phoneticPr fontId="1" type="noConversion"/>
  </si>
  <si>
    <t>40 core</t>
    <phoneticPr fontId="1" type="noConversion"/>
  </si>
  <si>
    <t>newBounded
(With tasks)</t>
    <phoneticPr fontId="1" type="noConversion"/>
  </si>
  <si>
    <t>Executors (2023-04-13)</t>
    <phoneticPr fontId="1" type="noConversion"/>
  </si>
  <si>
    <t>Scheduler (2023-04-13)</t>
    <phoneticPr fontId="1" type="noConversion"/>
  </si>
  <si>
    <t>request : 100000</t>
    <phoneticPr fontId="1" type="noConversion"/>
  </si>
  <si>
    <t>60 core</t>
    <phoneticPr fontId="1" type="noConversion"/>
  </si>
  <si>
    <t>80 core</t>
    <phoneticPr fontId="1" type="noConversion"/>
  </si>
  <si>
    <t>100 core</t>
    <phoneticPr fontId="1" type="noConversion"/>
  </si>
  <si>
    <t>기본 : 5409.05</t>
    <phoneticPr fontId="1" type="noConversion"/>
  </si>
  <si>
    <t>c-100</t>
    <phoneticPr fontId="1" type="noConversion"/>
  </si>
  <si>
    <t>기본</t>
    <phoneticPr fontId="1" type="noConversion"/>
  </si>
  <si>
    <t>parallel</t>
    <phoneticPr fontId="1" type="noConversion"/>
  </si>
  <si>
    <t xml:space="preserve">기본 : </t>
    <phoneticPr fontId="1" type="noConversion"/>
  </si>
  <si>
    <t>기본: 5600~</t>
    <phoneticPr fontId="1" type="noConversion"/>
  </si>
  <si>
    <t xml:space="preserve">Executors </t>
    <phoneticPr fontId="1" type="noConversion"/>
  </si>
  <si>
    <t>Scheduler</t>
    <phoneticPr fontId="1" type="noConversion"/>
  </si>
  <si>
    <t>Executors</t>
    <phoneticPr fontId="1" type="noConversion"/>
  </si>
  <si>
    <t>default</t>
    <phoneticPr fontId="1" type="noConversion"/>
  </si>
  <si>
    <t>concurrency : 100</t>
    <phoneticPr fontId="1" type="noConversion"/>
  </si>
  <si>
    <t>wrapUp</t>
    <phoneticPr fontId="1" type="noConversion"/>
  </si>
  <si>
    <t>X</t>
    <phoneticPr fontId="1" type="noConversion"/>
  </si>
  <si>
    <t>스레드풀 성능테스트 결과 수치 - concurrency에 따라</t>
    <phoneticPr fontId="1" type="noConversion"/>
  </si>
  <si>
    <t>보정 factor</t>
    <phoneticPr fontId="1" type="noConversion"/>
  </si>
  <si>
    <t>보정된 값</t>
    <phoneticPr fontId="1" type="noConversion"/>
  </si>
  <si>
    <t>name</t>
    <phoneticPr fontId="1" type="noConversion"/>
  </si>
  <si>
    <t>Scheduler-parallel</t>
    <phoneticPr fontId="1" type="noConversion"/>
  </si>
  <si>
    <t>Executors-arrays</t>
    <phoneticPr fontId="1" type="noConversion"/>
  </si>
  <si>
    <t>I/O</t>
    <phoneticPr fontId="1" type="noConversion"/>
  </si>
  <si>
    <t>CPU</t>
    <phoneticPr fontId="1" type="noConversion"/>
  </si>
  <si>
    <t>Executors-linkedQ</t>
    <phoneticPr fontId="1" type="noConversion"/>
  </si>
  <si>
    <t>Schedulers-bound</t>
    <phoneticPr fontId="1" type="noConversion"/>
  </si>
  <si>
    <t>기준값</t>
    <phoneticPr fontId="1" type="noConversion"/>
  </si>
  <si>
    <t>Task</t>
    <phoneticPr fontId="1" type="noConversion"/>
  </si>
  <si>
    <t>core</t>
    <phoneticPr fontId="1" type="noConversion"/>
  </si>
  <si>
    <t>difference</t>
    <phoneticPr fontId="1" type="noConversion"/>
  </si>
  <si>
    <t>TPS5</t>
    <phoneticPr fontId="1" type="noConversion"/>
  </si>
  <si>
    <t>보정값을 구하기 위한 기준치 구하기</t>
    <phoneticPr fontId="1" type="noConversion"/>
  </si>
  <si>
    <t>(3개씩 평균냄)</t>
    <phoneticPr fontId="1" type="noConversion"/>
  </si>
  <si>
    <t>average 하는 곳</t>
    <phoneticPr fontId="1" type="noConversion"/>
  </si>
  <si>
    <t>too many fiels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</si>
</sst>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0" fontId="0" fillId="4" borderId="7" xfId="0" applyFill="1" applyBorder="1">
      <alignment vertical="center"/>
    </xf>
    <xf numFmtId="0" fontId="0" fillId="4" borderId="9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0" xfId="0" applyFont="1">
      <alignment vertical="center"/>
    </xf>
    <xf numFmtId="0" fontId="0" fillId="0" borderId="11" xfId="0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0" borderId="11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Executors-arrays -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core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차트'!$V$9</c:f>
              <c:numCache>
                <c:formatCode>General</c:formatCode>
                <c:ptCount val="1"/>
                <c:pt idx="0">
                  <c:v>4146.9719999999998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6-6244-B9CD-9E3DF9C8880E}"/>
            </c:ext>
          </c:extLst>
        </c:ser>
        <c:ser>
          <c:idx val="1"/>
          <c:order val="1"/>
          <c:tx>
            <c:v>40 core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차트'!$V$23</c:f>
              <c:numCache>
                <c:formatCode>General</c:formatCode>
                <c:ptCount val="1"/>
                <c:pt idx="0">
                  <c:v>4083.5969717601415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6-6244-B9CD-9E3DF9C8880E}"/>
            </c:ext>
          </c:extLst>
        </c:ser>
        <c:ser>
          <c:idx val="2"/>
          <c:order val="2"/>
          <c:tx>
            <c:v>60 core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8A-4543-91D6-1D7B57BB2A76}"/>
              </c:ext>
            </c:extLst>
          </c:dPt>
          <c:val>
            <c:numRef>
              <c:f>'가공 및 차트'!$V$37</c:f>
              <c:numCache>
                <c:formatCode>General</c:formatCode>
                <c:ptCount val="1"/>
                <c:pt idx="0">
                  <c:v>4258.3318773844476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6-6244-B9CD-9E3DF9C8880E}"/>
            </c:ext>
          </c:extLst>
        </c:ser>
        <c:ser>
          <c:idx val="3"/>
          <c:order val="3"/>
          <c:tx>
            <c:v>80 core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차트'!$V$52</c:f>
              <c:numCache>
                <c:formatCode>General</c:formatCode>
                <c:ptCount val="1"/>
                <c:pt idx="0">
                  <c:v>4263.1883537548847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56-6244-B9CD-9E3DF9C8880E}"/>
            </c:ext>
          </c:extLst>
        </c:ser>
        <c:ser>
          <c:idx val="4"/>
          <c:order val="4"/>
          <c:tx>
            <c:v>100 core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차트'!$V$67</c:f>
              <c:numCache>
                <c:formatCode>General</c:formatCode>
                <c:ptCount val="1"/>
                <c:pt idx="0">
                  <c:v>4261.88052792898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56-6244-B9CD-9E3DF9C8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55707904"/>
        <c:axId val="1555689360"/>
      </c:barChart>
      <c:catAx>
        <c:axId val="1555707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689360"/>
        <c:crosses val="autoZero"/>
        <c:auto val="1"/>
        <c:lblAlgn val="ctr"/>
        <c:lblOffset val="100"/>
        <c:noMultiLvlLbl val="0"/>
      </c:catAx>
      <c:valAx>
        <c:axId val="1555689360"/>
        <c:scaling>
          <c:orientation val="minMax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5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 </a:t>
            </a:r>
            <a:r>
              <a:rPr lang="en-US"/>
              <a:t>Executors-linkedQ -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core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차트'!$V$11</c:f>
              <c:numCache>
                <c:formatCode>General</c:formatCode>
                <c:ptCount val="1"/>
                <c:pt idx="0">
                  <c:v>4142.0150000000003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F-E44F-B01D-EC2C5C901207}"/>
            </c:ext>
          </c:extLst>
        </c:ser>
        <c:ser>
          <c:idx val="1"/>
          <c:order val="1"/>
          <c:tx>
            <c:v>40 core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차트'!$V$25</c:f>
              <c:numCache>
                <c:formatCode>General</c:formatCode>
                <c:ptCount val="1"/>
                <c:pt idx="0">
                  <c:v>4080.5251115664778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F-E44F-B01D-EC2C5C901207}"/>
            </c:ext>
          </c:extLst>
        </c:ser>
        <c:ser>
          <c:idx val="2"/>
          <c:order val="2"/>
          <c:tx>
            <c:v>60 core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차트'!$V$39</c:f>
              <c:numCache>
                <c:formatCode>General</c:formatCode>
                <c:ptCount val="1"/>
                <c:pt idx="0">
                  <c:v>4241.8033826527926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F-E44F-B01D-EC2C5C901207}"/>
            </c:ext>
          </c:extLst>
        </c:ser>
        <c:ser>
          <c:idx val="3"/>
          <c:order val="3"/>
          <c:tx>
            <c:v>80 core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차트'!$V$54</c:f>
              <c:numCache>
                <c:formatCode>General</c:formatCode>
                <c:ptCount val="1"/>
                <c:pt idx="0">
                  <c:v>4270.4830497434568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F-E44F-B01D-EC2C5C901207}"/>
            </c:ext>
          </c:extLst>
        </c:ser>
        <c:ser>
          <c:idx val="4"/>
          <c:order val="4"/>
          <c:tx>
            <c:v>100 core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차트'!$V$69</c:f>
              <c:numCache>
                <c:formatCode>General</c:formatCode>
                <c:ptCount val="1"/>
                <c:pt idx="0">
                  <c:v>4240.4122627821898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F-E44F-B01D-EC2C5C90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5707904"/>
        <c:axId val="1555689360"/>
      </c:barChart>
      <c:catAx>
        <c:axId val="1555707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689360"/>
        <c:crosses val="autoZero"/>
        <c:auto val="1"/>
        <c:lblAlgn val="ctr"/>
        <c:lblOffset val="100"/>
        <c:noMultiLvlLbl val="0"/>
      </c:catAx>
      <c:valAx>
        <c:axId val="1555689360"/>
        <c:scaling>
          <c:orientation val="minMax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5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 </a:t>
            </a:r>
            <a:r>
              <a:rPr lang="en-US"/>
              <a:t>Executors-arrays -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core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차트'!$V$10</c:f>
              <c:numCache>
                <c:formatCode>General</c:formatCode>
                <c:ptCount val="1"/>
                <c:pt idx="0">
                  <c:v>3881.7229999999995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1-C147-8503-6268311BD90C}"/>
            </c:ext>
          </c:extLst>
        </c:ser>
        <c:ser>
          <c:idx val="1"/>
          <c:order val="1"/>
          <c:tx>
            <c:v>40 core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차트'!$V$24</c:f>
              <c:numCache>
                <c:formatCode>General</c:formatCode>
                <c:ptCount val="1"/>
                <c:pt idx="0">
                  <c:v>5152.4990713031648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31-C147-8503-6268311BD90C}"/>
            </c:ext>
          </c:extLst>
        </c:ser>
        <c:ser>
          <c:idx val="2"/>
          <c:order val="2"/>
          <c:tx>
            <c:v>60 core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차트'!$V$38</c:f>
              <c:numCache>
                <c:formatCode>General</c:formatCode>
                <c:ptCount val="1"/>
                <c:pt idx="0">
                  <c:v>5227.0745103092995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31-C147-8503-6268311BD90C}"/>
            </c:ext>
          </c:extLst>
        </c:ser>
        <c:ser>
          <c:idx val="3"/>
          <c:order val="3"/>
          <c:tx>
            <c:v>80 core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차트'!$V$53</c:f>
              <c:numCache>
                <c:formatCode>General</c:formatCode>
                <c:ptCount val="1"/>
                <c:pt idx="0">
                  <c:v>5188.467838596579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31-C147-8503-6268311BD90C}"/>
            </c:ext>
          </c:extLst>
        </c:ser>
        <c:ser>
          <c:idx val="4"/>
          <c:order val="4"/>
          <c:tx>
            <c:v>100 core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차트'!$V$68</c:f>
              <c:numCache>
                <c:formatCode>General</c:formatCode>
                <c:ptCount val="1"/>
                <c:pt idx="0">
                  <c:v>5275.6178490316152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1-C147-8503-6268311B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5707904"/>
        <c:axId val="1555689360"/>
      </c:barChart>
      <c:catAx>
        <c:axId val="1555707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689360"/>
        <c:crosses val="autoZero"/>
        <c:auto val="1"/>
        <c:lblAlgn val="ctr"/>
        <c:lblOffset val="100"/>
        <c:noMultiLvlLbl val="0"/>
      </c:catAx>
      <c:valAx>
        <c:axId val="1555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5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 </a:t>
            </a:r>
            <a:r>
              <a:rPr lang="en-US"/>
              <a:t>Executors-linkedQ -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core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차트'!$V$12</c:f>
              <c:numCache>
                <c:formatCode>General</c:formatCode>
                <c:ptCount val="1"/>
                <c:pt idx="0">
                  <c:v>3881.4360000000001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F145-BADB-04C34A9E5F20}"/>
            </c:ext>
          </c:extLst>
        </c:ser>
        <c:ser>
          <c:idx val="1"/>
          <c:order val="1"/>
          <c:tx>
            <c:v>40 core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차트'!$V$26</c:f>
              <c:numCache>
                <c:formatCode>General</c:formatCode>
                <c:ptCount val="1"/>
                <c:pt idx="0">
                  <c:v>5161.9330165857209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FC-F145-BADB-04C34A9E5F20}"/>
            </c:ext>
          </c:extLst>
        </c:ser>
        <c:ser>
          <c:idx val="2"/>
          <c:order val="2"/>
          <c:tx>
            <c:v>60 core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차트'!$V$40</c:f>
              <c:numCache>
                <c:formatCode>General</c:formatCode>
                <c:ptCount val="1"/>
                <c:pt idx="0">
                  <c:v>5187.0864478167086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FC-F145-BADB-04C34A9E5F20}"/>
            </c:ext>
          </c:extLst>
        </c:ser>
        <c:ser>
          <c:idx val="3"/>
          <c:order val="3"/>
          <c:tx>
            <c:v>80 core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차트'!$V$55</c:f>
              <c:numCache>
                <c:formatCode>General</c:formatCode>
                <c:ptCount val="1"/>
                <c:pt idx="0">
                  <c:v>5197.115027575308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FC-F145-BADB-04C34A9E5F20}"/>
            </c:ext>
          </c:extLst>
        </c:ser>
        <c:ser>
          <c:idx val="4"/>
          <c:order val="4"/>
          <c:tx>
            <c:v>100 core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차트'!$V$70</c:f>
              <c:numCache>
                <c:formatCode>General</c:formatCode>
                <c:ptCount val="1"/>
                <c:pt idx="0">
                  <c:v>5244.7071824477825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FC-F145-BADB-04C34A9E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55707904"/>
        <c:axId val="1555689360"/>
      </c:barChart>
      <c:catAx>
        <c:axId val="1555707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689360"/>
        <c:crosses val="autoZero"/>
        <c:auto val="1"/>
        <c:lblAlgn val="ctr"/>
        <c:lblOffset val="100"/>
        <c:noMultiLvlLbl val="0"/>
      </c:catAx>
      <c:valAx>
        <c:axId val="1555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5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Schedulers-elasticBounded -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core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차트'!$V$14</c:f>
              <c:numCache>
                <c:formatCode>General</c:formatCode>
                <c:ptCount val="1"/>
                <c:pt idx="0">
                  <c:v>3878.8609999999999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A-1046-A1F9-DFCEC45842A1}"/>
            </c:ext>
          </c:extLst>
        </c:ser>
        <c:ser>
          <c:idx val="1"/>
          <c:order val="1"/>
          <c:tx>
            <c:v>40 core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차트'!$V$28</c:f>
              <c:numCache>
                <c:formatCode>General</c:formatCode>
                <c:ptCount val="1"/>
                <c:pt idx="0">
                  <c:v>3793.8938992661447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2A-1046-A1F9-DFCEC45842A1}"/>
            </c:ext>
          </c:extLst>
        </c:ser>
        <c:ser>
          <c:idx val="2"/>
          <c:order val="2"/>
          <c:tx>
            <c:v>60 core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차트'!$V$42</c:f>
              <c:numCache>
                <c:formatCode>General</c:formatCode>
                <c:ptCount val="1"/>
                <c:pt idx="0">
                  <c:v>3890.604099879487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2A-1046-A1F9-DFCEC45842A1}"/>
            </c:ext>
          </c:extLst>
        </c:ser>
        <c:ser>
          <c:idx val="3"/>
          <c:order val="3"/>
          <c:tx>
            <c:v>80 core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차트'!$V$57</c:f>
              <c:numCache>
                <c:formatCode>General</c:formatCode>
                <c:ptCount val="1"/>
                <c:pt idx="0">
                  <c:v>3905.288027005714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2A-1046-A1F9-DFCEC45842A1}"/>
            </c:ext>
          </c:extLst>
        </c:ser>
        <c:ser>
          <c:idx val="4"/>
          <c:order val="4"/>
          <c:tx>
            <c:v>100 core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차트'!$V$72</c:f>
              <c:numCache>
                <c:formatCode>General</c:formatCode>
                <c:ptCount val="1"/>
                <c:pt idx="0">
                  <c:v>3898.2689349245611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2A-1046-A1F9-DFCEC458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55707904"/>
        <c:axId val="1555689360"/>
      </c:barChart>
      <c:catAx>
        <c:axId val="1555707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689360"/>
        <c:crosses val="autoZero"/>
        <c:auto val="1"/>
        <c:lblAlgn val="ctr"/>
        <c:lblOffset val="100"/>
        <c:noMultiLvlLbl val="0"/>
      </c:catAx>
      <c:valAx>
        <c:axId val="1555689360"/>
        <c:scaling>
          <c:orientation val="minMax"/>
          <c:max val="43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5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Schedulers-elasticBounded -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core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차트'!$V$15</c:f>
              <c:numCache>
                <c:formatCode>General</c:formatCode>
                <c:ptCount val="1"/>
                <c:pt idx="0">
                  <c:v>3880.6279999999997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9-FB4B-9BAC-941462263B2A}"/>
            </c:ext>
          </c:extLst>
        </c:ser>
        <c:ser>
          <c:idx val="1"/>
          <c:order val="1"/>
          <c:tx>
            <c:v>40 core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차트'!$V$29</c:f>
              <c:numCache>
                <c:formatCode>General</c:formatCode>
                <c:ptCount val="1"/>
                <c:pt idx="0">
                  <c:v>5021.4172983770404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79-FB4B-9BAC-941462263B2A}"/>
            </c:ext>
          </c:extLst>
        </c:ser>
        <c:ser>
          <c:idx val="2"/>
          <c:order val="2"/>
          <c:tx>
            <c:v>60 core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차트'!$V$43</c:f>
              <c:numCache>
                <c:formatCode>General</c:formatCode>
                <c:ptCount val="1"/>
                <c:pt idx="0">
                  <c:v>5086.6048318455214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9-FB4B-9BAC-941462263B2A}"/>
            </c:ext>
          </c:extLst>
        </c:ser>
        <c:ser>
          <c:idx val="3"/>
          <c:order val="3"/>
          <c:tx>
            <c:v>80 core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차트'!$V$58</c:f>
              <c:numCache>
                <c:formatCode>General</c:formatCode>
                <c:ptCount val="1"/>
                <c:pt idx="0">
                  <c:v>5140.6797529444075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79-FB4B-9BAC-941462263B2A}"/>
            </c:ext>
          </c:extLst>
        </c:ser>
        <c:ser>
          <c:idx val="4"/>
          <c:order val="4"/>
          <c:tx>
            <c:v>100 core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'가공 및 차트'!$V$73</c:f>
              <c:numCache>
                <c:formatCode>General</c:formatCode>
                <c:ptCount val="1"/>
                <c:pt idx="0">
                  <c:v>5208.6867746731923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79-FB4B-9BAC-94146226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55707904"/>
        <c:axId val="1555689360"/>
      </c:barChart>
      <c:catAx>
        <c:axId val="1555707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5689360"/>
        <c:crosses val="autoZero"/>
        <c:auto val="1"/>
        <c:lblAlgn val="ctr"/>
        <c:lblOffset val="100"/>
        <c:noMultiLvlLbl val="0"/>
      </c:catAx>
      <c:valAx>
        <c:axId val="1555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5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graph - CPU-bound task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'가공 및 차트'!$Z$9</c:f>
              <c:strCache>
                <c:ptCount val="1"/>
                <c:pt idx="0">
                  <c:v>Executors-arrays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'가공 및 차트'!$AA$7:$AD$7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'가공 및 차트'!$AA$9:$AD$9</c:f>
              <c:numCache>
                <c:formatCode>General</c:formatCode>
                <c:ptCount val="4"/>
                <c:pt idx="0">
                  <c:v>-63.375028239858239</c:v>
                </c:pt>
                <c:pt idx="1">
                  <c:v>111.35987738444783</c:v>
                </c:pt>
                <c:pt idx="2">
                  <c:v>116.21635375488495</c:v>
                </c:pt>
                <c:pt idx="3">
                  <c:v>114.90852792898022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014C-BE8E-AEB01643564B}"/>
            </c:ext>
          </c:extLst>
        </c:ser>
        <c:ser>
          <c:idx val="1"/>
          <c:order val="1"/>
          <c:tx>
            <c:strRef>
              <c:f>'가공 및 차트'!$Z$11</c:f>
              <c:strCache>
                <c:ptCount val="1"/>
                <c:pt idx="0">
                  <c:v>Executors-linkedQ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'가공 및 차트'!$AA$11:$AD$11</c:f>
              <c:numCache>
                <c:formatCode>General</c:formatCode>
                <c:ptCount val="4"/>
                <c:pt idx="0">
                  <c:v>-61.489888433522538</c:v>
                </c:pt>
                <c:pt idx="1">
                  <c:v>99.788382652792279</c:v>
                </c:pt>
                <c:pt idx="2">
                  <c:v>128.4680497434565</c:v>
                </c:pt>
                <c:pt idx="3">
                  <c:v>98.3972627821895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A-014C-BE8E-AEB01643564B}"/>
            </c:ext>
          </c:extLst>
        </c:ser>
        <c:ser>
          <c:idx val="2"/>
          <c:order val="2"/>
          <c:tx>
            <c:strRef>
              <c:f>'가공 및 차트'!$Z$14</c:f>
              <c:strCache>
                <c:ptCount val="1"/>
                <c:pt idx="0">
                  <c:v>Schedulers-bound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'가공 및 차트'!$AA$14:$AD$14</c:f>
              <c:numCache>
                <c:formatCode>General</c:formatCode>
                <c:ptCount val="4"/>
                <c:pt idx="0">
                  <c:v>-84.967100733855204</c:v>
                </c:pt>
                <c:pt idx="1">
                  <c:v>11.74309987948709</c:v>
                </c:pt>
                <c:pt idx="2">
                  <c:v>26.427027005714081</c:v>
                </c:pt>
                <c:pt idx="3">
                  <c:v>19.407934924561232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BA-014C-BE8E-AEB01643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5974496"/>
        <c:axId val="1435976144"/>
      </c:barChart>
      <c:catAx>
        <c:axId val="14359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35976144"/>
        <c:crosses val="autoZero"/>
        <c:auto val="1"/>
        <c:lblAlgn val="ctr"/>
        <c:lblOffset val="100"/>
        <c:noMultiLvlLbl val="0"/>
      </c:catAx>
      <c:valAx>
        <c:axId val="1435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359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Difference graph</a:t>
            </a:r>
            <a:r>
              <a:rPr lang="en-US" altLang="ko-KR" baseline="0"/>
              <a:t> - I/O</a:t>
            </a:r>
            <a:r>
              <a:rPr lang="en-US" altLang="ko-KR"/>
              <a:t>-bound task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'가공 및 차트'!$Z$10</c:f>
              <c:strCache>
                <c:ptCount val="1"/>
                <c:pt idx="0">
                  <c:v>Executors-arrays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'가공 및 차트'!$AA$7:$AD$7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'가공 및 차트'!$AA$10:$AD$10</c:f>
              <c:numCache>
                <c:formatCode>General</c:formatCode>
                <c:ptCount val="4"/>
                <c:pt idx="0">
                  <c:v>1270.7760713031653</c:v>
                </c:pt>
                <c:pt idx="1">
                  <c:v>1345.3515103093</c:v>
                </c:pt>
                <c:pt idx="2">
                  <c:v>1306.7448385965795</c:v>
                </c:pt>
                <c:pt idx="3">
                  <c:v>1393.8948490316156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8-4A4A-9087-AD96582121C0}"/>
            </c:ext>
          </c:extLst>
        </c:ser>
        <c:ser>
          <c:idx val="1"/>
          <c:order val="1"/>
          <c:tx>
            <c:strRef>
              <c:f>'가공 및 차트'!$Z$12</c:f>
              <c:strCache>
                <c:ptCount val="1"/>
                <c:pt idx="0">
                  <c:v>Executors-linkedQ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'가공 및 차트'!$AA$12:$AD$12</c:f>
              <c:numCache>
                <c:formatCode>General</c:formatCode>
                <c:ptCount val="4"/>
                <c:pt idx="0">
                  <c:v>1280.4970165857208</c:v>
                </c:pt>
                <c:pt idx="1">
                  <c:v>1305.6504478167085</c:v>
                </c:pt>
                <c:pt idx="2">
                  <c:v>1315.6790275753078</c:v>
                </c:pt>
                <c:pt idx="3">
                  <c:v>1363.2711824477824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8-4A4A-9087-AD96582121C0}"/>
            </c:ext>
          </c:extLst>
        </c:ser>
        <c:ser>
          <c:idx val="2"/>
          <c:order val="2"/>
          <c:tx>
            <c:strRef>
              <c:f>'가공 및 차트'!$Z$15</c:f>
              <c:strCache>
                <c:ptCount val="1"/>
                <c:pt idx="0">
                  <c:v>Schedulers-bound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'가공 및 차트'!$AA$15:$AD$15</c:f>
              <c:numCache>
                <c:formatCode>General</c:formatCode>
                <c:ptCount val="4"/>
                <c:pt idx="0">
                  <c:v>1140.7892983770407</c:v>
                </c:pt>
                <c:pt idx="1">
                  <c:v>1205.9768318455217</c:v>
                </c:pt>
                <c:pt idx="2">
                  <c:v>1260.0517529444078</c:v>
                </c:pt>
                <c:pt idx="3">
                  <c:v>1328.0587746731926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8-4A4A-9087-AD965821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35974496"/>
        <c:axId val="1435976144"/>
      </c:barChart>
      <c:catAx>
        <c:axId val="14359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35976144"/>
        <c:crosses val="autoZero"/>
        <c:auto val="1"/>
        <c:lblAlgn val="ctr"/>
        <c:lblOffset val="100"/>
        <c:noMultiLvlLbl val="0"/>
      </c:catAx>
      <c:valAx>
        <c:axId val="1435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359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2</xdr:row>
      <xdr:rowOff>158750</xdr:rowOff>
    </xdr:from>
    <xdr:to>
      <xdr:col>41</xdr:col>
      <xdr:colOff>889000</xdr:colOff>
      <xdr:row>15</xdr:row>
      <xdr:rowOff>69850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19023D-65FC-958A-31AE-752A63690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127000</xdr:colOff>
      <xdr:row>17</xdr:row>
      <xdr:rowOff>215900</xdr:rowOff>
    </xdr:from>
    <xdr:to>
      <xdr:col>41</xdr:col>
      <xdr:colOff>889000</xdr:colOff>
      <xdr:row>30</xdr:row>
      <xdr:rowOff>127000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237B479-8DD5-5742-8569-1C6F92826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444500</xdr:colOff>
      <xdr:row>2</xdr:row>
      <xdr:rowOff>190500</xdr:rowOff>
    </xdr:from>
    <xdr:to>
      <xdr:col>47</xdr:col>
      <xdr:colOff>254000</xdr:colOff>
      <xdr:row>15</xdr:row>
      <xdr:rowOff>101600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8C01A85-6CE1-BA45-B86E-56794852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469900</xdr:colOff>
      <xdr:row>18</xdr:row>
      <xdr:rowOff>12700</xdr:rowOff>
    </xdr:from>
    <xdr:to>
      <xdr:col>47</xdr:col>
      <xdr:colOff>279400</xdr:colOff>
      <xdr:row>30</xdr:row>
      <xdr:rowOff>152400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0ACF837-CB71-4C44-B072-59A72BEDB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177800</xdr:colOff>
      <xdr:row>34</xdr:row>
      <xdr:rowOff>101600</xdr:rowOff>
    </xdr:from>
    <xdr:to>
      <xdr:col>41</xdr:col>
      <xdr:colOff>939800</xdr:colOff>
      <xdr:row>47</xdr:row>
      <xdr:rowOff>25400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799A304-8BBA-1448-A871-033DC0AF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393700</xdr:colOff>
      <xdr:row>34</xdr:row>
      <xdr:rowOff>114300</xdr:rowOff>
    </xdr:from>
    <xdr:to>
      <xdr:col>47</xdr:col>
      <xdr:colOff>203200</xdr:colOff>
      <xdr:row>47</xdr:row>
      <xdr:rowOff>38100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847E90CB-3648-EC40-9039-B4647EA3D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558800</xdr:colOff>
      <xdr:row>16</xdr:row>
      <xdr:rowOff>133350</xdr:rowOff>
    </xdr:from>
    <xdr:to>
      <xdr:col>33</xdr:col>
      <xdr:colOff>482600</xdr:colOff>
      <xdr:row>33</xdr:row>
      <xdr:rowOff>127000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69DDF8F-1F79-9352-5289-40E2FCA7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571500</xdr:colOff>
      <xdr:row>35</xdr:row>
      <xdr:rowOff>76200</xdr:rowOff>
    </xdr:from>
    <xdr:to>
      <xdr:col>33</xdr:col>
      <xdr:colOff>495300</xdr:colOff>
      <xdr:row>52</xdr:row>
      <xdr:rowOff>69850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D2DC0FE0-771E-E243-A16F-FA2008FF9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28EA-CED5-EF4F-A88D-74DE112A0FD6}">
  <dimension ref="B2:T100"/>
  <sheetViews>
    <sheetView workbookViewId="0">
      <selection activeCell="F44" sqref="F44"/>
    </sheetView>
  </sheetViews>
  <sheetFormatPr baseColWidth="10" defaultRowHeight="18"/>
  <cols>
    <col min="3" max="3" width="21.85546875" bestFit="1" customWidth="1"/>
    <col min="4" max="4" width="8" bestFit="1" customWidth="1"/>
    <col min="5" max="5" width="9.42578125" bestFit="1" customWidth="1"/>
    <col min="6" max="6" width="20" bestFit="1" customWidth="1"/>
    <col min="7" max="7" width="13.28515625" bestFit="1" customWidth="1"/>
    <col min="20" max="20" width="14.85546875" bestFit="1" customWidth="1"/>
  </cols>
  <sheetData>
    <row r="2" spans="2:20" ht="19" thickBot="1">
      <c r="B2" s="31" t="s">
        <v>0</v>
      </c>
      <c r="C2" s="32"/>
      <c r="D2" s="32"/>
      <c r="E2" s="32"/>
      <c r="F2" s="32"/>
      <c r="G2" s="33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t="s">
        <v>29</v>
      </c>
    </row>
    <row r="3" spans="2:20" ht="19" thickTop="1">
      <c r="B3" s="1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/>
      <c r="N3" s="1"/>
      <c r="O3" s="1"/>
      <c r="P3" s="1"/>
      <c r="Q3" s="1"/>
      <c r="R3" s="3" t="s">
        <v>17</v>
      </c>
      <c r="S3" s="3" t="s">
        <v>18</v>
      </c>
    </row>
    <row r="4" spans="2:20">
      <c r="B4" s="36" t="s">
        <v>25</v>
      </c>
      <c r="C4" s="9" t="s">
        <v>26</v>
      </c>
      <c r="D4" s="5" t="s">
        <v>19</v>
      </c>
      <c r="E4" s="5"/>
      <c r="F4" s="7" t="s">
        <v>20</v>
      </c>
      <c r="G4" s="8"/>
      <c r="H4" s="6">
        <v>4004.43</v>
      </c>
      <c r="I4" s="10">
        <v>4008.87</v>
      </c>
      <c r="J4" s="5">
        <v>4021.8</v>
      </c>
      <c r="K4" s="6">
        <v>3996.42</v>
      </c>
      <c r="L4" s="5">
        <v>4050</v>
      </c>
      <c r="M4" s="5"/>
      <c r="N4" s="5"/>
      <c r="O4" s="5"/>
      <c r="P4" s="5"/>
      <c r="Q4" s="5"/>
      <c r="R4" s="12">
        <f>AVERAGE(H4:L4)</f>
        <v>4016.3039999999992</v>
      </c>
      <c r="S4" s="5">
        <f>_xlfn.STDEV.S(H4:L4)</f>
        <v>20.959819417161043</v>
      </c>
    </row>
    <row r="5" spans="2:20">
      <c r="B5" s="36"/>
      <c r="C5" s="4"/>
      <c r="D5" s="5" t="s">
        <v>19</v>
      </c>
      <c r="E5" s="5"/>
      <c r="F5" s="7"/>
      <c r="G5" s="8" t="s">
        <v>20</v>
      </c>
      <c r="H5" s="6">
        <v>3872.9</v>
      </c>
      <c r="I5" s="6">
        <v>3863.73</v>
      </c>
      <c r="J5" s="6">
        <v>3873.96</v>
      </c>
      <c r="K5" s="6">
        <v>3874.68</v>
      </c>
      <c r="L5" s="6">
        <v>3875.47</v>
      </c>
      <c r="M5" s="6"/>
      <c r="N5" s="6"/>
      <c r="O5" s="6"/>
      <c r="P5" s="6"/>
      <c r="Q5" s="6"/>
      <c r="R5" s="5">
        <f>AVERAGE(H5:L5)</f>
        <v>3872.1480000000001</v>
      </c>
      <c r="S5" s="5">
        <f>_xlfn.STDEV.S(H5:L5)</f>
        <v>4.7999552081242856</v>
      </c>
    </row>
    <row r="6" spans="2:20">
      <c r="B6" s="36"/>
      <c r="C6" s="4"/>
      <c r="D6" s="5" t="s">
        <v>21</v>
      </c>
      <c r="E6" s="5"/>
      <c r="F6" s="7" t="s">
        <v>20</v>
      </c>
      <c r="G6" s="7"/>
      <c r="H6" s="6">
        <v>3990.16</v>
      </c>
      <c r="I6" s="6">
        <v>4025.11</v>
      </c>
      <c r="J6" s="6">
        <v>4027.38</v>
      </c>
      <c r="K6" s="6">
        <v>3997.95</v>
      </c>
      <c r="L6" s="6">
        <v>4038.89</v>
      </c>
      <c r="M6" s="6"/>
      <c r="N6" s="6"/>
      <c r="O6" s="6"/>
      <c r="P6" s="6"/>
      <c r="Q6" s="6"/>
      <c r="R6" s="12">
        <f>AVERAGE(H6:L6)</f>
        <v>4015.8980000000001</v>
      </c>
      <c r="S6" s="5">
        <f>_xlfn.STDEV.S(H6:L6)</f>
        <v>20.79606140594904</v>
      </c>
    </row>
    <row r="7" spans="2:20">
      <c r="B7" s="36"/>
      <c r="C7" s="4"/>
      <c r="D7" s="5" t="s">
        <v>21</v>
      </c>
      <c r="E7" s="5"/>
      <c r="F7" s="7"/>
      <c r="G7" s="8" t="s">
        <v>20</v>
      </c>
      <c r="H7" s="6">
        <v>3866.25</v>
      </c>
      <c r="I7" s="6">
        <v>3871.25</v>
      </c>
      <c r="J7" s="6">
        <v>3869.6</v>
      </c>
      <c r="K7" s="6">
        <v>3872.9</v>
      </c>
      <c r="L7" s="6">
        <v>3870.33</v>
      </c>
      <c r="M7" s="6"/>
      <c r="N7" s="6"/>
      <c r="O7" s="6"/>
      <c r="P7" s="6"/>
      <c r="Q7" s="6"/>
      <c r="R7" s="5">
        <f>AVERAGE(H7:L7)</f>
        <v>3870.0660000000003</v>
      </c>
      <c r="S7" s="5">
        <f>_xlfn.STDEV.S(H7:L7)</f>
        <v>2.4638445567852165</v>
      </c>
    </row>
    <row r="8" spans="2:20" ht="5" customHeight="1"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/>
    </row>
    <row r="9" spans="2:20">
      <c r="B9" s="35" t="s">
        <v>22</v>
      </c>
      <c r="C9" s="9" t="s">
        <v>27</v>
      </c>
      <c r="D9" s="5"/>
      <c r="E9" s="5" t="s">
        <v>23</v>
      </c>
      <c r="F9" s="7" t="s">
        <v>20</v>
      </c>
      <c r="G9" s="8"/>
      <c r="H9" s="5">
        <v>3708.13</v>
      </c>
      <c r="I9" s="5">
        <v>3681.74</v>
      </c>
      <c r="J9" s="5">
        <v>3710.55</v>
      </c>
      <c r="K9" s="5">
        <v>3712.05</v>
      </c>
      <c r="L9" s="5">
        <v>3714.64</v>
      </c>
      <c r="M9" s="5"/>
      <c r="N9" s="5"/>
      <c r="O9" s="5"/>
      <c r="P9" s="5"/>
      <c r="Q9" s="5"/>
      <c r="R9" s="12">
        <f>AVERAGE(H9:L9)</f>
        <v>3705.422</v>
      </c>
      <c r="S9" s="5">
        <f>_xlfn.STDEV.S(H9:L9)</f>
        <v>13.447757062053254</v>
      </c>
    </row>
    <row r="10" spans="2:20">
      <c r="B10" s="36"/>
      <c r="C10" s="4"/>
      <c r="D10" s="5"/>
      <c r="E10" s="5" t="s">
        <v>23</v>
      </c>
      <c r="F10" s="7"/>
      <c r="G10" s="8" t="s">
        <v>20</v>
      </c>
      <c r="H10" s="5">
        <v>3873.66</v>
      </c>
      <c r="I10" s="5">
        <v>3874.49</v>
      </c>
      <c r="J10" s="5">
        <v>3874.37</v>
      </c>
      <c r="K10" s="5">
        <v>3873.8</v>
      </c>
      <c r="L10" s="5">
        <v>3874.04</v>
      </c>
      <c r="M10" s="5"/>
      <c r="N10" s="5"/>
      <c r="O10" s="5"/>
      <c r="P10" s="5"/>
      <c r="Q10" s="5"/>
      <c r="R10" s="5">
        <f>AVERAGE(H10:L10)</f>
        <v>3874.0720000000001</v>
      </c>
      <c r="S10" s="5">
        <f>_xlfn.STDEV.S(H10:L10)</f>
        <v>0.35646879246288021</v>
      </c>
    </row>
    <row r="11" spans="2:20">
      <c r="B11" s="36"/>
      <c r="C11" s="4"/>
      <c r="D11" s="5"/>
      <c r="E11" s="5" t="s">
        <v>24</v>
      </c>
      <c r="F11" s="7" t="s">
        <v>20</v>
      </c>
      <c r="G11" s="8"/>
      <c r="H11" s="5">
        <v>3332.35</v>
      </c>
      <c r="I11" s="5">
        <v>3352.57</v>
      </c>
      <c r="J11" s="5">
        <v>3351.6</v>
      </c>
      <c r="K11" s="5">
        <v>3341.36</v>
      </c>
      <c r="L11" s="5">
        <v>3344.41</v>
      </c>
      <c r="M11" s="5"/>
      <c r="N11" s="5"/>
      <c r="O11" s="5"/>
      <c r="P11" s="5"/>
      <c r="Q11" s="5"/>
      <c r="R11" s="5">
        <f>AVERAGE(H11:L11)</f>
        <v>3344.4580000000001</v>
      </c>
      <c r="S11" s="5">
        <f>_xlfn.STDEV.S(H11:L11)</f>
        <v>8.2616021448627439</v>
      </c>
    </row>
    <row r="12" spans="2:20" ht="6" customHeight="1"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9"/>
    </row>
    <row r="13" spans="2:20">
      <c r="B13" s="35" t="s">
        <v>31</v>
      </c>
      <c r="C13" s="9" t="s">
        <v>28</v>
      </c>
      <c r="D13" s="5"/>
      <c r="E13" s="5" t="s">
        <v>23</v>
      </c>
      <c r="F13" s="7" t="s">
        <v>20</v>
      </c>
      <c r="G13" s="8"/>
      <c r="H13" s="5">
        <v>3701.26</v>
      </c>
      <c r="I13" s="5">
        <v>3762.81</v>
      </c>
      <c r="J13" s="5">
        <v>3778.13</v>
      </c>
      <c r="K13" s="5">
        <v>3766.49</v>
      </c>
      <c r="L13" s="5">
        <v>3748.63</v>
      </c>
      <c r="M13" s="5"/>
      <c r="N13" s="5"/>
      <c r="O13" s="5"/>
      <c r="P13" s="5"/>
      <c r="Q13" s="5"/>
      <c r="R13" s="12">
        <f>AVERAGE(H13:L13)</f>
        <v>3751.4639999999999</v>
      </c>
      <c r="S13" s="5">
        <f>_xlfn.STDEV.S(H13:L13)</f>
        <v>29.975244452714541</v>
      </c>
    </row>
    <row r="14" spans="2:20">
      <c r="B14" s="36"/>
      <c r="C14" s="4"/>
      <c r="D14" s="5"/>
      <c r="E14" s="5" t="s">
        <v>23</v>
      </c>
      <c r="F14" s="7"/>
      <c r="G14" s="8" t="s">
        <v>20</v>
      </c>
      <c r="H14" s="5">
        <v>3875.56</v>
      </c>
      <c r="I14" s="5">
        <v>3876.37</v>
      </c>
      <c r="J14" s="5">
        <v>3877.22</v>
      </c>
      <c r="K14" s="5">
        <v>3875.07</v>
      </c>
      <c r="L14" s="5">
        <v>3876.18</v>
      </c>
      <c r="M14" s="5"/>
      <c r="N14" s="5"/>
      <c r="O14" s="5"/>
      <c r="P14" s="5"/>
      <c r="Q14" s="5"/>
      <c r="R14" s="5">
        <f>AVERAGE(H14:L14)</f>
        <v>3876.0799999999995</v>
      </c>
      <c r="S14" s="5">
        <f>_xlfn.STDEV.S(H14:L14)</f>
        <v>0.81917641567600896</v>
      </c>
    </row>
    <row r="19" spans="2:20" ht="19" thickBot="1">
      <c r="B19" s="31" t="s">
        <v>0</v>
      </c>
      <c r="C19" s="32"/>
      <c r="D19" s="32"/>
      <c r="E19" s="32"/>
      <c r="F19" s="32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2:20" ht="19" thickTop="1">
      <c r="B20" s="1" t="s">
        <v>1</v>
      </c>
      <c r="C20" s="2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3" t="s">
        <v>17</v>
      </c>
      <c r="S20" s="3" t="s">
        <v>18</v>
      </c>
      <c r="T20" s="11"/>
    </row>
    <row r="21" spans="2:20">
      <c r="B21" s="36" t="s">
        <v>30</v>
      </c>
      <c r="C21" s="9" t="s">
        <v>26</v>
      </c>
      <c r="D21" s="5" t="s">
        <v>19</v>
      </c>
      <c r="E21" s="5"/>
      <c r="F21" s="7" t="s">
        <v>20</v>
      </c>
      <c r="G21" s="8"/>
      <c r="H21" s="6">
        <v>4218.4799999999996</v>
      </c>
      <c r="I21" s="5">
        <v>4204.84</v>
      </c>
      <c r="J21" s="5">
        <v>4195.8999999999996</v>
      </c>
      <c r="K21" s="6">
        <v>4210.49</v>
      </c>
      <c r="L21" s="5">
        <v>4215.58</v>
      </c>
      <c r="M21" s="5">
        <v>4205.6899999999996</v>
      </c>
      <c r="N21" s="5">
        <v>4204.4799999999996</v>
      </c>
      <c r="O21" s="5">
        <v>4203.4799999999996</v>
      </c>
      <c r="P21" s="5">
        <v>4201.58</v>
      </c>
      <c r="Q21" s="5">
        <v>4200.7299999999996</v>
      </c>
      <c r="R21" s="12">
        <f>AVERAGE(H21:Q21)</f>
        <v>4206.125</v>
      </c>
      <c r="S21" s="5">
        <f>_xlfn.STDEV.S(H21:L21)</f>
        <v>9.0039669035375542</v>
      </c>
    </row>
    <row r="22" spans="2:20">
      <c r="B22" s="36"/>
      <c r="C22" s="4"/>
      <c r="D22" s="5" t="s">
        <v>19</v>
      </c>
      <c r="E22" s="5"/>
      <c r="F22" s="7"/>
      <c r="G22" s="8" t="s">
        <v>20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5" t="e">
        <f>AVERAGE(H22:L22)</f>
        <v>#DIV/0!</v>
      </c>
      <c r="S22" s="5" t="e">
        <f>_xlfn.STDEV.S(H22:L22)</f>
        <v>#DIV/0!</v>
      </c>
    </row>
    <row r="23" spans="2:20">
      <c r="B23" s="36"/>
      <c r="C23" s="4"/>
      <c r="D23" s="5" t="s">
        <v>21</v>
      </c>
      <c r="E23" s="5"/>
      <c r="F23" s="7" t="s">
        <v>20</v>
      </c>
      <c r="G23" s="7"/>
      <c r="H23" s="6">
        <v>4158.4799999999996</v>
      </c>
      <c r="I23" s="6">
        <v>4182.3999999999996</v>
      </c>
      <c r="J23" s="6">
        <v>4179.8</v>
      </c>
      <c r="K23" s="6">
        <v>4200.49</v>
      </c>
      <c r="L23" s="6">
        <v>4200.49</v>
      </c>
      <c r="M23" s="6">
        <v>4182.8</v>
      </c>
      <c r="N23" s="6">
        <v>4175.88</v>
      </c>
      <c r="O23" s="6">
        <v>4199.58</v>
      </c>
      <c r="P23" s="6">
        <v>4201.53</v>
      </c>
      <c r="Q23" s="6">
        <v>4205.54</v>
      </c>
      <c r="R23" s="12">
        <f>AVERAGE(H23:Q23)</f>
        <v>4188.6989999999996</v>
      </c>
      <c r="S23" s="5">
        <f>_xlfn.STDEV.S(H23:L23)</f>
        <v>17.426699917081319</v>
      </c>
    </row>
    <row r="24" spans="2:20">
      <c r="B24" s="36"/>
      <c r="C24" s="4"/>
      <c r="D24" s="5" t="s">
        <v>21</v>
      </c>
      <c r="E24" s="5"/>
      <c r="F24" s="7"/>
      <c r="G24" s="8" t="s">
        <v>20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5" t="e">
        <f>AVERAGE(H24:L24)</f>
        <v>#DIV/0!</v>
      </c>
      <c r="S24" s="5" t="e">
        <f>_xlfn.STDEV.S(H24:L24)</f>
        <v>#DIV/0!</v>
      </c>
    </row>
    <row r="25" spans="2:20" ht="5" customHeight="1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9"/>
    </row>
    <row r="26" spans="2:20">
      <c r="B26" s="35" t="s">
        <v>31</v>
      </c>
      <c r="C26" s="9" t="s">
        <v>28</v>
      </c>
      <c r="D26" s="5"/>
      <c r="E26" s="5" t="s">
        <v>23</v>
      </c>
      <c r="F26" s="7" t="s">
        <v>20</v>
      </c>
      <c r="G26" s="8"/>
      <c r="H26" s="5">
        <v>3824.56</v>
      </c>
      <c r="I26" s="5">
        <v>3861.48</v>
      </c>
      <c r="J26" s="5">
        <v>3864.65</v>
      </c>
      <c r="K26" s="5">
        <v>3873.46</v>
      </c>
      <c r="L26" s="5">
        <v>3883.8</v>
      </c>
      <c r="M26" s="5">
        <v>3894.56</v>
      </c>
      <c r="N26" s="5">
        <v>3903.19</v>
      </c>
      <c r="O26" s="5">
        <v>3835.14</v>
      </c>
      <c r="P26" s="5">
        <v>3854.95</v>
      </c>
      <c r="Q26" s="5">
        <v>3850.95</v>
      </c>
      <c r="R26" s="12">
        <f>AVERAGE(H26:Q26)</f>
        <v>3864.674</v>
      </c>
      <c r="S26" s="5">
        <f>_xlfn.STDEV.S(H26:L26)</f>
        <v>22.443137035628585</v>
      </c>
    </row>
    <row r="27" spans="2:20">
      <c r="B27" s="36"/>
      <c r="C27" s="4"/>
      <c r="D27" s="5"/>
      <c r="E27" s="5" t="s">
        <v>23</v>
      </c>
      <c r="F27" s="7"/>
      <c r="G27" s="8" t="s">
        <v>20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 t="e">
        <f>AVERAGE(H27:L27)</f>
        <v>#DIV/0!</v>
      </c>
      <c r="S27" s="5" t="e">
        <f>_xlfn.STDEV.S(H27:L27)</f>
        <v>#DIV/0!</v>
      </c>
    </row>
    <row r="28" spans="2:20">
      <c r="B28" s="14"/>
    </row>
    <row r="29" spans="2:20">
      <c r="B29" s="14"/>
    </row>
    <row r="30" spans="2:20">
      <c r="B30" s="14"/>
    </row>
    <row r="33" spans="2:19">
      <c r="B33" t="s">
        <v>38</v>
      </c>
      <c r="D33" t="s">
        <v>34</v>
      </c>
      <c r="F33" t="s">
        <v>39</v>
      </c>
    </row>
    <row r="34" spans="2:19" ht="19" thickBot="1">
      <c r="B34" s="31" t="s">
        <v>0</v>
      </c>
      <c r="C34" s="32"/>
      <c r="D34" s="32"/>
      <c r="E34" s="32"/>
      <c r="F34" s="32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2:19" ht="19" thickTop="1">
      <c r="B35" s="1" t="s">
        <v>1</v>
      </c>
      <c r="C35" s="2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3" t="s">
        <v>17</v>
      </c>
      <c r="S35" s="3" t="s">
        <v>18</v>
      </c>
    </row>
    <row r="36" spans="2:19">
      <c r="B36" s="1" t="s">
        <v>40</v>
      </c>
      <c r="C36" s="2" t="s">
        <v>24</v>
      </c>
      <c r="D36" s="1"/>
      <c r="E36" s="1"/>
      <c r="F36" s="1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3"/>
      <c r="S36" s="3"/>
    </row>
    <row r="37" spans="2:19">
      <c r="B37" s="36" t="s">
        <v>25</v>
      </c>
      <c r="C37" s="9" t="s">
        <v>32</v>
      </c>
      <c r="D37" s="5" t="s">
        <v>19</v>
      </c>
      <c r="E37" s="5"/>
      <c r="F37" s="7" t="s">
        <v>20</v>
      </c>
      <c r="G37" s="8"/>
      <c r="H37" s="6">
        <v>4105.17</v>
      </c>
      <c r="I37" s="5">
        <v>4109.3900000000003</v>
      </c>
      <c r="J37" s="5">
        <v>4120.05</v>
      </c>
      <c r="K37" s="6">
        <v>4131.1899999999996</v>
      </c>
      <c r="L37" s="5">
        <v>4106.8900000000003</v>
      </c>
      <c r="M37" s="5">
        <v>4106.68</v>
      </c>
      <c r="N37" s="5">
        <v>4112.5</v>
      </c>
      <c r="O37" s="5">
        <v>4099.79</v>
      </c>
      <c r="P37" s="5">
        <v>4116.51</v>
      </c>
      <c r="Q37" s="5">
        <v>4125.21</v>
      </c>
      <c r="R37" s="12">
        <f>AVERAGE(H37:Q37)</f>
        <v>4113.3379999999997</v>
      </c>
      <c r="S37" s="5">
        <f>_xlfn.STDEV.S(H37:Q37)</f>
        <v>9.8161429401888771</v>
      </c>
    </row>
    <row r="38" spans="2:19">
      <c r="B38" s="36"/>
      <c r="C38" s="4"/>
      <c r="D38" s="5" t="s">
        <v>19</v>
      </c>
      <c r="E38" s="5"/>
      <c r="F38" s="7"/>
      <c r="G38" s="8" t="s">
        <v>20</v>
      </c>
      <c r="H38" s="6">
        <v>3877.4</v>
      </c>
      <c r="I38" s="6">
        <v>3878.06</v>
      </c>
      <c r="J38" s="6">
        <v>3880.21</v>
      </c>
      <c r="K38" s="6">
        <v>3875.64</v>
      </c>
      <c r="L38" s="6">
        <v>3877.32</v>
      </c>
      <c r="M38" s="6">
        <v>3878.7</v>
      </c>
      <c r="N38" s="6">
        <v>3879.57</v>
      </c>
      <c r="O38" s="6">
        <v>3878.29</v>
      </c>
      <c r="P38" s="6">
        <v>3876.07</v>
      </c>
      <c r="Q38" s="6">
        <v>3878.07</v>
      </c>
      <c r="R38" s="5">
        <f>AVERAGE(H38:Q38)</f>
        <v>3877.933</v>
      </c>
      <c r="S38" s="5">
        <f>_xlfn.STDEV.S(H38:Q38)</f>
        <v>1.4143553694567437</v>
      </c>
    </row>
    <row r="39" spans="2:19">
      <c r="B39" s="36"/>
      <c r="C39" s="4"/>
      <c r="D39" s="5" t="s">
        <v>21</v>
      </c>
      <c r="E39" s="5"/>
      <c r="F39" s="7" t="s">
        <v>20</v>
      </c>
      <c r="G39" s="7"/>
      <c r="H39" s="6">
        <v>4105.3900000000003</v>
      </c>
      <c r="I39" s="6">
        <v>4110.6000000000004</v>
      </c>
      <c r="J39" s="6">
        <v>4105.74</v>
      </c>
      <c r="K39" s="6">
        <v>4106.32</v>
      </c>
      <c r="L39" s="6">
        <v>4115.88</v>
      </c>
      <c r="M39" s="6">
        <v>4114.7700000000004</v>
      </c>
      <c r="N39" s="6">
        <v>4106.6099999999997</v>
      </c>
      <c r="O39" s="6">
        <v>4129.49</v>
      </c>
      <c r="P39" s="6">
        <v>4106.37</v>
      </c>
      <c r="Q39" s="6">
        <v>4123.5</v>
      </c>
      <c r="R39" s="12">
        <f>AVERAGE(H39:Q39)</f>
        <v>4112.4670000000006</v>
      </c>
      <c r="S39" s="5">
        <f>_xlfn.STDEV.S(H39:Q39)</f>
        <v>8.4099650547563112</v>
      </c>
    </row>
    <row r="40" spans="2:19">
      <c r="B40" s="36"/>
      <c r="C40" s="4"/>
      <c r="D40" s="5" t="s">
        <v>21</v>
      </c>
      <c r="E40" s="5"/>
      <c r="F40" s="7"/>
      <c r="G40" s="8" t="s">
        <v>20</v>
      </c>
      <c r="H40" s="6">
        <v>3878.15</v>
      </c>
      <c r="I40" s="6">
        <v>3877.75</v>
      </c>
      <c r="J40" s="6">
        <v>3877.39</v>
      </c>
      <c r="K40" s="6">
        <v>3877.88</v>
      </c>
      <c r="L40" s="6">
        <v>3879.94</v>
      </c>
      <c r="M40" s="6">
        <v>3875.46</v>
      </c>
      <c r="N40" s="6">
        <v>3880</v>
      </c>
      <c r="O40" s="6">
        <v>3876.56</v>
      </c>
      <c r="P40" s="6">
        <v>3880.43</v>
      </c>
      <c r="Q40" s="6">
        <v>3877.63</v>
      </c>
      <c r="R40" s="5">
        <f>AVERAGE(H40:Q40)</f>
        <v>3878.1189999999997</v>
      </c>
      <c r="S40" s="5">
        <f>_xlfn.STDEV.S(H40:Q40)</f>
        <v>1.5867678539163066</v>
      </c>
    </row>
    <row r="41" spans="2:19" ht="5" customHeight="1"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9"/>
    </row>
    <row r="42" spans="2:19">
      <c r="B42" s="35" t="s">
        <v>31</v>
      </c>
      <c r="C42" s="9" t="s">
        <v>33</v>
      </c>
      <c r="D42" s="5"/>
      <c r="E42" s="5" t="s">
        <v>23</v>
      </c>
      <c r="F42" s="7" t="s">
        <v>20</v>
      </c>
      <c r="G42" s="8"/>
      <c r="H42" s="5">
        <v>3779.05</v>
      </c>
      <c r="I42" s="5">
        <v>3823.9</v>
      </c>
      <c r="J42" s="5">
        <v>3835.22</v>
      </c>
      <c r="K42" s="5">
        <v>3858.44</v>
      </c>
      <c r="L42" s="5">
        <v>3846.81</v>
      </c>
      <c r="M42" s="5">
        <v>3832.82</v>
      </c>
      <c r="N42" s="5">
        <v>3819.94</v>
      </c>
      <c r="O42" s="5">
        <v>3843.39</v>
      </c>
      <c r="P42" s="5">
        <v>3829.22</v>
      </c>
      <c r="Q42" s="5">
        <v>3828.53</v>
      </c>
      <c r="R42" s="12">
        <f>AVERAGE(H42:Q42)</f>
        <v>3829.732</v>
      </c>
      <c r="S42" s="5">
        <f>_xlfn.STDEV.S(H42:L42)</f>
        <v>30.590485939258876</v>
      </c>
    </row>
    <row r="43" spans="2:19">
      <c r="B43" s="36"/>
      <c r="C43" s="4"/>
      <c r="D43" s="5"/>
      <c r="E43" s="5" t="s">
        <v>23</v>
      </c>
      <c r="F43" s="7"/>
      <c r="G43" s="8" t="s">
        <v>20</v>
      </c>
      <c r="H43" s="5">
        <v>3877.04</v>
      </c>
      <c r="I43" s="5">
        <v>3877.8</v>
      </c>
      <c r="J43" s="5">
        <v>3878.42</v>
      </c>
      <c r="K43" s="5">
        <v>3878.77</v>
      </c>
      <c r="L43" s="5">
        <v>3877.69</v>
      </c>
      <c r="M43" s="5">
        <v>3878.4</v>
      </c>
      <c r="N43" s="5">
        <v>3878.66</v>
      </c>
      <c r="O43" s="5">
        <v>3877.73</v>
      </c>
      <c r="P43" s="6">
        <v>3878.03</v>
      </c>
      <c r="Q43" s="5">
        <v>3878.3</v>
      </c>
      <c r="R43" s="5">
        <f>AVERAGE(H43:Q43)</f>
        <v>3878.0840000000003</v>
      </c>
      <c r="S43" s="5">
        <f>_xlfn.STDEV.S(H43:L43)</f>
        <v>0.67292644471740459</v>
      </c>
    </row>
    <row r="47" spans="2:19">
      <c r="B47" t="s">
        <v>42</v>
      </c>
    </row>
    <row r="48" spans="2:19" ht="19" thickBot="1">
      <c r="B48" s="31" t="s">
        <v>0</v>
      </c>
      <c r="C48" s="32"/>
      <c r="D48" s="32"/>
      <c r="E48" s="32"/>
      <c r="F48" s="32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</row>
    <row r="49" spans="2:19" ht="19" thickTop="1">
      <c r="B49" s="1" t="s">
        <v>1</v>
      </c>
      <c r="C49" s="2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3" t="s">
        <v>17</v>
      </c>
      <c r="S49" s="3" t="s">
        <v>18</v>
      </c>
    </row>
    <row r="50" spans="2:19">
      <c r="B50" s="1" t="s">
        <v>40</v>
      </c>
      <c r="C50" s="2" t="s">
        <v>24</v>
      </c>
      <c r="D50" s="1" t="s">
        <v>41</v>
      </c>
      <c r="E50" s="1"/>
      <c r="F50" s="1"/>
      <c r="G50" s="15"/>
      <c r="H50" s="1">
        <v>5315.18</v>
      </c>
      <c r="I50" s="1">
        <v>5307.2</v>
      </c>
      <c r="J50" s="1">
        <v>5297.57</v>
      </c>
      <c r="K50" s="1">
        <v>5308.96</v>
      </c>
      <c r="L50" s="1">
        <v>5329.12</v>
      </c>
      <c r="M50" s="1"/>
      <c r="N50" s="1"/>
      <c r="O50" s="1"/>
      <c r="P50" s="1"/>
      <c r="Q50" s="1"/>
      <c r="R50" s="12">
        <f>AVERAGE(H50:Q50)</f>
        <v>5311.6059999999998</v>
      </c>
      <c r="S50" s="5">
        <f>_xlfn.STDEV.S(H50:Q50)</f>
        <v>11.650505568429294</v>
      </c>
    </row>
    <row r="51" spans="2:19">
      <c r="B51" s="36" t="s">
        <v>30</v>
      </c>
      <c r="C51" s="9" t="s">
        <v>32</v>
      </c>
      <c r="D51" s="13" t="s">
        <v>19</v>
      </c>
      <c r="E51" s="5"/>
      <c r="F51" s="7" t="s">
        <v>20</v>
      </c>
      <c r="G51" s="8"/>
      <c r="H51" s="6"/>
      <c r="I51" s="5"/>
      <c r="J51" s="5"/>
      <c r="K51" s="6"/>
      <c r="L51" s="5"/>
      <c r="M51" s="5"/>
      <c r="N51" s="5"/>
      <c r="O51" s="5"/>
      <c r="P51" s="5"/>
      <c r="Q51" s="5"/>
      <c r="R51" s="12" t="e">
        <f>AVERAGE(H51:Q51)</f>
        <v>#DIV/0!</v>
      </c>
      <c r="S51" s="5" t="e">
        <f>_xlfn.STDEV.S(H51:Q51)</f>
        <v>#DIV/0!</v>
      </c>
    </row>
    <row r="52" spans="2:19">
      <c r="B52" s="36"/>
      <c r="C52" s="4"/>
      <c r="D52" s="13" t="s">
        <v>19</v>
      </c>
      <c r="E52" s="5"/>
      <c r="F52" s="7"/>
      <c r="G52" s="8" t="s">
        <v>20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5" t="e">
        <f>AVERAGE(H52:Q52)</f>
        <v>#DIV/0!</v>
      </c>
      <c r="S52" s="5" t="e">
        <f>_xlfn.STDEV.S(H52:Q52)</f>
        <v>#DIV/0!</v>
      </c>
    </row>
    <row r="53" spans="2:19">
      <c r="B53" s="36"/>
      <c r="C53" s="4"/>
      <c r="D53" s="13" t="s">
        <v>21</v>
      </c>
      <c r="E53" s="5"/>
      <c r="F53" s="7" t="s">
        <v>20</v>
      </c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12" t="e">
        <f>AVERAGE(H53:Q53)</f>
        <v>#DIV/0!</v>
      </c>
      <c r="S53" s="5" t="e">
        <f>_xlfn.STDEV.S(H53:Q53)</f>
        <v>#DIV/0!</v>
      </c>
    </row>
    <row r="54" spans="2:19">
      <c r="B54" s="36"/>
      <c r="C54" s="4"/>
      <c r="D54" s="13" t="s">
        <v>21</v>
      </c>
      <c r="E54" s="5"/>
      <c r="F54" s="7"/>
      <c r="G54" s="8" t="s">
        <v>20</v>
      </c>
      <c r="H54" s="6">
        <v>5090.59</v>
      </c>
      <c r="I54" s="6">
        <v>5064.12</v>
      </c>
      <c r="J54" s="6">
        <v>5085.62</v>
      </c>
      <c r="K54" s="6"/>
      <c r="L54" s="6"/>
      <c r="M54" s="6"/>
      <c r="N54" s="6"/>
      <c r="O54" s="6"/>
      <c r="P54" s="6"/>
      <c r="Q54" s="6"/>
      <c r="R54" s="5">
        <f>AVERAGE(H54:Q54)</f>
        <v>5080.1099999999997</v>
      </c>
      <c r="S54" s="5">
        <f>_xlfn.STDEV.S(H54:Q54)</f>
        <v>14.068948077237426</v>
      </c>
    </row>
    <row r="55" spans="2:19" ht="5" customHeight="1"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9"/>
    </row>
    <row r="56" spans="2:19">
      <c r="B56" s="35" t="s">
        <v>31</v>
      </c>
      <c r="C56" s="9" t="s">
        <v>33</v>
      </c>
      <c r="D56" s="5"/>
      <c r="E56" s="5" t="s">
        <v>23</v>
      </c>
      <c r="F56" s="7" t="s">
        <v>20</v>
      </c>
      <c r="G56" s="8"/>
      <c r="H56" s="5"/>
      <c r="I56" s="5"/>
      <c r="J56" s="5"/>
      <c r="K56" s="5"/>
      <c r="L56" s="5"/>
      <c r="M56" s="5"/>
      <c r="N56" s="5"/>
      <c r="O56" s="5"/>
      <c r="P56" s="5"/>
      <c r="Q56" s="5"/>
      <c r="R56" s="12" t="e">
        <f>AVERAGE(H56:Q56)</f>
        <v>#DIV/0!</v>
      </c>
      <c r="S56" s="5" t="e">
        <f>_xlfn.STDEV.S(H56:L56)</f>
        <v>#DIV/0!</v>
      </c>
    </row>
    <row r="57" spans="2:19">
      <c r="B57" s="36"/>
      <c r="C57" s="4"/>
      <c r="D57" s="5"/>
      <c r="E57" s="5" t="s">
        <v>23</v>
      </c>
      <c r="F57" s="7"/>
      <c r="G57" s="8" t="s">
        <v>20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 t="e">
        <f>AVERAGE(H57:Q57)</f>
        <v>#DIV/0!</v>
      </c>
      <c r="S57" s="5" t="e">
        <f>_xlfn.STDEV.S(H57:L57)</f>
        <v>#DIV/0!</v>
      </c>
    </row>
    <row r="61" spans="2:19">
      <c r="B61" t="s">
        <v>43</v>
      </c>
    </row>
    <row r="62" spans="2:19" ht="19" thickBot="1">
      <c r="B62" s="31" t="s">
        <v>0</v>
      </c>
      <c r="C62" s="32"/>
      <c r="D62" s="32"/>
      <c r="E62" s="32"/>
      <c r="F62" s="32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2:19" ht="19" thickTop="1">
      <c r="B63" s="1" t="s">
        <v>1</v>
      </c>
      <c r="C63" s="2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1" t="s">
        <v>13</v>
      </c>
      <c r="O63" s="1" t="s">
        <v>14</v>
      </c>
      <c r="P63" s="1" t="s">
        <v>15</v>
      </c>
      <c r="Q63" s="1" t="s">
        <v>16</v>
      </c>
      <c r="R63" s="3" t="s">
        <v>17</v>
      </c>
      <c r="S63" s="3" t="s">
        <v>18</v>
      </c>
    </row>
    <row r="64" spans="2:19">
      <c r="B64" s="1" t="s">
        <v>40</v>
      </c>
      <c r="C64" s="2" t="s">
        <v>24</v>
      </c>
      <c r="D64" s="1" t="s">
        <v>41</v>
      </c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3"/>
    </row>
    <row r="65" spans="2:19">
      <c r="B65" s="36" t="s">
        <v>30</v>
      </c>
      <c r="C65" s="9" t="s">
        <v>32</v>
      </c>
      <c r="D65" s="5" t="s">
        <v>19</v>
      </c>
      <c r="E65" s="5"/>
      <c r="F65" s="7" t="s">
        <v>20</v>
      </c>
      <c r="G65" s="8"/>
      <c r="H65" s="6">
        <v>4086.7</v>
      </c>
      <c r="I65" s="5">
        <v>4104.5200000000004</v>
      </c>
      <c r="J65" s="5">
        <v>4097.3599999999997</v>
      </c>
      <c r="K65" s="6">
        <v>4088.47</v>
      </c>
      <c r="L65" s="5">
        <v>4096.47</v>
      </c>
      <c r="M65" s="5">
        <v>4095.42</v>
      </c>
      <c r="N65" s="5">
        <v>4092.94</v>
      </c>
      <c r="O65" s="5">
        <v>4096.91</v>
      </c>
      <c r="P65" s="5">
        <v>4088.08</v>
      </c>
      <c r="Q65" s="5">
        <v>4082.68</v>
      </c>
      <c r="R65" s="12">
        <f>AVERAGE(H65:Q65)</f>
        <v>4092.9550000000004</v>
      </c>
      <c r="S65" s="5">
        <f>_xlfn.STDEV.S(H65:Q65)</f>
        <v>6.4619265273172415</v>
      </c>
    </row>
    <row r="66" spans="2:19">
      <c r="B66" s="36"/>
      <c r="C66" s="4"/>
      <c r="D66" s="5" t="s">
        <v>19</v>
      </c>
      <c r="E66" s="5"/>
      <c r="F66" s="7"/>
      <c r="G66" s="8" t="s">
        <v>20</v>
      </c>
      <c r="H66" s="6">
        <v>5316.08</v>
      </c>
      <c r="I66" s="6">
        <v>5275.89</v>
      </c>
      <c r="J66" s="6">
        <v>5275.28</v>
      </c>
      <c r="K66" s="6">
        <v>5267.63</v>
      </c>
      <c r="L66" s="6">
        <v>5167.42</v>
      </c>
      <c r="M66" s="6">
        <v>5164.37</v>
      </c>
      <c r="N66" s="6">
        <v>5184.34</v>
      </c>
      <c r="O66" s="6">
        <v>5219.42</v>
      </c>
      <c r="P66" s="6">
        <v>5181.41</v>
      </c>
      <c r="Q66" s="6">
        <v>5187.34</v>
      </c>
      <c r="R66" s="5">
        <f>AVERAGE(H66:Q66)</f>
        <v>5223.9179999999997</v>
      </c>
      <c r="S66" s="5">
        <f>_xlfn.STDEV.S(H66:Q66)</f>
        <v>54.988115443248276</v>
      </c>
    </row>
    <row r="67" spans="2:19">
      <c r="B67" s="36"/>
      <c r="C67" s="4"/>
      <c r="D67" s="5" t="s">
        <v>21</v>
      </c>
      <c r="E67" s="5"/>
      <c r="F67" s="7" t="s">
        <v>20</v>
      </c>
      <c r="G67" s="7"/>
      <c r="H67" s="6">
        <v>4046.91</v>
      </c>
      <c r="I67" s="6">
        <v>4101.8599999999997</v>
      </c>
      <c r="J67" s="6">
        <v>4102.67</v>
      </c>
      <c r="K67" s="6">
        <v>4093.2</v>
      </c>
      <c r="L67" s="6">
        <v>4065.77</v>
      </c>
      <c r="M67" s="6">
        <v>4067.15</v>
      </c>
      <c r="N67" s="6">
        <v>4105.7299999999996</v>
      </c>
      <c r="O67" s="6">
        <v>4101.0200000000004</v>
      </c>
      <c r="P67" s="6">
        <v>4077.53</v>
      </c>
      <c r="Q67" s="6">
        <v>4113.97</v>
      </c>
      <c r="R67" s="12">
        <f>AVERAGE(H67:Q67)</f>
        <v>4087.5810000000006</v>
      </c>
      <c r="S67" s="5">
        <f>_xlfn.STDEV.S(H67:Q67)</f>
        <v>21.903352077301381</v>
      </c>
    </row>
    <row r="68" spans="2:19">
      <c r="B68" s="36"/>
      <c r="C68" s="4"/>
      <c r="D68" s="5" t="s">
        <v>21</v>
      </c>
      <c r="E68" s="5"/>
      <c r="F68" s="7"/>
      <c r="G68" s="8" t="s">
        <v>20</v>
      </c>
      <c r="H68" s="6">
        <v>5294.64</v>
      </c>
      <c r="I68" s="6">
        <v>5171.21</v>
      </c>
      <c r="J68" s="6">
        <v>5228.7299999999996</v>
      </c>
      <c r="K68" s="6">
        <v>5219.26</v>
      </c>
      <c r="L68" s="6">
        <v>5252.88</v>
      </c>
      <c r="M68" s="6">
        <v>5253.93</v>
      </c>
      <c r="N68" s="6">
        <v>5279.95</v>
      </c>
      <c r="O68" s="6">
        <v>5210.76</v>
      </c>
      <c r="P68" s="6">
        <v>5303.49</v>
      </c>
      <c r="Q68" s="6">
        <v>5177.82</v>
      </c>
      <c r="R68" s="5">
        <f>AVERAGE(H68:Q68)</f>
        <v>5239.2669999999998</v>
      </c>
      <c r="S68" s="5">
        <f>_xlfn.STDEV.S(H68:Q68)</f>
        <v>45.919776918254129</v>
      </c>
    </row>
    <row r="69" spans="2:19" ht="5" customHeight="1">
      <c r="B69" s="3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9"/>
    </row>
    <row r="70" spans="2:19">
      <c r="B70" s="35" t="s">
        <v>31</v>
      </c>
      <c r="C70" s="9" t="s">
        <v>33</v>
      </c>
      <c r="D70" s="5"/>
      <c r="E70" s="5" t="s">
        <v>23</v>
      </c>
      <c r="F70" s="7" t="s">
        <v>20</v>
      </c>
      <c r="G70" s="8"/>
      <c r="H70" s="5">
        <v>3764.83</v>
      </c>
      <c r="I70" s="5">
        <v>3791.16</v>
      </c>
      <c r="J70" s="5">
        <v>3787.82</v>
      </c>
      <c r="K70" s="5">
        <v>3799.38</v>
      </c>
      <c r="L70" s="5">
        <v>3774.35</v>
      </c>
      <c r="M70" s="5">
        <v>3718.37</v>
      </c>
      <c r="N70" s="5">
        <v>3785.45</v>
      </c>
      <c r="O70" s="5">
        <v>3782.17</v>
      </c>
      <c r="P70" s="5">
        <v>3784.65</v>
      </c>
      <c r="Q70" s="5">
        <v>3799.57</v>
      </c>
      <c r="R70" s="12">
        <f>AVERAGE(H70:Q70)</f>
        <v>3778.7750000000001</v>
      </c>
      <c r="S70" s="5">
        <f>_xlfn.STDEV.S(H70:L70)</f>
        <v>13.800393834959992</v>
      </c>
    </row>
    <row r="71" spans="2:19">
      <c r="B71" s="36"/>
      <c r="C71" s="4"/>
      <c r="D71" s="5"/>
      <c r="E71" s="5" t="s">
        <v>23</v>
      </c>
      <c r="F71" s="7"/>
      <c r="G71" s="8" t="s">
        <v>20</v>
      </c>
      <c r="H71" s="5">
        <v>5158.4799999999996</v>
      </c>
      <c r="I71" s="5">
        <v>5103.53</v>
      </c>
      <c r="J71" s="5">
        <v>5079.74</v>
      </c>
      <c r="K71" s="5">
        <v>5120.3599999999997</v>
      </c>
      <c r="L71" s="5">
        <v>5017.96</v>
      </c>
      <c r="M71" s="5">
        <v>5043.93</v>
      </c>
      <c r="N71" s="5">
        <v>5102.8999999999996</v>
      </c>
      <c r="O71" s="5">
        <v>5009.82</v>
      </c>
      <c r="P71" s="5">
        <v>5147.49</v>
      </c>
      <c r="Q71" s="5">
        <v>5055.4399999999996</v>
      </c>
      <c r="R71" s="5">
        <f>AVERAGE(H71:Q71)</f>
        <v>5083.9649999999992</v>
      </c>
      <c r="S71" s="5">
        <f>_xlfn.STDEV.S(H71:L71)</f>
        <v>52.221856343871778</v>
      </c>
    </row>
    <row r="77" spans="2:19" ht="19" thickBot="1">
      <c r="B77" s="31" t="s">
        <v>0</v>
      </c>
      <c r="C77" s="32"/>
      <c r="D77" s="32"/>
      <c r="E77" s="32"/>
      <c r="F77" s="32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</row>
    <row r="78" spans="2:19" ht="19" thickTop="1">
      <c r="B78" s="1" t="s">
        <v>1</v>
      </c>
      <c r="C78" s="2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  <c r="L78" s="1" t="s">
        <v>11</v>
      </c>
      <c r="M78" s="1" t="s">
        <v>12</v>
      </c>
      <c r="N78" s="1" t="s">
        <v>13</v>
      </c>
      <c r="O78" s="1" t="s">
        <v>14</v>
      </c>
      <c r="P78" s="1" t="s">
        <v>15</v>
      </c>
      <c r="Q78" s="1" t="s">
        <v>16</v>
      </c>
      <c r="R78" s="3" t="s">
        <v>17</v>
      </c>
      <c r="S78" s="3" t="s">
        <v>18</v>
      </c>
    </row>
    <row r="79" spans="2:19">
      <c r="B79" s="1" t="s">
        <v>40</v>
      </c>
      <c r="C79" s="2" t="s">
        <v>24</v>
      </c>
      <c r="D79" s="1" t="s">
        <v>41</v>
      </c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3"/>
      <c r="S79" s="3"/>
    </row>
    <row r="80" spans="2:19">
      <c r="B80" s="36" t="s">
        <v>36</v>
      </c>
      <c r="C80" s="9" t="s">
        <v>32</v>
      </c>
      <c r="D80" s="5" t="s">
        <v>19</v>
      </c>
      <c r="E80" s="5"/>
      <c r="F80" s="7" t="s">
        <v>20</v>
      </c>
      <c r="G80" s="8"/>
      <c r="H80" s="6"/>
      <c r="I80" s="5"/>
      <c r="J80" s="5"/>
      <c r="K80" s="6"/>
      <c r="L80" s="5"/>
      <c r="M80" s="5"/>
      <c r="N80" s="5"/>
      <c r="O80" s="5"/>
      <c r="P80" s="5"/>
      <c r="Q80" s="5"/>
      <c r="R80" s="12" t="e">
        <f>AVERAGE(H80:Q80)</f>
        <v>#DIV/0!</v>
      </c>
      <c r="S80" s="5" t="e">
        <f>_xlfn.STDEV.S(H80:Q80)</f>
        <v>#DIV/0!</v>
      </c>
    </row>
    <row r="81" spans="2:19">
      <c r="B81" s="36"/>
      <c r="C81" s="4"/>
      <c r="D81" s="5" t="s">
        <v>19</v>
      </c>
      <c r="E81" s="5"/>
      <c r="F81" s="7"/>
      <c r="G81" s="8" t="s">
        <v>20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5" t="e">
        <f>AVERAGE(H81:Q81)</f>
        <v>#DIV/0!</v>
      </c>
      <c r="S81" s="5" t="e">
        <f>_xlfn.STDEV.S(H81:Q81)</f>
        <v>#DIV/0!</v>
      </c>
    </row>
    <row r="82" spans="2:19">
      <c r="B82" s="36"/>
      <c r="C82" s="4"/>
      <c r="D82" s="5" t="s">
        <v>21</v>
      </c>
      <c r="E82" s="5"/>
      <c r="F82" s="7" t="s">
        <v>20</v>
      </c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12" t="e">
        <f>AVERAGE(H82:Q82)</f>
        <v>#DIV/0!</v>
      </c>
      <c r="S82" s="5" t="e">
        <f>_xlfn.STDEV.S(H82:Q82)</f>
        <v>#DIV/0!</v>
      </c>
    </row>
    <row r="83" spans="2:19">
      <c r="B83" s="36"/>
      <c r="C83" s="4"/>
      <c r="D83" s="5" t="s">
        <v>21</v>
      </c>
      <c r="E83" s="5"/>
      <c r="F83" s="7"/>
      <c r="G83" s="8" t="s">
        <v>20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5" t="e">
        <f>AVERAGE(H83:Q83)</f>
        <v>#DIV/0!</v>
      </c>
      <c r="S83" s="5" t="e">
        <f>_xlfn.STDEV.S(H83:Q83)</f>
        <v>#DIV/0!</v>
      </c>
    </row>
    <row r="84" spans="2:19" ht="6" customHeight="1"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9"/>
    </row>
    <row r="85" spans="2:19">
      <c r="B85" s="35" t="s">
        <v>31</v>
      </c>
      <c r="C85" s="9" t="s">
        <v>33</v>
      </c>
      <c r="D85" s="5"/>
      <c r="E85" s="5" t="s">
        <v>23</v>
      </c>
      <c r="F85" s="7" t="s">
        <v>20</v>
      </c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12" t="e">
        <f>AVERAGE(H85:Q85)</f>
        <v>#DIV/0!</v>
      </c>
      <c r="S85" s="5" t="e">
        <f>_xlfn.STDEV.S(H85:L85)</f>
        <v>#DIV/0!</v>
      </c>
    </row>
    <row r="86" spans="2:19">
      <c r="B86" s="36"/>
      <c r="C86" s="4"/>
      <c r="D86" s="5"/>
      <c r="E86" s="5" t="s">
        <v>23</v>
      </c>
      <c r="F86" s="7"/>
      <c r="G86" s="8" t="s">
        <v>20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 t="e">
        <f>AVERAGE(H86:Q86)</f>
        <v>#DIV/0!</v>
      </c>
      <c r="S86" s="5" t="e">
        <f>_xlfn.STDEV.S(H86:L86)</f>
        <v>#DIV/0!</v>
      </c>
    </row>
    <row r="91" spans="2:19" ht="19" thickBot="1">
      <c r="B91" s="31" t="s">
        <v>0</v>
      </c>
      <c r="C91" s="32"/>
      <c r="D91" s="32"/>
      <c r="E91" s="32"/>
      <c r="F91" s="32"/>
      <c r="G91" s="33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</row>
    <row r="92" spans="2:19" ht="19" thickTop="1">
      <c r="B92" s="1" t="s">
        <v>1</v>
      </c>
      <c r="C92" s="2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3" t="s">
        <v>17</v>
      </c>
      <c r="S92" s="3" t="s">
        <v>18</v>
      </c>
    </row>
    <row r="93" spans="2:19">
      <c r="B93" s="1" t="s">
        <v>40</v>
      </c>
      <c r="C93" s="2" t="s">
        <v>24</v>
      </c>
      <c r="D93" s="1" t="s">
        <v>41</v>
      </c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3"/>
      <c r="S93" s="3"/>
    </row>
    <row r="94" spans="2:19">
      <c r="B94" s="36" t="s">
        <v>37</v>
      </c>
      <c r="C94" s="9" t="s">
        <v>32</v>
      </c>
      <c r="D94" s="5" t="s">
        <v>19</v>
      </c>
      <c r="E94" s="5"/>
      <c r="F94" s="7" t="s">
        <v>20</v>
      </c>
      <c r="G94" s="8"/>
      <c r="H94" s="6"/>
      <c r="I94" s="5"/>
      <c r="J94" s="5"/>
      <c r="K94" s="6"/>
      <c r="L94" s="5"/>
      <c r="M94" s="5"/>
      <c r="N94" s="5"/>
      <c r="O94" s="5"/>
      <c r="P94" s="5"/>
      <c r="Q94" s="5"/>
      <c r="R94" s="12" t="e">
        <f>AVERAGE(H94:Q94)</f>
        <v>#DIV/0!</v>
      </c>
      <c r="S94" s="5" t="e">
        <f>_xlfn.STDEV.S(H94:Q94)</f>
        <v>#DIV/0!</v>
      </c>
    </row>
    <row r="95" spans="2:19">
      <c r="B95" s="36"/>
      <c r="C95" s="4"/>
      <c r="D95" s="5" t="s">
        <v>19</v>
      </c>
      <c r="E95" s="5"/>
      <c r="F95" s="7"/>
      <c r="G95" s="8" t="s">
        <v>20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5" t="e">
        <f>AVERAGE(H95:Q95)</f>
        <v>#DIV/0!</v>
      </c>
      <c r="S95" s="5" t="e">
        <f>_xlfn.STDEV.S(H95:Q95)</f>
        <v>#DIV/0!</v>
      </c>
    </row>
    <row r="96" spans="2:19">
      <c r="B96" s="36"/>
      <c r="C96" s="4"/>
      <c r="D96" s="5" t="s">
        <v>21</v>
      </c>
      <c r="E96" s="5"/>
      <c r="F96" s="7" t="s">
        <v>20</v>
      </c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12" t="e">
        <f>AVERAGE(H96:Q96)</f>
        <v>#DIV/0!</v>
      </c>
      <c r="S96" s="5" t="e">
        <f>_xlfn.STDEV.S(H96:Q96)</f>
        <v>#DIV/0!</v>
      </c>
    </row>
    <row r="97" spans="2:19">
      <c r="B97" s="36"/>
      <c r="C97" s="4"/>
      <c r="D97" s="5" t="s">
        <v>21</v>
      </c>
      <c r="E97" s="5"/>
      <c r="F97" s="7"/>
      <c r="G97" s="8" t="s">
        <v>20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5" t="e">
        <f>AVERAGE(H97:Q97)</f>
        <v>#DIV/0!</v>
      </c>
      <c r="S97" s="5" t="e">
        <f>_xlfn.STDEV.S(H97:Q97)</f>
        <v>#DIV/0!</v>
      </c>
    </row>
    <row r="98" spans="2:19" ht="6" customHeight="1">
      <c r="B98" s="37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9"/>
    </row>
    <row r="99" spans="2:19">
      <c r="B99" s="35" t="s">
        <v>31</v>
      </c>
      <c r="C99" s="9" t="s">
        <v>33</v>
      </c>
      <c r="D99" s="5"/>
      <c r="E99" s="5" t="s">
        <v>23</v>
      </c>
      <c r="F99" s="7" t="s">
        <v>20</v>
      </c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12" t="e">
        <f>AVERAGE(H99:Q99)</f>
        <v>#DIV/0!</v>
      </c>
      <c r="S99" s="5" t="e">
        <f>_xlfn.STDEV.S(H99:L99)</f>
        <v>#DIV/0!</v>
      </c>
    </row>
    <row r="100" spans="2:19">
      <c r="B100" s="36"/>
      <c r="C100" s="4"/>
      <c r="D100" s="5"/>
      <c r="E100" s="5" t="s">
        <v>23</v>
      </c>
      <c r="F100" s="7"/>
      <c r="G100" s="8" t="s">
        <v>20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 t="e">
        <f>AVERAGE(H100:Q100)</f>
        <v>#DIV/0!</v>
      </c>
      <c r="S100" s="5" t="e">
        <f>_xlfn.STDEV.S(H100:L100)</f>
        <v>#DIV/0!</v>
      </c>
    </row>
  </sheetData>
  <mergeCells count="30">
    <mergeCell ref="B98:S98"/>
    <mergeCell ref="B99:B100"/>
    <mergeCell ref="B80:B83"/>
    <mergeCell ref="B84:S84"/>
    <mergeCell ref="B85:B86"/>
    <mergeCell ref="B91:S91"/>
    <mergeCell ref="B94:B97"/>
    <mergeCell ref="B62:S62"/>
    <mergeCell ref="B65:B68"/>
    <mergeCell ref="B69:S69"/>
    <mergeCell ref="B70:B71"/>
    <mergeCell ref="B77:S77"/>
    <mergeCell ref="B51:B54"/>
    <mergeCell ref="B55:S55"/>
    <mergeCell ref="B56:B57"/>
    <mergeCell ref="B4:B7"/>
    <mergeCell ref="B8:S8"/>
    <mergeCell ref="B34:S34"/>
    <mergeCell ref="B37:B40"/>
    <mergeCell ref="B41:S41"/>
    <mergeCell ref="B42:B43"/>
    <mergeCell ref="B48:S48"/>
    <mergeCell ref="B2:S2"/>
    <mergeCell ref="B26:B27"/>
    <mergeCell ref="B12:S12"/>
    <mergeCell ref="B13:B14"/>
    <mergeCell ref="B9:B11"/>
    <mergeCell ref="B19:S19"/>
    <mergeCell ref="B21:B24"/>
    <mergeCell ref="B25:S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59EB-0067-1D49-ACCC-B03C39AFE81A}">
  <dimension ref="B1:T74"/>
  <sheetViews>
    <sheetView workbookViewId="0">
      <selection activeCell="F19" sqref="F19"/>
    </sheetView>
  </sheetViews>
  <sheetFormatPr baseColWidth="10" defaultRowHeight="18"/>
  <cols>
    <col min="3" max="3" width="9.5703125" bestFit="1" customWidth="1"/>
    <col min="4" max="4" width="8" bestFit="1" customWidth="1"/>
    <col min="5" max="5" width="9.42578125" bestFit="1" customWidth="1"/>
    <col min="6" max="6" width="20" bestFit="1" customWidth="1"/>
    <col min="7" max="7" width="13.28515625" bestFit="1" customWidth="1"/>
    <col min="20" max="20" width="14.85546875" bestFit="1" customWidth="1"/>
  </cols>
  <sheetData>
    <row r="1" spans="2:19">
      <c r="B1" s="14"/>
    </row>
    <row r="2" spans="2:19">
      <c r="B2" s="14"/>
    </row>
    <row r="5" spans="2:19">
      <c r="B5" t="s">
        <v>34</v>
      </c>
      <c r="D5" t="s">
        <v>48</v>
      </c>
    </row>
    <row r="6" spans="2:19" ht="19" thickBot="1">
      <c r="B6" s="31" t="s">
        <v>0</v>
      </c>
      <c r="C6" s="32"/>
      <c r="D6" s="32"/>
      <c r="E6" s="32"/>
      <c r="F6" s="32"/>
      <c r="G6" s="33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</row>
    <row r="7" spans="2:19" ht="19" thickTop="1">
      <c r="B7" s="1" t="s">
        <v>1</v>
      </c>
      <c r="C7" s="2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3" t="s">
        <v>17</v>
      </c>
      <c r="S7" s="3" t="s">
        <v>18</v>
      </c>
    </row>
    <row r="8" spans="2:19">
      <c r="B8" s="1" t="s">
        <v>47</v>
      </c>
      <c r="C8" s="23" t="s">
        <v>45</v>
      </c>
      <c r="D8" s="24" t="s">
        <v>41</v>
      </c>
      <c r="E8" s="1"/>
      <c r="F8" s="21" t="s">
        <v>50</v>
      </c>
      <c r="G8" s="22" t="s">
        <v>50</v>
      </c>
      <c r="H8" s="16">
        <v>5519.75</v>
      </c>
      <c r="I8" s="16">
        <v>5506.36</v>
      </c>
      <c r="J8" s="16">
        <v>5506.43</v>
      </c>
      <c r="K8" s="16">
        <v>5484.25</v>
      </c>
      <c r="L8" s="16">
        <v>5524.39</v>
      </c>
      <c r="M8" s="16">
        <v>5536.41</v>
      </c>
      <c r="N8" s="16">
        <v>5562.91</v>
      </c>
      <c r="O8" s="16">
        <v>5452.7</v>
      </c>
      <c r="P8" s="16">
        <v>5538.72</v>
      </c>
      <c r="Q8" s="16">
        <v>5553.05</v>
      </c>
      <c r="R8" s="5">
        <f t="shared" ref="R8:R12" si="0">AVERAGE(H8:Q8)</f>
        <v>5518.4970000000003</v>
      </c>
      <c r="S8" s="5">
        <f>_xlfn.STDEV.S(H8:Q8)</f>
        <v>32.876179505667821</v>
      </c>
    </row>
    <row r="9" spans="2:19">
      <c r="B9" s="36" t="s">
        <v>25</v>
      </c>
      <c r="C9" s="9" t="s">
        <v>44</v>
      </c>
      <c r="D9" s="5" t="s">
        <v>19</v>
      </c>
      <c r="E9" s="5"/>
      <c r="F9" s="7" t="s">
        <v>20</v>
      </c>
      <c r="G9" s="8"/>
      <c r="H9" s="6">
        <v>4154.2299999999996</v>
      </c>
      <c r="I9" s="5">
        <v>4156.0200000000004</v>
      </c>
      <c r="J9" s="5">
        <v>4145.9399999999996</v>
      </c>
      <c r="K9" s="6">
        <v>4145.6099999999997</v>
      </c>
      <c r="L9" s="5">
        <v>4147.42</v>
      </c>
      <c r="M9" s="5">
        <v>4164.3900000000003</v>
      </c>
      <c r="N9" s="5">
        <v>4145.7700000000004</v>
      </c>
      <c r="O9" s="5">
        <v>4130.1000000000004</v>
      </c>
      <c r="P9" s="5">
        <v>4137.17</v>
      </c>
      <c r="Q9" s="5">
        <v>4143.07</v>
      </c>
      <c r="R9" s="5">
        <f t="shared" si="0"/>
        <v>4146.9719999999998</v>
      </c>
      <c r="S9" s="5">
        <f t="shared" ref="S9:S15" si="1">_xlfn.STDEV.S(H9:Q9)</f>
        <v>9.6520945337729227</v>
      </c>
    </row>
    <row r="10" spans="2:19">
      <c r="B10" s="36"/>
      <c r="C10" s="4"/>
      <c r="D10" s="5" t="s">
        <v>19</v>
      </c>
      <c r="E10" s="5"/>
      <c r="F10" s="7"/>
      <c r="G10" s="8" t="s">
        <v>20</v>
      </c>
      <c r="H10" s="6">
        <v>3881.62</v>
      </c>
      <c r="I10" s="6">
        <v>3881.44</v>
      </c>
      <c r="J10" s="6">
        <v>3881.88</v>
      </c>
      <c r="K10" s="6">
        <v>3882.1</v>
      </c>
      <c r="L10" s="6">
        <v>3883.31</v>
      </c>
      <c r="M10" s="6">
        <v>3881.91</v>
      </c>
      <c r="N10" s="6">
        <v>3880.91</v>
      </c>
      <c r="O10" s="6">
        <v>3880.84</v>
      </c>
      <c r="P10" s="6">
        <v>3880.91</v>
      </c>
      <c r="Q10" s="6">
        <v>3882.31</v>
      </c>
      <c r="R10" s="5">
        <f t="shared" si="0"/>
        <v>3881.7229999999995</v>
      </c>
      <c r="S10" s="5">
        <f t="shared" si="1"/>
        <v>0.76428688621775487</v>
      </c>
    </row>
    <row r="11" spans="2:19">
      <c r="B11" s="36"/>
      <c r="C11" s="4"/>
      <c r="D11" s="5" t="s">
        <v>21</v>
      </c>
      <c r="E11" s="5"/>
      <c r="F11" s="7" t="s">
        <v>20</v>
      </c>
      <c r="G11" s="7"/>
      <c r="H11" s="6">
        <v>4162.4399999999996</v>
      </c>
      <c r="I11" s="6">
        <v>4159.41</v>
      </c>
      <c r="J11" s="6">
        <v>4124.96</v>
      </c>
      <c r="K11" s="6">
        <v>4157.21</v>
      </c>
      <c r="L11" s="6">
        <v>4151.51</v>
      </c>
      <c r="M11" s="6">
        <v>4121.88</v>
      </c>
      <c r="N11" s="6">
        <v>4119.88</v>
      </c>
      <c r="O11" s="6">
        <v>4149.8900000000003</v>
      </c>
      <c r="P11" s="6">
        <v>4120.09</v>
      </c>
      <c r="Q11" s="6">
        <v>4152.88</v>
      </c>
      <c r="R11" s="5">
        <f t="shared" si="0"/>
        <v>4142.0150000000003</v>
      </c>
      <c r="S11" s="5">
        <f t="shared" si="1"/>
        <v>17.912840366619616</v>
      </c>
    </row>
    <row r="12" spans="2:19">
      <c r="B12" s="36"/>
      <c r="C12" s="4"/>
      <c r="D12" s="5" t="s">
        <v>21</v>
      </c>
      <c r="E12" s="5"/>
      <c r="F12" s="7"/>
      <c r="G12" s="8" t="s">
        <v>20</v>
      </c>
      <c r="H12" s="6">
        <v>3882.04</v>
      </c>
      <c r="I12" s="6">
        <v>3883.13</v>
      </c>
      <c r="J12" s="6">
        <v>3882.01</v>
      </c>
      <c r="K12" s="6">
        <v>3882.72</v>
      </c>
      <c r="L12" s="6">
        <v>3883.31</v>
      </c>
      <c r="M12" s="6">
        <v>3877.51</v>
      </c>
      <c r="N12" s="6">
        <v>3881.91</v>
      </c>
      <c r="O12" s="6">
        <v>3880.33</v>
      </c>
      <c r="P12" s="6">
        <v>3880.87</v>
      </c>
      <c r="Q12" s="6">
        <v>3880.53</v>
      </c>
      <c r="R12" s="5">
        <f t="shared" si="0"/>
        <v>3881.4360000000001</v>
      </c>
      <c r="S12" s="5">
        <f t="shared" si="1"/>
        <v>1.7232733709748087</v>
      </c>
    </row>
    <row r="13" spans="2:19" ht="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</row>
    <row r="14" spans="2:19">
      <c r="B14" s="35" t="s">
        <v>31</v>
      </c>
      <c r="C14" s="9" t="s">
        <v>45</v>
      </c>
      <c r="D14" s="5"/>
      <c r="E14" s="5" t="s">
        <v>23</v>
      </c>
      <c r="F14" s="7" t="s">
        <v>20</v>
      </c>
      <c r="G14" s="8"/>
      <c r="H14" s="5">
        <v>3880.17</v>
      </c>
      <c r="I14" s="5">
        <v>3872.47</v>
      </c>
      <c r="J14" s="5">
        <v>3862.09</v>
      </c>
      <c r="K14" s="5">
        <v>3867.36</v>
      </c>
      <c r="L14" s="5">
        <v>3903.15</v>
      </c>
      <c r="M14" s="5">
        <v>3901.54</v>
      </c>
      <c r="N14" s="5">
        <v>3890.66</v>
      </c>
      <c r="O14" s="5">
        <v>3894.05</v>
      </c>
      <c r="P14" s="5">
        <v>3882.15</v>
      </c>
      <c r="Q14" s="5">
        <v>3834.97</v>
      </c>
      <c r="R14" s="12">
        <f>AVERAGE(H14:Q14)</f>
        <v>3878.8609999999999</v>
      </c>
      <c r="S14" s="5">
        <f t="shared" si="1"/>
        <v>20.729876158712514</v>
      </c>
    </row>
    <row r="15" spans="2:19">
      <c r="B15" s="36"/>
      <c r="C15" s="4"/>
      <c r="D15" s="5"/>
      <c r="E15" s="5" t="s">
        <v>23</v>
      </c>
      <c r="F15" s="7"/>
      <c r="G15" s="8" t="s">
        <v>20</v>
      </c>
      <c r="H15" s="5">
        <v>3880.24</v>
      </c>
      <c r="I15" s="5">
        <v>3881.02</v>
      </c>
      <c r="J15" s="5">
        <v>3880.23</v>
      </c>
      <c r="K15" s="5">
        <v>3880.17</v>
      </c>
      <c r="L15" s="5">
        <v>3879.1</v>
      </c>
      <c r="M15" s="5">
        <v>3882.24</v>
      </c>
      <c r="N15" s="5">
        <v>3880.12</v>
      </c>
      <c r="O15" s="5">
        <v>3882.39</v>
      </c>
      <c r="P15" s="6">
        <v>3880.41</v>
      </c>
      <c r="Q15" s="5">
        <v>3880.36</v>
      </c>
      <c r="R15" s="5">
        <f>AVERAGE(H15:Q15)</f>
        <v>3880.6279999999997</v>
      </c>
      <c r="S15" s="5">
        <f t="shared" si="1"/>
        <v>1.0048637276322765</v>
      </c>
    </row>
    <row r="16" spans="2:19">
      <c r="B16" s="13" t="s">
        <v>49</v>
      </c>
      <c r="C16" s="5" t="s">
        <v>45</v>
      </c>
      <c r="D16" s="5" t="s">
        <v>41</v>
      </c>
      <c r="E16" s="36">
        <v>5563.28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20" spans="2:20" ht="19" thickBot="1">
      <c r="B20" s="31" t="s">
        <v>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2:20" ht="19" thickTop="1">
      <c r="B21" s="1" t="s">
        <v>1</v>
      </c>
      <c r="C21" s="2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3" t="s">
        <v>17</v>
      </c>
      <c r="S21" s="3" t="s">
        <v>18</v>
      </c>
    </row>
    <row r="22" spans="2:20">
      <c r="B22" s="1" t="s">
        <v>47</v>
      </c>
      <c r="C22" s="19" t="s">
        <v>45</v>
      </c>
      <c r="D22" s="18" t="s">
        <v>41</v>
      </c>
      <c r="E22" s="1"/>
      <c r="F22" s="21" t="s">
        <v>50</v>
      </c>
      <c r="G22" s="22" t="s">
        <v>50</v>
      </c>
      <c r="H22" s="16">
        <v>5631.76</v>
      </c>
      <c r="I22" s="16">
        <v>5646.91</v>
      </c>
      <c r="J22" s="16">
        <v>5572.36</v>
      </c>
      <c r="K22" s="16">
        <v>5553.18</v>
      </c>
      <c r="L22" s="16">
        <v>5561.47</v>
      </c>
      <c r="M22" s="16">
        <v>5625.14</v>
      </c>
      <c r="N22" s="16">
        <v>5637.32</v>
      </c>
      <c r="O22" s="16">
        <v>5670.83</v>
      </c>
      <c r="P22" s="16">
        <v>5641.64</v>
      </c>
      <c r="Q22" s="16">
        <v>5563.07</v>
      </c>
      <c r="R22" s="5">
        <f t="shared" ref="R22:R25" si="2">AVERAGE(H22:Q22)</f>
        <v>5610.3680000000004</v>
      </c>
      <c r="S22" s="5">
        <f>_xlfn.STDEV.S(H22:Q22)</f>
        <v>43.094650041765298</v>
      </c>
    </row>
    <row r="23" spans="2:20">
      <c r="B23" s="36" t="s">
        <v>30</v>
      </c>
      <c r="C23" s="9" t="s">
        <v>46</v>
      </c>
      <c r="D23" s="5" t="s">
        <v>19</v>
      </c>
      <c r="E23" s="5"/>
      <c r="F23" s="7" t="s">
        <v>20</v>
      </c>
      <c r="G23" s="8"/>
      <c r="H23" s="6">
        <v>4141.59</v>
      </c>
      <c r="I23" s="5">
        <v>4145.4799999999996</v>
      </c>
      <c r="J23" s="5">
        <v>4146.22</v>
      </c>
      <c r="K23" s="6">
        <v>4177.05</v>
      </c>
      <c r="L23" s="5">
        <v>4145.7299999999996</v>
      </c>
      <c r="M23" s="5">
        <v>4162.42</v>
      </c>
      <c r="N23" s="5">
        <v>4142.3500000000004</v>
      </c>
      <c r="O23" s="5">
        <v>4156.55</v>
      </c>
      <c r="P23" s="5">
        <v>4147.5200000000004</v>
      </c>
      <c r="Q23" s="5">
        <v>4150.8900000000003</v>
      </c>
      <c r="R23" s="5">
        <f t="shared" si="2"/>
        <v>4151.58</v>
      </c>
      <c r="S23" s="5">
        <f t="shared" ref="S23:S26" si="3">_xlfn.STDEV.S(H23:Q23)</f>
        <v>11.020396242120066</v>
      </c>
    </row>
    <row r="24" spans="2:20">
      <c r="B24" s="36"/>
      <c r="C24" s="4"/>
      <c r="D24" s="5" t="s">
        <v>19</v>
      </c>
      <c r="E24" s="5"/>
      <c r="F24" s="7"/>
      <c r="G24" s="8" t="s">
        <v>20</v>
      </c>
      <c r="H24" s="6">
        <v>5274.96</v>
      </c>
      <c r="I24" s="6">
        <v>5163.18</v>
      </c>
      <c r="J24" s="6">
        <v>5272.9</v>
      </c>
      <c r="K24" s="6">
        <v>5202.8100000000004</v>
      </c>
      <c r="L24" s="6">
        <v>5226.66</v>
      </c>
      <c r="M24" s="6">
        <v>5236.05</v>
      </c>
      <c r="N24" s="6">
        <v>5257.39</v>
      </c>
      <c r="O24" s="6">
        <v>5246.48</v>
      </c>
      <c r="P24" s="6">
        <v>5294.78</v>
      </c>
      <c r="Q24" s="6">
        <v>5207.5600000000004</v>
      </c>
      <c r="R24" s="5">
        <f t="shared" si="2"/>
        <v>5238.2769999999991</v>
      </c>
      <c r="S24" s="5">
        <f t="shared" si="3"/>
        <v>39.651951626341955</v>
      </c>
    </row>
    <row r="25" spans="2:20">
      <c r="B25" s="36"/>
      <c r="C25" s="4"/>
      <c r="D25" s="5" t="s">
        <v>21</v>
      </c>
      <c r="E25" s="5"/>
      <c r="F25" s="7" t="s">
        <v>20</v>
      </c>
      <c r="G25" s="7"/>
      <c r="H25" s="6">
        <v>4126.8599999999997</v>
      </c>
      <c r="I25" s="6">
        <v>4137.6899999999996</v>
      </c>
      <c r="J25" s="6">
        <v>4154.92</v>
      </c>
      <c r="K25" s="6">
        <v>4145.9399999999996</v>
      </c>
      <c r="L25" s="6">
        <v>4156.6099999999997</v>
      </c>
      <c r="M25" s="6">
        <v>4137.7299999999996</v>
      </c>
      <c r="N25" s="6">
        <v>4160.22</v>
      </c>
      <c r="O25" s="6">
        <v>4152.8100000000004</v>
      </c>
      <c r="P25" s="6">
        <v>4156.95</v>
      </c>
      <c r="Q25" s="6">
        <v>4154.84</v>
      </c>
      <c r="R25" s="5">
        <f t="shared" si="2"/>
        <v>4148.4569999999994</v>
      </c>
      <c r="S25" s="5">
        <f t="shared" si="3"/>
        <v>10.965576490900148</v>
      </c>
    </row>
    <row r="26" spans="2:20">
      <c r="B26" s="36"/>
      <c r="C26" s="4"/>
      <c r="D26" s="5" t="s">
        <v>21</v>
      </c>
      <c r="E26" s="5"/>
      <c r="F26" s="7"/>
      <c r="G26" s="8" t="s">
        <v>20</v>
      </c>
      <c r="H26" s="6">
        <v>5329.14</v>
      </c>
      <c r="I26" s="6">
        <v>5249.2</v>
      </c>
      <c r="J26" s="6">
        <v>5212.3</v>
      </c>
      <c r="K26" s="6">
        <v>5183.5200000000004</v>
      </c>
      <c r="L26" s="6">
        <v>5228.6000000000004</v>
      </c>
      <c r="M26" s="6">
        <v>5178.21</v>
      </c>
      <c r="N26" s="6">
        <v>5281.86</v>
      </c>
      <c r="O26" s="6">
        <v>5296.85</v>
      </c>
      <c r="P26" s="6">
        <v>5318.77</v>
      </c>
      <c r="Q26" s="6">
        <v>5200.2299999999996</v>
      </c>
      <c r="R26" s="5">
        <f>AVERAGE(H26:Q26)</f>
        <v>5247.8679999999995</v>
      </c>
      <c r="S26" s="5">
        <f t="shared" si="3"/>
        <v>55.864237974257321</v>
      </c>
    </row>
    <row r="27" spans="2:20" ht="5" customHeight="1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9"/>
    </row>
    <row r="28" spans="2:20">
      <c r="B28" s="35" t="s">
        <v>31</v>
      </c>
      <c r="C28" s="9" t="s">
        <v>45</v>
      </c>
      <c r="D28" s="5"/>
      <c r="E28" s="5" t="s">
        <v>23</v>
      </c>
      <c r="F28" s="7" t="s">
        <v>20</v>
      </c>
      <c r="G28" s="8"/>
      <c r="H28" s="5">
        <v>3835.83</v>
      </c>
      <c r="I28" s="5">
        <v>3861.97</v>
      </c>
      <c r="J28" s="5">
        <v>3898</v>
      </c>
      <c r="K28" s="5">
        <v>3760</v>
      </c>
      <c r="L28" s="5">
        <v>3875.34</v>
      </c>
      <c r="M28" s="5">
        <v>3856.26</v>
      </c>
      <c r="N28" s="5">
        <v>3857.58</v>
      </c>
      <c r="O28" s="5">
        <v>3872.85</v>
      </c>
      <c r="P28" s="5">
        <v>3880.32</v>
      </c>
      <c r="Q28" s="5">
        <v>3872.39</v>
      </c>
      <c r="R28" s="5">
        <f>AVERAGE(H28:Q28)</f>
        <v>3857.0540000000001</v>
      </c>
      <c r="S28" s="5">
        <f>_xlfn.STDEV.S(H28:Q28)</f>
        <v>37.906283911773791</v>
      </c>
    </row>
    <row r="29" spans="2:20">
      <c r="B29" s="36"/>
      <c r="C29" s="4"/>
      <c r="D29" s="5"/>
      <c r="E29" s="5" t="s">
        <v>23</v>
      </c>
      <c r="F29" s="7"/>
      <c r="G29" s="8" t="s">
        <v>20</v>
      </c>
      <c r="H29" s="5">
        <v>5164.2700000000004</v>
      </c>
      <c r="I29" s="5">
        <v>5164.87</v>
      </c>
      <c r="J29" s="5">
        <v>5014</v>
      </c>
      <c r="K29" s="5">
        <v>5030.67</v>
      </c>
      <c r="L29" s="5">
        <v>5176.3100000000004</v>
      </c>
      <c r="M29" s="5">
        <v>5129.6099999999997</v>
      </c>
      <c r="N29" s="5">
        <v>5120.6099999999997</v>
      </c>
      <c r="O29" s="5">
        <v>5207.55</v>
      </c>
      <c r="P29" s="5">
        <v>5016.34</v>
      </c>
      <c r="Q29" s="5">
        <v>5025.8999999999996</v>
      </c>
      <c r="R29" s="5">
        <f>AVERAGE(H29:Q29)</f>
        <v>5105.0129999999999</v>
      </c>
      <c r="S29" s="5">
        <f>_xlfn.STDEV.S(H29:Q29)</f>
        <v>75.624544376956322</v>
      </c>
    </row>
    <row r="30" spans="2:20">
      <c r="B30" s="13" t="s">
        <v>49</v>
      </c>
      <c r="C30" s="20" t="s">
        <v>45</v>
      </c>
      <c r="D30" s="20" t="s">
        <v>41</v>
      </c>
      <c r="E30" s="36">
        <v>5586.81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17"/>
    </row>
    <row r="34" spans="2:19" ht="19" thickBot="1">
      <c r="B34" s="31" t="s">
        <v>0</v>
      </c>
      <c r="C34" s="32"/>
      <c r="D34" s="32"/>
      <c r="E34" s="32"/>
      <c r="F34" s="32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2:19" ht="19" thickTop="1">
      <c r="B35" s="1" t="s">
        <v>1</v>
      </c>
      <c r="C35" s="2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3" t="s">
        <v>17</v>
      </c>
      <c r="S35" s="3" t="s">
        <v>18</v>
      </c>
    </row>
    <row r="36" spans="2:19">
      <c r="B36" s="1" t="s">
        <v>47</v>
      </c>
      <c r="C36" s="19" t="s">
        <v>45</v>
      </c>
      <c r="D36" s="18" t="s">
        <v>41</v>
      </c>
      <c r="E36" s="1"/>
      <c r="F36" s="21" t="s">
        <v>50</v>
      </c>
      <c r="G36" s="22" t="s">
        <v>50</v>
      </c>
      <c r="H36" s="16">
        <v>5371.07</v>
      </c>
      <c r="I36" s="16">
        <v>5396.69</v>
      </c>
      <c r="J36" s="16">
        <v>5365.62</v>
      </c>
      <c r="K36" s="16">
        <v>5388.58</v>
      </c>
      <c r="L36" s="16">
        <v>5323.47</v>
      </c>
      <c r="M36" s="16">
        <v>5404.58</v>
      </c>
      <c r="N36" s="16">
        <v>5422.54</v>
      </c>
      <c r="O36" s="16">
        <v>5393.88</v>
      </c>
      <c r="P36" s="16">
        <v>5395.17</v>
      </c>
      <c r="Q36" s="16">
        <v>5432.95</v>
      </c>
      <c r="R36" s="5">
        <f t="shared" ref="R36:R39" si="4">AVERAGE(H36:Q36)</f>
        <v>5389.4549999999999</v>
      </c>
      <c r="S36" s="5">
        <f>_xlfn.STDEV.S(H36:Q36)</f>
        <v>30.877331221032179</v>
      </c>
    </row>
    <row r="37" spans="2:19">
      <c r="B37" s="36" t="s">
        <v>35</v>
      </c>
      <c r="C37" s="9" t="s">
        <v>46</v>
      </c>
      <c r="D37" s="5" t="s">
        <v>19</v>
      </c>
      <c r="E37" s="5"/>
      <c r="F37" s="7" t="s">
        <v>20</v>
      </c>
      <c r="G37" s="8"/>
      <c r="H37" s="6">
        <v>4149.6499999999996</v>
      </c>
      <c r="I37" s="5">
        <v>4141.7700000000004</v>
      </c>
      <c r="J37" s="5">
        <v>4137.45</v>
      </c>
      <c r="K37" s="6">
        <v>4129.34</v>
      </c>
      <c r="L37" s="5">
        <v>4172.53</v>
      </c>
      <c r="M37" s="5">
        <v>4164.83</v>
      </c>
      <c r="N37" s="5">
        <v>4189.57</v>
      </c>
      <c r="O37" s="5">
        <v>4172.47</v>
      </c>
      <c r="P37" s="5">
        <v>4167.3900000000003</v>
      </c>
      <c r="Q37" s="5">
        <v>4162.57</v>
      </c>
      <c r="R37" s="5">
        <f t="shared" si="4"/>
        <v>4158.7569999999996</v>
      </c>
      <c r="S37" s="5">
        <f t="shared" ref="S37:S40" si="5">_xlfn.STDEV.S(H37:Q37)</f>
        <v>18.690388528153463</v>
      </c>
    </row>
    <row r="38" spans="2:19">
      <c r="B38" s="36"/>
      <c r="C38" s="4"/>
      <c r="D38" s="5" t="s">
        <v>19</v>
      </c>
      <c r="E38" s="5"/>
      <c r="F38" s="7"/>
      <c r="G38" s="8" t="s">
        <v>20</v>
      </c>
      <c r="H38" s="6">
        <v>5149.8100000000004</v>
      </c>
      <c r="I38" s="6">
        <v>5056.1899999999996</v>
      </c>
      <c r="J38" s="6">
        <v>5135.24</v>
      </c>
      <c r="K38" s="6">
        <v>5130.05</v>
      </c>
      <c r="L38" s="6">
        <v>5143.8999999999996</v>
      </c>
      <c r="M38" s="25">
        <v>5090.24</v>
      </c>
      <c r="N38" s="6">
        <v>5137.05</v>
      </c>
      <c r="O38" s="6">
        <v>5056.3900000000003</v>
      </c>
      <c r="P38" s="6">
        <v>5048.05</v>
      </c>
      <c r="Q38" s="6">
        <v>5101.55</v>
      </c>
      <c r="R38" s="5">
        <f t="shared" si="4"/>
        <v>5104.8470000000007</v>
      </c>
      <c r="S38" s="5">
        <f t="shared" si="5"/>
        <v>39.872693816974831</v>
      </c>
    </row>
    <row r="39" spans="2:19">
      <c r="B39" s="36"/>
      <c r="C39" s="4"/>
      <c r="D39" s="5" t="s">
        <v>21</v>
      </c>
      <c r="E39" s="5"/>
      <c r="F39" s="7" t="s">
        <v>20</v>
      </c>
      <c r="G39" s="7"/>
      <c r="H39" s="6">
        <v>4132.2299999999996</v>
      </c>
      <c r="I39" s="6">
        <v>4166.08</v>
      </c>
      <c r="J39" s="6">
        <v>4142.1400000000003</v>
      </c>
      <c r="K39" s="6">
        <v>4140.8500000000004</v>
      </c>
      <c r="L39" s="6">
        <v>4150.43</v>
      </c>
      <c r="M39" s="6">
        <v>4123.3900000000003</v>
      </c>
      <c r="N39" s="6">
        <v>4166.58</v>
      </c>
      <c r="O39" s="6">
        <v>4152.84</v>
      </c>
      <c r="P39" s="6">
        <v>4123.83</v>
      </c>
      <c r="Q39" s="6">
        <v>4127.78</v>
      </c>
      <c r="R39" s="5">
        <f t="shared" si="4"/>
        <v>4142.6150000000007</v>
      </c>
      <c r="S39" s="5">
        <f t="shared" si="5"/>
        <v>16.139308294416551</v>
      </c>
    </row>
    <row r="40" spans="2:19">
      <c r="B40" s="36"/>
      <c r="C40" s="4"/>
      <c r="D40" s="5" t="s">
        <v>21</v>
      </c>
      <c r="E40" s="5"/>
      <c r="F40" s="7"/>
      <c r="G40" s="8" t="s">
        <v>20</v>
      </c>
      <c r="H40" s="6">
        <v>5036.7299999999996</v>
      </c>
      <c r="I40" s="6">
        <v>5037.88</v>
      </c>
      <c r="J40" s="6">
        <v>5089.76</v>
      </c>
      <c r="K40" s="6">
        <v>5111.67</v>
      </c>
      <c r="L40" s="6">
        <v>5145.0200000000004</v>
      </c>
      <c r="M40" s="6">
        <v>4984.79</v>
      </c>
      <c r="N40" s="6">
        <v>5045.99</v>
      </c>
      <c r="O40" s="6">
        <v>5116.17</v>
      </c>
      <c r="P40" s="6">
        <v>5093.78</v>
      </c>
      <c r="Q40" s="6">
        <v>4996.1499999999996</v>
      </c>
      <c r="R40" s="5">
        <f>AVERAGE(H40:Q40)</f>
        <v>5065.7939999999999</v>
      </c>
      <c r="S40" s="5">
        <f t="shared" si="5"/>
        <v>53.442319726765191</v>
      </c>
    </row>
    <row r="41" spans="2:19" ht="5" customHeight="1"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9"/>
    </row>
    <row r="42" spans="2:19">
      <c r="B42" s="35" t="s">
        <v>31</v>
      </c>
      <c r="C42" s="9" t="s">
        <v>45</v>
      </c>
      <c r="D42" s="5"/>
      <c r="E42" s="5" t="s">
        <v>23</v>
      </c>
      <c r="F42" s="7" t="s">
        <v>20</v>
      </c>
      <c r="G42" s="8"/>
      <c r="H42" s="5">
        <v>3805.68</v>
      </c>
      <c r="I42" s="5">
        <v>3800.32</v>
      </c>
      <c r="J42" s="5">
        <v>3758.18</v>
      </c>
      <c r="K42" s="5">
        <v>3807.97</v>
      </c>
      <c r="L42" s="5">
        <v>3808.66</v>
      </c>
      <c r="M42" s="5">
        <v>3810.25</v>
      </c>
      <c r="N42" s="5">
        <v>3811.76</v>
      </c>
      <c r="O42" s="5">
        <v>3764.21</v>
      </c>
      <c r="P42" s="5">
        <v>3825.03</v>
      </c>
      <c r="Q42" s="5">
        <v>3804.22</v>
      </c>
      <c r="R42" s="5">
        <f>AVERAGE(H42:Q42)</f>
        <v>3799.6279999999997</v>
      </c>
      <c r="S42" s="5">
        <f>_xlfn.STDEV.S(H42:Q42)</f>
        <v>21.309891704193298</v>
      </c>
    </row>
    <row r="43" spans="2:19">
      <c r="B43" s="36"/>
      <c r="C43" s="4"/>
      <c r="D43" s="5"/>
      <c r="E43" s="5" t="s">
        <v>23</v>
      </c>
      <c r="F43" s="7"/>
      <c r="G43" s="8" t="s">
        <v>20</v>
      </c>
      <c r="H43" s="5">
        <v>5048.4799999999996</v>
      </c>
      <c r="I43" s="5">
        <v>4918.58</v>
      </c>
      <c r="J43" s="5">
        <v>5002.92</v>
      </c>
      <c r="K43" s="5">
        <v>5033.97</v>
      </c>
      <c r="L43" s="5">
        <v>4967.24</v>
      </c>
      <c r="M43" s="5">
        <v>5052.71</v>
      </c>
      <c r="N43" s="5">
        <v>5006.29</v>
      </c>
      <c r="O43" s="5">
        <v>4901.32</v>
      </c>
      <c r="P43" s="5">
        <v>4840.0600000000004</v>
      </c>
      <c r="Q43" s="5">
        <v>4905.05</v>
      </c>
      <c r="R43" s="5">
        <f>AVERAGE(H43:Q43)</f>
        <v>4967.6620000000003</v>
      </c>
      <c r="S43" s="5">
        <f>_xlfn.STDEV.S(H43:Q43)</f>
        <v>72.960968225787909</v>
      </c>
    </row>
    <row r="44" spans="2:19">
      <c r="B44" s="13" t="s">
        <v>49</v>
      </c>
      <c r="C44" s="5" t="s">
        <v>45</v>
      </c>
      <c r="D44" s="5" t="s">
        <v>41</v>
      </c>
      <c r="E44" s="36">
        <v>5352.03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9" spans="2:19" ht="19" thickBot="1">
      <c r="B49" s="31" t="s">
        <v>0</v>
      </c>
      <c r="C49" s="32"/>
      <c r="D49" s="32"/>
      <c r="E49" s="32"/>
      <c r="F49" s="32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2:19" ht="19" thickTop="1">
      <c r="B50" s="1" t="s">
        <v>1</v>
      </c>
      <c r="C50" s="2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16</v>
      </c>
      <c r="R50" s="3" t="s">
        <v>17</v>
      </c>
      <c r="S50" s="3" t="s">
        <v>18</v>
      </c>
    </row>
    <row r="51" spans="2:19">
      <c r="B51" s="1" t="s">
        <v>47</v>
      </c>
      <c r="C51" s="19" t="s">
        <v>45</v>
      </c>
      <c r="D51" s="18" t="s">
        <v>41</v>
      </c>
      <c r="E51" s="1"/>
      <c r="F51" s="21" t="s">
        <v>50</v>
      </c>
      <c r="G51" s="22" t="s">
        <v>50</v>
      </c>
      <c r="H51" s="24">
        <v>5318.37</v>
      </c>
      <c r="I51" s="24">
        <v>5237.8500000000004</v>
      </c>
      <c r="J51" s="24">
        <v>5296.7</v>
      </c>
      <c r="K51" s="24">
        <v>5315.43</v>
      </c>
      <c r="L51" s="24">
        <v>5357.9</v>
      </c>
      <c r="M51" s="24">
        <v>5281.38</v>
      </c>
      <c r="N51" s="24">
        <v>5354.93</v>
      </c>
      <c r="O51" s="24">
        <v>5249.82</v>
      </c>
      <c r="P51" s="24">
        <v>5227.07</v>
      </c>
      <c r="Q51" s="24">
        <v>5240.47</v>
      </c>
      <c r="R51" s="5">
        <f t="shared" ref="R51:R58" si="6">AVERAGE(H51:Q51)</f>
        <v>5287.9920000000002</v>
      </c>
      <c r="S51" s="5">
        <f t="shared" ref="S51:S58" si="7">_xlfn.STDEV.S(H51:Q51)</f>
        <v>48.424272104894747</v>
      </c>
    </row>
    <row r="52" spans="2:19">
      <c r="B52" s="36" t="s">
        <v>36</v>
      </c>
      <c r="C52" s="9" t="s">
        <v>46</v>
      </c>
      <c r="D52" s="5" t="s">
        <v>19</v>
      </c>
      <c r="E52" s="5"/>
      <c r="F52" s="7" t="s">
        <v>20</v>
      </c>
      <c r="G52" s="8"/>
      <c r="H52" s="6">
        <v>4108.82</v>
      </c>
      <c r="I52" s="5">
        <v>4059.13</v>
      </c>
      <c r="J52" s="5">
        <v>4088.59</v>
      </c>
      <c r="K52" s="6">
        <v>4076.4</v>
      </c>
      <c r="L52" s="5">
        <v>4082.93</v>
      </c>
      <c r="M52" s="5">
        <v>4098.5200000000004</v>
      </c>
      <c r="N52" s="5">
        <v>4075.01</v>
      </c>
      <c r="O52" s="5">
        <v>4090.92</v>
      </c>
      <c r="P52" s="5">
        <v>4077.81</v>
      </c>
      <c r="Q52" s="5">
        <v>4093.04</v>
      </c>
      <c r="R52" s="5">
        <f t="shared" si="6"/>
        <v>4085.1169999999997</v>
      </c>
      <c r="S52" s="5">
        <f t="shared" si="7"/>
        <v>13.990552407487899</v>
      </c>
    </row>
    <row r="53" spans="2:19">
      <c r="B53" s="36"/>
      <c r="C53" s="4"/>
      <c r="D53" s="5" t="s">
        <v>19</v>
      </c>
      <c r="E53" s="5"/>
      <c r="F53" s="7"/>
      <c r="G53" s="8" t="s">
        <v>20</v>
      </c>
      <c r="H53" s="6">
        <v>5023.6499999999996</v>
      </c>
      <c r="I53" s="6">
        <v>4948.3999999999996</v>
      </c>
      <c r="J53" s="6">
        <v>5010.24</v>
      </c>
      <c r="K53" s="6">
        <v>4942.4399999999996</v>
      </c>
      <c r="L53" s="6">
        <v>4984.16</v>
      </c>
      <c r="M53" s="6">
        <v>4897.3100000000004</v>
      </c>
      <c r="N53" s="6">
        <v>4946.05</v>
      </c>
      <c r="O53" s="6">
        <v>4961.78</v>
      </c>
      <c r="P53" s="6">
        <v>4995.59</v>
      </c>
      <c r="Q53" s="6">
        <v>5007.8599999999997</v>
      </c>
      <c r="R53" s="5">
        <f>AVERAGE(H53:Q53)</f>
        <v>4971.7479999999996</v>
      </c>
      <c r="S53" s="5">
        <f>_xlfn.STDEV.S(H53:Q53)</f>
        <v>39.309143635206837</v>
      </c>
    </row>
    <row r="54" spans="2:19">
      <c r="B54" s="36"/>
      <c r="C54" s="4"/>
      <c r="D54" s="5" t="s">
        <v>21</v>
      </c>
      <c r="E54" s="5"/>
      <c r="F54" s="7" t="s">
        <v>20</v>
      </c>
      <c r="G54" s="7"/>
      <c r="H54" s="6">
        <v>4085.51</v>
      </c>
      <c r="I54" s="6">
        <v>4073.62</v>
      </c>
      <c r="J54" s="6">
        <v>4090.32</v>
      </c>
      <c r="K54" s="6">
        <v>4085.92</v>
      </c>
      <c r="L54" s="6">
        <v>4089.62</v>
      </c>
      <c r="M54" s="6">
        <v>4084.08</v>
      </c>
      <c r="N54" s="6">
        <v>4103.53</v>
      </c>
      <c r="O54" s="6">
        <v>4090.39</v>
      </c>
      <c r="P54" s="6">
        <v>4098.5</v>
      </c>
      <c r="Q54" s="6">
        <v>4119.58</v>
      </c>
      <c r="R54" s="5">
        <f t="shared" si="6"/>
        <v>4092.107</v>
      </c>
      <c r="S54" s="5">
        <f t="shared" si="7"/>
        <v>12.589453302047852</v>
      </c>
    </row>
    <row r="55" spans="2:19">
      <c r="B55" s="36"/>
      <c r="C55" s="4"/>
      <c r="D55" s="5" t="s">
        <v>21</v>
      </c>
      <c r="E55" s="5"/>
      <c r="F55" s="7"/>
      <c r="G55" s="8" t="s">
        <v>20</v>
      </c>
      <c r="H55" s="6">
        <v>5027.97</v>
      </c>
      <c r="I55" s="6">
        <v>5048.1099999999997</v>
      </c>
      <c r="J55" s="6">
        <v>5002.01</v>
      </c>
      <c r="K55" s="6">
        <v>4918.32</v>
      </c>
      <c r="L55" s="6">
        <v>4918.1000000000004</v>
      </c>
      <c r="M55" s="6">
        <v>4955.01</v>
      </c>
      <c r="N55" s="6">
        <v>4940.6400000000003</v>
      </c>
      <c r="O55" s="6">
        <v>5018.1899999999996</v>
      </c>
      <c r="P55" s="6">
        <v>5039.87</v>
      </c>
      <c r="Q55" s="6">
        <v>4932.12</v>
      </c>
      <c r="R55" s="5">
        <f t="shared" si="6"/>
        <v>4980.0340000000015</v>
      </c>
      <c r="S55" s="5">
        <f t="shared" si="7"/>
        <v>52.249030868205168</v>
      </c>
    </row>
    <row r="56" spans="2:19" ht="6" customHeight="1"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9"/>
    </row>
    <row r="57" spans="2:19">
      <c r="B57" s="35" t="s">
        <v>31</v>
      </c>
      <c r="C57" s="9" t="s">
        <v>45</v>
      </c>
      <c r="D57" s="5"/>
      <c r="E57" s="5" t="s">
        <v>23</v>
      </c>
      <c r="F57" s="7" t="s">
        <v>20</v>
      </c>
      <c r="G57" s="8"/>
      <c r="H57" s="5">
        <v>3724.62</v>
      </c>
      <c r="I57" s="5">
        <v>3728.11</v>
      </c>
      <c r="J57" s="5">
        <v>3735.69</v>
      </c>
      <c r="K57" s="5">
        <v>3758.95</v>
      </c>
      <c r="L57" s="5">
        <v>3740.44</v>
      </c>
      <c r="M57" s="5">
        <v>3738.17</v>
      </c>
      <c r="N57" s="5">
        <v>3752.2</v>
      </c>
      <c r="O57" s="5">
        <v>3753.05</v>
      </c>
      <c r="P57" s="5">
        <v>3737.53</v>
      </c>
      <c r="Q57" s="5">
        <v>3752.9</v>
      </c>
      <c r="R57" s="5">
        <f t="shared" si="6"/>
        <v>3742.1659999999997</v>
      </c>
      <c r="S57" s="5">
        <f t="shared" si="7"/>
        <v>11.565636073203107</v>
      </c>
    </row>
    <row r="58" spans="2:19">
      <c r="B58" s="36"/>
      <c r="C58" s="4"/>
      <c r="D58" s="5"/>
      <c r="E58" s="5" t="s">
        <v>23</v>
      </c>
      <c r="F58" s="7"/>
      <c r="G58" s="8" t="s">
        <v>20</v>
      </c>
      <c r="H58" s="5">
        <v>4982.1499999999996</v>
      </c>
      <c r="I58" s="5">
        <v>4968.6400000000003</v>
      </c>
      <c r="J58" s="5">
        <v>4989.5200000000004</v>
      </c>
      <c r="K58" s="5">
        <v>5004.74</v>
      </c>
      <c r="L58" s="5">
        <v>4859.7700000000004</v>
      </c>
      <c r="M58" s="5">
        <v>4751.83</v>
      </c>
      <c r="N58" s="5">
        <v>4825.09</v>
      </c>
      <c r="O58" s="5">
        <v>4999.41</v>
      </c>
      <c r="P58" s="5">
        <v>4929.59</v>
      </c>
      <c r="Q58" s="5">
        <v>4948.82</v>
      </c>
      <c r="R58" s="5">
        <f t="shared" si="6"/>
        <v>4925.9560000000001</v>
      </c>
      <c r="S58" s="5">
        <f t="shared" si="7"/>
        <v>85.656192122279634</v>
      </c>
    </row>
    <row r="59" spans="2:19">
      <c r="B59" s="13" t="s">
        <v>49</v>
      </c>
      <c r="C59" s="5" t="s">
        <v>45</v>
      </c>
      <c r="D59" s="5" t="s">
        <v>41</v>
      </c>
      <c r="E59" s="36">
        <v>5230.8950000000004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</row>
    <row r="64" spans="2:19" ht="19" thickBot="1">
      <c r="B64" s="31" t="s">
        <v>0</v>
      </c>
      <c r="C64" s="32"/>
      <c r="D64" s="32"/>
      <c r="E64" s="32"/>
      <c r="F64" s="32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</row>
    <row r="65" spans="2:19" ht="19" thickTop="1">
      <c r="B65" s="1" t="s">
        <v>1</v>
      </c>
      <c r="C65" s="2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1" t="s">
        <v>11</v>
      </c>
      <c r="M65" s="1" t="s">
        <v>12</v>
      </c>
      <c r="N65" s="1" t="s">
        <v>13</v>
      </c>
      <c r="O65" s="1" t="s">
        <v>14</v>
      </c>
      <c r="P65" s="1" t="s">
        <v>15</v>
      </c>
      <c r="Q65" s="1" t="s">
        <v>16</v>
      </c>
      <c r="R65" s="3" t="s">
        <v>17</v>
      </c>
      <c r="S65" s="3" t="s">
        <v>18</v>
      </c>
    </row>
    <row r="66" spans="2:19">
      <c r="B66" s="1" t="s">
        <v>47</v>
      </c>
      <c r="C66" s="19" t="s">
        <v>45</v>
      </c>
      <c r="D66" s="18" t="s">
        <v>41</v>
      </c>
      <c r="E66" s="1"/>
      <c r="F66" s="21" t="s">
        <v>50</v>
      </c>
      <c r="G66" s="22" t="s">
        <v>50</v>
      </c>
      <c r="H66" s="24">
        <v>5373.05</v>
      </c>
      <c r="I66" s="24">
        <v>5479.36</v>
      </c>
      <c r="J66" s="24">
        <v>5374.9</v>
      </c>
      <c r="K66" s="24">
        <v>5362.51</v>
      </c>
      <c r="L66" s="24">
        <v>5286.02</v>
      </c>
      <c r="M66" s="24">
        <v>5412.32</v>
      </c>
      <c r="N66" s="24">
        <v>5444.45</v>
      </c>
      <c r="O66" s="24">
        <v>5412.84</v>
      </c>
      <c r="P66" s="24">
        <v>5438.71</v>
      </c>
      <c r="Q66" s="24">
        <v>5458.81</v>
      </c>
      <c r="R66" s="5">
        <f t="shared" ref="R66:R67" si="8">AVERAGE(H66:Q66)</f>
        <v>5404.2969999999996</v>
      </c>
      <c r="S66" s="5">
        <f t="shared" ref="S66:S67" si="9">_xlfn.STDEV.S(H66:Q66)</f>
        <v>56.878184853441027</v>
      </c>
    </row>
    <row r="67" spans="2:19">
      <c r="B67" s="36" t="s">
        <v>37</v>
      </c>
      <c r="C67" s="9" t="s">
        <v>46</v>
      </c>
      <c r="D67" s="5" t="s">
        <v>19</v>
      </c>
      <c r="E67" s="5"/>
      <c r="F67" s="7" t="s">
        <v>20</v>
      </c>
      <c r="G67" s="8"/>
      <c r="H67" s="6">
        <v>4135.12</v>
      </c>
      <c r="I67" s="5">
        <v>4156.8100000000004</v>
      </c>
      <c r="J67" s="5">
        <v>4172.1499999999996</v>
      </c>
      <c r="K67" s="6">
        <v>4181.8</v>
      </c>
      <c r="L67" s="5">
        <v>4183</v>
      </c>
      <c r="M67" s="5">
        <v>4174.0600000000004</v>
      </c>
      <c r="N67" s="5">
        <v>4194.25</v>
      </c>
      <c r="O67" s="5">
        <v>4168.28</v>
      </c>
      <c r="P67" s="5">
        <v>4194.4799999999996</v>
      </c>
      <c r="Q67" s="5">
        <v>4176.8999999999996</v>
      </c>
      <c r="R67" s="5">
        <f t="shared" si="8"/>
        <v>4173.6849999999995</v>
      </c>
      <c r="S67" s="5">
        <f t="shared" si="9"/>
        <v>17.707643202238284</v>
      </c>
    </row>
    <row r="68" spans="2:19">
      <c r="B68" s="36"/>
      <c r="C68" s="4"/>
      <c r="D68" s="5" t="s">
        <v>19</v>
      </c>
      <c r="E68" s="5"/>
      <c r="F68" s="7"/>
      <c r="G68" s="8" t="s">
        <v>20</v>
      </c>
      <c r="H68" s="6">
        <v>5174.2700000000004</v>
      </c>
      <c r="I68" s="6">
        <v>5211.99</v>
      </c>
      <c r="J68" s="6">
        <v>5182.4799999999996</v>
      </c>
      <c r="K68" s="6">
        <v>5206.08</v>
      </c>
      <c r="L68" s="6">
        <v>5155.5600000000004</v>
      </c>
      <c r="M68" s="6">
        <v>5162.4799999999996</v>
      </c>
      <c r="N68" s="6">
        <v>5194.6400000000003</v>
      </c>
      <c r="O68" s="6">
        <v>5025.99</v>
      </c>
      <c r="P68" s="6">
        <v>5205.59</v>
      </c>
      <c r="Q68" s="6">
        <v>5145.3599999999997</v>
      </c>
      <c r="R68" s="5">
        <f>AVERAGE(H68:Q68)</f>
        <v>5166.4440000000004</v>
      </c>
      <c r="S68" s="5">
        <f>_xlfn.STDEV.S(H68:Q68)</f>
        <v>54.362272293281642</v>
      </c>
    </row>
    <row r="69" spans="2:19">
      <c r="B69" s="36"/>
      <c r="C69" s="4"/>
      <c r="D69" s="5" t="s">
        <v>21</v>
      </c>
      <c r="E69" s="5"/>
      <c r="F69" s="7" t="s">
        <v>20</v>
      </c>
      <c r="G69" s="7"/>
      <c r="H69" s="6">
        <v>4191.57</v>
      </c>
      <c r="I69" s="6">
        <v>4061.35</v>
      </c>
      <c r="J69" s="6">
        <v>4173.67</v>
      </c>
      <c r="K69" s="6">
        <v>4154.34</v>
      </c>
      <c r="L69" s="6">
        <v>4112.9799999999996</v>
      </c>
      <c r="M69" s="6">
        <v>4159.33</v>
      </c>
      <c r="N69" s="6">
        <v>4185.71</v>
      </c>
      <c r="O69" s="6">
        <v>4163.09</v>
      </c>
      <c r="P69" s="6">
        <v>4163.21</v>
      </c>
      <c r="Q69" s="6">
        <v>4161.3599999999997</v>
      </c>
      <c r="R69" s="5">
        <f t="shared" ref="R69:R70" si="10">AVERAGE(H69:Q69)</f>
        <v>4152.6609999999991</v>
      </c>
      <c r="S69" s="5">
        <f t="shared" ref="S69:S70" si="11">_xlfn.STDEV.S(H69:Q69)</f>
        <v>38.445947467407663</v>
      </c>
    </row>
    <row r="70" spans="2:19">
      <c r="B70" s="36"/>
      <c r="C70" s="4"/>
      <c r="D70" s="5" t="s">
        <v>21</v>
      </c>
      <c r="E70" s="5"/>
      <c r="F70" s="7"/>
      <c r="G70" s="8" t="s">
        <v>20</v>
      </c>
      <c r="H70" s="6">
        <v>5163.2700000000004</v>
      </c>
      <c r="I70" s="6">
        <v>5158.62</v>
      </c>
      <c r="J70" s="6">
        <v>5071.05</v>
      </c>
      <c r="K70" s="6">
        <v>5120.5</v>
      </c>
      <c r="L70" s="6">
        <v>5205.66</v>
      </c>
      <c r="M70" s="6">
        <v>5113.99</v>
      </c>
      <c r="N70" s="6">
        <v>5084.99</v>
      </c>
      <c r="O70" s="6">
        <v>5140.07</v>
      </c>
      <c r="P70" s="6">
        <v>5129.3100000000004</v>
      </c>
      <c r="Q70" s="6">
        <v>5174.2700000000004</v>
      </c>
      <c r="R70" s="5">
        <f t="shared" si="10"/>
        <v>5136.1729999999998</v>
      </c>
      <c r="S70" s="5">
        <f t="shared" si="11"/>
        <v>41.067235128641357</v>
      </c>
    </row>
    <row r="71" spans="2:19" ht="6" customHeight="1">
      <c r="B71" s="37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9"/>
    </row>
    <row r="72" spans="2:19">
      <c r="B72" s="35" t="s">
        <v>31</v>
      </c>
      <c r="C72" s="9" t="s">
        <v>45</v>
      </c>
      <c r="D72" s="5"/>
      <c r="E72" s="5" t="s">
        <v>23</v>
      </c>
      <c r="F72" s="7" t="s">
        <v>20</v>
      </c>
      <c r="G72" s="8"/>
      <c r="H72" s="5">
        <v>3798.46</v>
      </c>
      <c r="I72" s="5">
        <v>3800.27</v>
      </c>
      <c r="J72" s="5">
        <v>3818.66</v>
      </c>
      <c r="K72" s="5">
        <v>3821.75</v>
      </c>
      <c r="L72" s="5">
        <v>3790.78</v>
      </c>
      <c r="M72" s="5">
        <v>3837.45</v>
      </c>
      <c r="N72" s="5">
        <v>3821.88</v>
      </c>
      <c r="O72" s="5">
        <v>3817.73</v>
      </c>
      <c r="P72" s="5">
        <v>3840.26</v>
      </c>
      <c r="Q72" s="5">
        <v>3828.74</v>
      </c>
      <c r="R72" s="5">
        <f t="shared" ref="R72:R73" si="12">AVERAGE(H72:Q72)</f>
        <v>3817.5979999999995</v>
      </c>
      <c r="S72" s="5">
        <f t="shared" ref="S72:S73" si="13">_xlfn.STDEV.S(H72:Q72)</f>
        <v>16.513496029342477</v>
      </c>
    </row>
    <row r="73" spans="2:19">
      <c r="B73" s="36"/>
      <c r="C73" s="4"/>
      <c r="D73" s="5"/>
      <c r="E73" s="5" t="s">
        <v>23</v>
      </c>
      <c r="F73" s="7"/>
      <c r="G73" s="8" t="s">
        <v>20</v>
      </c>
      <c r="H73" s="5">
        <v>5108.6400000000003</v>
      </c>
      <c r="I73" s="5">
        <v>5157.22</v>
      </c>
      <c r="J73" s="5">
        <v>5134.08</v>
      </c>
      <c r="K73" s="5">
        <v>5116.3100000000004</v>
      </c>
      <c r="L73" s="5">
        <v>5097.22</v>
      </c>
      <c r="M73" s="5">
        <v>5075.45</v>
      </c>
      <c r="N73" s="5">
        <v>5106.88</v>
      </c>
      <c r="O73" s="5">
        <v>5102.37</v>
      </c>
      <c r="P73" s="5">
        <v>5069.41</v>
      </c>
      <c r="Q73" s="5">
        <v>5041.3999999999996</v>
      </c>
      <c r="R73" s="5">
        <f t="shared" si="12"/>
        <v>5100.8980000000001</v>
      </c>
      <c r="S73" s="5">
        <f t="shared" si="13"/>
        <v>33.000449087853504</v>
      </c>
    </row>
    <row r="74" spans="2:19">
      <c r="B74" s="13" t="s">
        <v>49</v>
      </c>
      <c r="C74" s="5" t="s">
        <v>45</v>
      </c>
      <c r="D74" s="5" t="s">
        <v>41</v>
      </c>
      <c r="E74" s="36">
        <v>5473.87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</row>
  </sheetData>
  <mergeCells count="25">
    <mergeCell ref="E44:S44"/>
    <mergeCell ref="E59:S59"/>
    <mergeCell ref="B56:S56"/>
    <mergeCell ref="B57:B58"/>
    <mergeCell ref="B64:S64"/>
    <mergeCell ref="B67:B70"/>
    <mergeCell ref="B71:S71"/>
    <mergeCell ref="B72:B73"/>
    <mergeCell ref="E74:S74"/>
    <mergeCell ref="B6:S6"/>
    <mergeCell ref="B9:B12"/>
    <mergeCell ref="B52:B55"/>
    <mergeCell ref="B13:S13"/>
    <mergeCell ref="B14:B15"/>
    <mergeCell ref="B20:S20"/>
    <mergeCell ref="B23:B26"/>
    <mergeCell ref="B27:S27"/>
    <mergeCell ref="B28:B29"/>
    <mergeCell ref="B34:S34"/>
    <mergeCell ref="B37:B40"/>
    <mergeCell ref="B41:S41"/>
    <mergeCell ref="B42:B43"/>
    <mergeCell ref="B49:S49"/>
    <mergeCell ref="E30:S30"/>
    <mergeCell ref="E16:S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BBA4-6272-7843-B0D4-696FCB3B8D7B}">
  <dimension ref="B1:AE74"/>
  <sheetViews>
    <sheetView tabSelected="1" topLeftCell="Z4" workbookViewId="0">
      <selection activeCell="AK16" sqref="AK16"/>
    </sheetView>
  </sheetViews>
  <sheetFormatPr baseColWidth="10" defaultRowHeight="18"/>
  <cols>
    <col min="3" max="3" width="9.5703125" bestFit="1" customWidth="1"/>
    <col min="4" max="4" width="8" bestFit="1" customWidth="1"/>
    <col min="5" max="5" width="9.42578125" bestFit="1" customWidth="1"/>
    <col min="6" max="6" width="20" bestFit="1" customWidth="1"/>
    <col min="7" max="7" width="13.28515625" bestFit="1" customWidth="1"/>
    <col min="20" max="20" width="14.85546875" bestFit="1" customWidth="1"/>
    <col min="24" max="24" width="15.7109375" bestFit="1" customWidth="1"/>
    <col min="26" max="26" width="16" bestFit="1" customWidth="1"/>
  </cols>
  <sheetData>
    <row r="1" spans="2:31">
      <c r="B1" s="14"/>
    </row>
    <row r="2" spans="2:31">
      <c r="B2" s="14"/>
    </row>
    <row r="5" spans="2:31">
      <c r="B5" t="s">
        <v>34</v>
      </c>
      <c r="D5" t="s">
        <v>48</v>
      </c>
    </row>
    <row r="6" spans="2:31" ht="19" thickBot="1">
      <c r="B6" s="31" t="s">
        <v>0</v>
      </c>
      <c r="C6" s="32"/>
      <c r="D6" s="32"/>
      <c r="E6" s="32"/>
      <c r="F6" s="32"/>
      <c r="G6" s="33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U6" t="s">
        <v>61</v>
      </c>
      <c r="V6" t="s">
        <v>63</v>
      </c>
      <c r="W6">
        <v>20</v>
      </c>
      <c r="Z6" s="26" t="s">
        <v>64</v>
      </c>
    </row>
    <row r="7" spans="2:31" ht="19" thickTop="1">
      <c r="B7" s="1" t="s">
        <v>1</v>
      </c>
      <c r="C7" s="2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3" t="s">
        <v>17</v>
      </c>
      <c r="S7" s="3" t="s">
        <v>18</v>
      </c>
      <c r="U7" s="3" t="s">
        <v>62</v>
      </c>
      <c r="V7" s="3" t="s">
        <v>17</v>
      </c>
      <c r="W7" s="3" t="s">
        <v>18</v>
      </c>
      <c r="X7" s="26" t="s">
        <v>54</v>
      </c>
      <c r="Z7" s="5"/>
      <c r="AA7" s="5">
        <v>40</v>
      </c>
      <c r="AB7" s="5">
        <v>60</v>
      </c>
      <c r="AC7" s="5">
        <v>80</v>
      </c>
      <c r="AD7" s="5">
        <v>100</v>
      </c>
      <c r="AE7" s="5" t="s">
        <v>62</v>
      </c>
    </row>
    <row r="8" spans="2:31">
      <c r="B8" s="1" t="s">
        <v>47</v>
      </c>
      <c r="C8" s="23" t="s">
        <v>45</v>
      </c>
      <c r="D8" s="24" t="s">
        <v>41</v>
      </c>
      <c r="E8" s="1"/>
      <c r="F8" s="21" t="s">
        <v>50</v>
      </c>
      <c r="G8" s="22" t="s">
        <v>50</v>
      </c>
      <c r="H8" s="16">
        <v>5519.75</v>
      </c>
      <c r="I8" s="16">
        <v>5506.36</v>
      </c>
      <c r="J8" s="16">
        <v>5506.43</v>
      </c>
      <c r="K8" s="16">
        <v>5484.25</v>
      </c>
      <c r="L8" s="16">
        <v>5524.39</v>
      </c>
      <c r="M8" s="16">
        <v>5536.41</v>
      </c>
      <c r="N8" s="16">
        <v>5562.91</v>
      </c>
      <c r="O8" s="16">
        <v>5452.7</v>
      </c>
      <c r="P8" s="16">
        <v>5538.72</v>
      </c>
      <c r="Q8" s="16">
        <v>5553.05</v>
      </c>
      <c r="R8" s="5">
        <f t="shared" ref="R8:R12" si="0">AVERAGE(H8:Q8)</f>
        <v>5518.4970000000003</v>
      </c>
      <c r="S8" s="5">
        <f>_xlfn.STDEV.S(H8:Q8)</f>
        <v>32.876179505667821</v>
      </c>
      <c r="U8" t="s">
        <v>50</v>
      </c>
      <c r="V8">
        <v>5518.4970000000003</v>
      </c>
      <c r="W8">
        <v>32.876179505667821</v>
      </c>
      <c r="X8" t="s">
        <v>55</v>
      </c>
      <c r="Z8" s="5" t="s">
        <v>55</v>
      </c>
      <c r="AA8" s="5"/>
      <c r="AB8" s="5"/>
      <c r="AC8" s="5"/>
      <c r="AD8" s="5"/>
      <c r="AE8" s="5"/>
    </row>
    <row r="9" spans="2:31">
      <c r="B9" s="36" t="s">
        <v>25</v>
      </c>
      <c r="C9" s="9" t="s">
        <v>44</v>
      </c>
      <c r="D9" s="5" t="s">
        <v>19</v>
      </c>
      <c r="E9" s="5"/>
      <c r="F9" s="7" t="s">
        <v>20</v>
      </c>
      <c r="G9" s="8"/>
      <c r="H9" s="6">
        <v>4154.2299999999996</v>
      </c>
      <c r="I9" s="5">
        <v>4156.0200000000004</v>
      </c>
      <c r="J9" s="5">
        <v>4145.9399999999996</v>
      </c>
      <c r="K9" s="6">
        <v>4145.6099999999997</v>
      </c>
      <c r="L9" s="5">
        <v>4147.42</v>
      </c>
      <c r="M9" s="5">
        <v>4164.3900000000003</v>
      </c>
      <c r="N9" s="5">
        <v>4145.7700000000004</v>
      </c>
      <c r="O9" s="5">
        <v>4130.1000000000004</v>
      </c>
      <c r="P9" s="5">
        <v>4137.17</v>
      </c>
      <c r="Q9" s="5">
        <v>4143.07</v>
      </c>
      <c r="R9" s="5">
        <f t="shared" si="0"/>
        <v>4146.9719999999998</v>
      </c>
      <c r="S9" s="5">
        <f t="shared" ref="S9:S15" si="1">_xlfn.STDEV.S(H9:Q9)</f>
        <v>9.6520945337729227</v>
      </c>
      <c r="U9" t="s">
        <v>58</v>
      </c>
      <c r="V9">
        <v>4146.9719999999998</v>
      </c>
      <c r="W9">
        <v>9.6520945337729227</v>
      </c>
      <c r="X9" t="s">
        <v>56</v>
      </c>
      <c r="Z9" s="5" t="s">
        <v>56</v>
      </c>
      <c r="AA9" s="5">
        <f>V23-V9</f>
        <v>-63.375028239858239</v>
      </c>
      <c r="AB9" s="5">
        <f>V37-V9</f>
        <v>111.35987738444783</v>
      </c>
      <c r="AC9" s="5">
        <f>V52-V9</f>
        <v>116.21635375488495</v>
      </c>
      <c r="AD9" s="5">
        <f>V67-V9</f>
        <v>114.90852792898022</v>
      </c>
      <c r="AE9" s="5" t="s">
        <v>58</v>
      </c>
    </row>
    <row r="10" spans="2:31">
      <c r="B10" s="36"/>
      <c r="C10" s="4"/>
      <c r="D10" s="5" t="s">
        <v>19</v>
      </c>
      <c r="E10" s="5"/>
      <c r="F10" s="7"/>
      <c r="G10" s="8" t="s">
        <v>20</v>
      </c>
      <c r="H10" s="6">
        <v>3881.62</v>
      </c>
      <c r="I10" s="6">
        <v>3881.44</v>
      </c>
      <c r="J10" s="6">
        <v>3881.88</v>
      </c>
      <c r="K10" s="6">
        <v>3882.1</v>
      </c>
      <c r="L10" s="6">
        <v>3883.31</v>
      </c>
      <c r="M10" s="6">
        <v>3881.91</v>
      </c>
      <c r="N10" s="6">
        <v>3880.91</v>
      </c>
      <c r="O10" s="6">
        <v>3880.84</v>
      </c>
      <c r="P10" s="6">
        <v>3880.91</v>
      </c>
      <c r="Q10" s="6">
        <v>3882.31</v>
      </c>
      <c r="R10" s="5">
        <f t="shared" si="0"/>
        <v>3881.7229999999995</v>
      </c>
      <c r="S10" s="5">
        <f t="shared" si="1"/>
        <v>0.76428688621775487</v>
      </c>
      <c r="U10" t="s">
        <v>57</v>
      </c>
      <c r="V10">
        <v>3881.7229999999995</v>
      </c>
      <c r="W10">
        <v>0.76428688621775487</v>
      </c>
      <c r="X10" t="s">
        <v>56</v>
      </c>
      <c r="Z10" s="5" t="s">
        <v>56</v>
      </c>
      <c r="AA10" s="5">
        <f t="shared" ref="AA10:AA15" si="2">V24-V10</f>
        <v>1270.7760713031653</v>
      </c>
      <c r="AB10" s="5">
        <f t="shared" ref="AB10:AB15" si="3">V38-V10</f>
        <v>1345.3515103093</v>
      </c>
      <c r="AC10" s="5">
        <f t="shared" ref="AC10:AC15" si="4">V53-V10</f>
        <v>1306.7448385965795</v>
      </c>
      <c r="AD10" s="5">
        <f t="shared" ref="AD10:AD15" si="5">V68-V10</f>
        <v>1393.8948490316156</v>
      </c>
      <c r="AE10" s="5" t="s">
        <v>57</v>
      </c>
    </row>
    <row r="11" spans="2:31">
      <c r="B11" s="36"/>
      <c r="C11" s="4"/>
      <c r="D11" s="5" t="s">
        <v>21</v>
      </c>
      <c r="E11" s="5"/>
      <c r="F11" s="7" t="s">
        <v>20</v>
      </c>
      <c r="G11" s="7"/>
      <c r="H11" s="6">
        <v>4162.4399999999996</v>
      </c>
      <c r="I11" s="6">
        <v>4159.41</v>
      </c>
      <c r="J11" s="6">
        <v>4124.96</v>
      </c>
      <c r="K11" s="6">
        <v>4157.21</v>
      </c>
      <c r="L11" s="6">
        <v>4151.51</v>
      </c>
      <c r="M11" s="6">
        <v>4121.88</v>
      </c>
      <c r="N11" s="6">
        <v>4119.88</v>
      </c>
      <c r="O11" s="6">
        <v>4149.8900000000003</v>
      </c>
      <c r="P11" s="6">
        <v>4120.09</v>
      </c>
      <c r="Q11" s="6">
        <v>4152.88</v>
      </c>
      <c r="R11" s="5">
        <f t="shared" si="0"/>
        <v>4142.0150000000003</v>
      </c>
      <c r="S11" s="5">
        <f t="shared" si="1"/>
        <v>17.912840366619616</v>
      </c>
      <c r="U11" t="s">
        <v>58</v>
      </c>
      <c r="V11">
        <v>4142.0150000000003</v>
      </c>
      <c r="W11">
        <v>17.912840366619616</v>
      </c>
      <c r="X11" t="s">
        <v>59</v>
      </c>
      <c r="Z11" s="5" t="s">
        <v>59</v>
      </c>
      <c r="AA11" s="5">
        <f t="shared" si="2"/>
        <v>-61.489888433522538</v>
      </c>
      <c r="AB11" s="5">
        <f t="shared" si="3"/>
        <v>99.788382652792279</v>
      </c>
      <c r="AC11" s="5">
        <f t="shared" si="4"/>
        <v>128.4680497434565</v>
      </c>
      <c r="AD11" s="5">
        <f t="shared" si="5"/>
        <v>98.3972627821895</v>
      </c>
      <c r="AE11" s="5" t="s">
        <v>58</v>
      </c>
    </row>
    <row r="12" spans="2:31">
      <c r="B12" s="36"/>
      <c r="C12" s="4"/>
      <c r="D12" s="5" t="s">
        <v>21</v>
      </c>
      <c r="E12" s="5"/>
      <c r="F12" s="7"/>
      <c r="G12" s="8" t="s">
        <v>20</v>
      </c>
      <c r="H12" s="6">
        <v>3882.04</v>
      </c>
      <c r="I12" s="6">
        <v>3883.13</v>
      </c>
      <c r="J12" s="6">
        <v>3882.01</v>
      </c>
      <c r="K12" s="6">
        <v>3882.72</v>
      </c>
      <c r="L12" s="6">
        <v>3883.31</v>
      </c>
      <c r="M12" s="6">
        <v>3877.51</v>
      </c>
      <c r="N12" s="6">
        <v>3881.91</v>
      </c>
      <c r="O12" s="6">
        <v>3880.33</v>
      </c>
      <c r="P12" s="6">
        <v>3880.87</v>
      </c>
      <c r="Q12" s="6">
        <v>3880.53</v>
      </c>
      <c r="R12" s="5">
        <f t="shared" si="0"/>
        <v>3881.4360000000001</v>
      </c>
      <c r="S12" s="5">
        <f t="shared" si="1"/>
        <v>1.7232733709748087</v>
      </c>
      <c r="U12" t="s">
        <v>57</v>
      </c>
      <c r="V12">
        <v>3881.4360000000001</v>
      </c>
      <c r="W12">
        <v>1.7232733709748087</v>
      </c>
      <c r="X12" t="s">
        <v>59</v>
      </c>
      <c r="Z12" s="5" t="s">
        <v>59</v>
      </c>
      <c r="AA12" s="5">
        <f t="shared" si="2"/>
        <v>1280.4970165857208</v>
      </c>
      <c r="AB12" s="5">
        <f t="shared" si="3"/>
        <v>1305.6504478167085</v>
      </c>
      <c r="AC12" s="5">
        <f t="shared" si="4"/>
        <v>1315.6790275753078</v>
      </c>
      <c r="AD12" s="5">
        <f t="shared" si="5"/>
        <v>1363.2711824477824</v>
      </c>
      <c r="AE12" s="5" t="s">
        <v>57</v>
      </c>
    </row>
    <row r="13" spans="2:31" ht="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  <c r="Z13" s="5"/>
      <c r="AA13" s="5"/>
      <c r="AB13" s="5"/>
      <c r="AC13" s="5"/>
      <c r="AD13" s="5"/>
      <c r="AE13" s="5"/>
    </row>
    <row r="14" spans="2:31">
      <c r="B14" s="35" t="s">
        <v>31</v>
      </c>
      <c r="C14" s="9" t="s">
        <v>45</v>
      </c>
      <c r="D14" s="5"/>
      <c r="E14" s="5" t="s">
        <v>23</v>
      </c>
      <c r="F14" s="7" t="s">
        <v>20</v>
      </c>
      <c r="G14" s="8"/>
      <c r="H14" s="5">
        <v>3880.17</v>
      </c>
      <c r="I14" s="5">
        <v>3872.47</v>
      </c>
      <c r="J14" s="5">
        <v>3862.09</v>
      </c>
      <c r="K14" s="5">
        <v>3867.36</v>
      </c>
      <c r="L14" s="5">
        <v>3903.15</v>
      </c>
      <c r="M14" s="5">
        <v>3901.54</v>
      </c>
      <c r="N14" s="5">
        <v>3890.66</v>
      </c>
      <c r="O14" s="5">
        <v>3894.05</v>
      </c>
      <c r="P14" s="5">
        <v>3882.15</v>
      </c>
      <c r="Q14" s="5">
        <v>3834.97</v>
      </c>
      <c r="R14" s="12">
        <f>AVERAGE(H14:Q14)</f>
        <v>3878.8609999999999</v>
      </c>
      <c r="S14" s="5">
        <f t="shared" si="1"/>
        <v>20.729876158712514</v>
      </c>
      <c r="U14" t="s">
        <v>58</v>
      </c>
      <c r="V14">
        <v>3878.8609999999999</v>
      </c>
      <c r="W14">
        <v>20.729876158712514</v>
      </c>
      <c r="X14" t="s">
        <v>60</v>
      </c>
      <c r="Z14" s="5" t="s">
        <v>60</v>
      </c>
      <c r="AA14" s="5">
        <f t="shared" si="2"/>
        <v>-84.967100733855204</v>
      </c>
      <c r="AB14" s="5">
        <f t="shared" si="3"/>
        <v>11.74309987948709</v>
      </c>
      <c r="AC14" s="5">
        <f t="shared" si="4"/>
        <v>26.427027005714081</v>
      </c>
      <c r="AD14" s="5">
        <f t="shared" si="5"/>
        <v>19.407934924561232</v>
      </c>
      <c r="AE14" s="5" t="s">
        <v>58</v>
      </c>
    </row>
    <row r="15" spans="2:31">
      <c r="B15" s="36"/>
      <c r="C15" s="4"/>
      <c r="D15" s="5"/>
      <c r="E15" s="5" t="s">
        <v>23</v>
      </c>
      <c r="F15" s="7"/>
      <c r="G15" s="8" t="s">
        <v>20</v>
      </c>
      <c r="H15" s="5">
        <v>3880.24</v>
      </c>
      <c r="I15" s="5">
        <v>3881.02</v>
      </c>
      <c r="J15" s="5">
        <v>3880.23</v>
      </c>
      <c r="K15" s="5">
        <v>3880.17</v>
      </c>
      <c r="L15" s="5">
        <v>3879.1</v>
      </c>
      <c r="M15" s="5">
        <v>3882.24</v>
      </c>
      <c r="N15" s="5">
        <v>3880.12</v>
      </c>
      <c r="O15" s="5">
        <v>3882.39</v>
      </c>
      <c r="P15" s="6">
        <v>3880.41</v>
      </c>
      <c r="Q15" s="5">
        <v>3880.36</v>
      </c>
      <c r="R15" s="5">
        <f>AVERAGE(H15:Q15)</f>
        <v>3880.6279999999997</v>
      </c>
      <c r="S15" s="5">
        <f t="shared" si="1"/>
        <v>1.0048637276322765</v>
      </c>
      <c r="U15" t="s">
        <v>57</v>
      </c>
      <c r="V15">
        <v>3880.6279999999997</v>
      </c>
      <c r="W15">
        <v>1.0048637276322765</v>
      </c>
      <c r="X15" t="s">
        <v>60</v>
      </c>
      <c r="Z15" s="5" t="s">
        <v>60</v>
      </c>
      <c r="AA15" s="5">
        <f t="shared" si="2"/>
        <v>1140.7892983770407</v>
      </c>
      <c r="AB15" s="5">
        <f t="shared" si="3"/>
        <v>1205.9768318455217</v>
      </c>
      <c r="AC15" s="5">
        <f t="shared" si="4"/>
        <v>1260.0517529444078</v>
      </c>
      <c r="AD15" s="5">
        <f t="shared" si="5"/>
        <v>1328.0587746731926</v>
      </c>
      <c r="AE15" s="5" t="s">
        <v>57</v>
      </c>
    </row>
    <row r="16" spans="2:31">
      <c r="B16" s="13" t="s">
        <v>49</v>
      </c>
      <c r="C16" s="5" t="s">
        <v>45</v>
      </c>
      <c r="D16" s="5" t="s">
        <v>41</v>
      </c>
      <c r="E16" s="36">
        <v>5563.28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20" spans="2:26" ht="19" thickBot="1">
      <c r="B20" s="31" t="s">
        <v>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t="s">
        <v>52</v>
      </c>
      <c r="U20" t="s">
        <v>53</v>
      </c>
      <c r="V20" t="s">
        <v>63</v>
      </c>
      <c r="W20">
        <v>40</v>
      </c>
    </row>
    <row r="21" spans="2:26" ht="19" thickTop="1">
      <c r="B21" s="1" t="s">
        <v>1</v>
      </c>
      <c r="C21" s="2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3" t="s">
        <v>17</v>
      </c>
      <c r="S21" s="3" t="s">
        <v>18</v>
      </c>
      <c r="T21">
        <f>R8/R22</f>
        <v>0.98362478183249302</v>
      </c>
      <c r="U21" s="3" t="s">
        <v>62</v>
      </c>
      <c r="V21" s="3" t="s">
        <v>17</v>
      </c>
      <c r="W21" s="3" t="s">
        <v>18</v>
      </c>
      <c r="X21" s="26" t="s">
        <v>54</v>
      </c>
    </row>
    <row r="22" spans="2:26">
      <c r="B22" s="1" t="s">
        <v>47</v>
      </c>
      <c r="C22" s="19" t="s">
        <v>45</v>
      </c>
      <c r="D22" s="18" t="s">
        <v>41</v>
      </c>
      <c r="E22" s="1"/>
      <c r="F22" s="21" t="s">
        <v>50</v>
      </c>
      <c r="G22" s="22" t="s">
        <v>50</v>
      </c>
      <c r="H22" s="16">
        <v>5631.76</v>
      </c>
      <c r="I22" s="16">
        <v>5646.91</v>
      </c>
      <c r="J22" s="16">
        <v>5572.36</v>
      </c>
      <c r="K22" s="16">
        <v>5553.18</v>
      </c>
      <c r="L22" s="16">
        <v>5561.47</v>
      </c>
      <c r="M22" s="16">
        <v>5625.14</v>
      </c>
      <c r="N22" s="16">
        <v>5637.32</v>
      </c>
      <c r="O22" s="16">
        <v>5670.83</v>
      </c>
      <c r="P22" s="16">
        <v>5641.64</v>
      </c>
      <c r="Q22" s="16">
        <v>5563.07</v>
      </c>
      <c r="R22" s="5">
        <f t="shared" ref="R22:R25" si="6">AVERAGE(H22:Q22)</f>
        <v>5610.3680000000004</v>
      </c>
      <c r="S22" s="5">
        <f>_xlfn.STDEV.S(H22:Q22)</f>
        <v>43.094650041765298</v>
      </c>
      <c r="U22" t="s">
        <v>50</v>
      </c>
      <c r="V22">
        <f>R22*$T$21</f>
        <v>5518.4970000000003</v>
      </c>
      <c r="W22">
        <f>S22*$T$21</f>
        <v>42.388965745479027</v>
      </c>
      <c r="X22" t="s">
        <v>55</v>
      </c>
      <c r="Y22" s="27"/>
      <c r="Z22" s="27"/>
    </row>
    <row r="23" spans="2:26">
      <c r="B23" s="36" t="s">
        <v>30</v>
      </c>
      <c r="C23" s="9" t="s">
        <v>46</v>
      </c>
      <c r="D23" s="5" t="s">
        <v>19</v>
      </c>
      <c r="E23" s="5"/>
      <c r="F23" s="7" t="s">
        <v>20</v>
      </c>
      <c r="G23" s="8"/>
      <c r="H23" s="6">
        <v>4141.59</v>
      </c>
      <c r="I23" s="5">
        <v>4145.4799999999996</v>
      </c>
      <c r="J23" s="5">
        <v>4146.22</v>
      </c>
      <c r="K23" s="6">
        <v>4177.05</v>
      </c>
      <c r="L23" s="5">
        <v>4145.7299999999996</v>
      </c>
      <c r="M23" s="5">
        <v>4162.42</v>
      </c>
      <c r="N23" s="5">
        <v>4142.3500000000004</v>
      </c>
      <c r="O23" s="5">
        <v>4156.55</v>
      </c>
      <c r="P23" s="5">
        <v>4147.5200000000004</v>
      </c>
      <c r="Q23" s="5">
        <v>4150.8900000000003</v>
      </c>
      <c r="R23" s="5">
        <f t="shared" si="6"/>
        <v>4151.58</v>
      </c>
      <c r="S23" s="5">
        <f t="shared" ref="S23:S26" si="7">_xlfn.STDEV.S(H23:Q23)</f>
        <v>11.020396242120066</v>
      </c>
      <c r="U23" t="s">
        <v>58</v>
      </c>
      <c r="V23">
        <f t="shared" ref="V23:W28" si="8">R23*$T$21</f>
        <v>4083.5969717601415</v>
      </c>
      <c r="W23">
        <f t="shared" si="8"/>
        <v>10.839934849362976</v>
      </c>
      <c r="X23" t="s">
        <v>56</v>
      </c>
      <c r="Y23" s="10"/>
      <c r="Z23" s="10"/>
    </row>
    <row r="24" spans="2:26">
      <c r="B24" s="36"/>
      <c r="C24" s="4"/>
      <c r="D24" s="5" t="s">
        <v>19</v>
      </c>
      <c r="E24" s="5"/>
      <c r="F24" s="7"/>
      <c r="G24" s="8" t="s">
        <v>20</v>
      </c>
      <c r="H24" s="6">
        <v>5274.96</v>
      </c>
      <c r="I24" s="6">
        <v>5163.18</v>
      </c>
      <c r="J24" s="6">
        <v>5272.9</v>
      </c>
      <c r="K24" s="6">
        <v>5202.8100000000004</v>
      </c>
      <c r="L24" s="6">
        <v>5226.66</v>
      </c>
      <c r="M24" s="6">
        <v>5236.05</v>
      </c>
      <c r="N24" s="6">
        <v>5257.39</v>
      </c>
      <c r="O24" s="6">
        <v>5246.48</v>
      </c>
      <c r="P24" s="6">
        <v>5294.78</v>
      </c>
      <c r="Q24" s="6">
        <v>5207.5600000000004</v>
      </c>
      <c r="R24" s="5">
        <f t="shared" si="6"/>
        <v>5238.2769999999991</v>
      </c>
      <c r="S24" s="5">
        <f t="shared" si="7"/>
        <v>39.651951626341955</v>
      </c>
      <c r="U24" t="s">
        <v>57</v>
      </c>
      <c r="V24">
        <f t="shared" si="8"/>
        <v>5152.4990713031648</v>
      </c>
      <c r="W24">
        <f t="shared" si="8"/>
        <v>39.002642267693169</v>
      </c>
      <c r="X24" t="s">
        <v>56</v>
      </c>
      <c r="Y24" s="10"/>
      <c r="Z24" s="10"/>
    </row>
    <row r="25" spans="2:26">
      <c r="B25" s="36"/>
      <c r="C25" s="4"/>
      <c r="D25" s="5" t="s">
        <v>21</v>
      </c>
      <c r="E25" s="5"/>
      <c r="F25" s="7" t="s">
        <v>20</v>
      </c>
      <c r="G25" s="7"/>
      <c r="H25" s="6">
        <v>4126.8599999999997</v>
      </c>
      <c r="I25" s="6">
        <v>4137.6899999999996</v>
      </c>
      <c r="J25" s="6">
        <v>4154.92</v>
      </c>
      <c r="K25" s="6">
        <v>4145.9399999999996</v>
      </c>
      <c r="L25" s="6">
        <v>4156.6099999999997</v>
      </c>
      <c r="M25" s="6">
        <v>4137.7299999999996</v>
      </c>
      <c r="N25" s="6">
        <v>4160.22</v>
      </c>
      <c r="O25" s="6">
        <v>4152.8100000000004</v>
      </c>
      <c r="P25" s="6">
        <v>4156.95</v>
      </c>
      <c r="Q25" s="6">
        <v>4154.84</v>
      </c>
      <c r="R25" s="5">
        <f t="shared" si="6"/>
        <v>4148.4569999999994</v>
      </c>
      <c r="S25" s="5">
        <f t="shared" si="7"/>
        <v>10.965576490900148</v>
      </c>
      <c r="U25" t="s">
        <v>58</v>
      </c>
      <c r="V25">
        <f t="shared" si="8"/>
        <v>4080.5251115664778</v>
      </c>
      <c r="W25">
        <f t="shared" si="8"/>
        <v>10.786012783529172</v>
      </c>
      <c r="X25" t="s">
        <v>59</v>
      </c>
      <c r="Y25" s="10"/>
      <c r="Z25" s="10"/>
    </row>
    <row r="26" spans="2:26">
      <c r="B26" s="36"/>
      <c r="C26" s="4"/>
      <c r="D26" s="5" t="s">
        <v>21</v>
      </c>
      <c r="E26" s="5"/>
      <c r="F26" s="7"/>
      <c r="G26" s="8" t="s">
        <v>20</v>
      </c>
      <c r="H26" s="6">
        <v>5329.14</v>
      </c>
      <c r="I26" s="6">
        <v>5249.2</v>
      </c>
      <c r="J26" s="6">
        <v>5212.3</v>
      </c>
      <c r="K26" s="6">
        <v>5183.5200000000004</v>
      </c>
      <c r="L26" s="6">
        <v>5228.6000000000004</v>
      </c>
      <c r="M26" s="6">
        <v>5178.21</v>
      </c>
      <c r="N26" s="6">
        <v>5281.86</v>
      </c>
      <c r="O26" s="6">
        <v>5296.85</v>
      </c>
      <c r="P26" s="6">
        <v>5318.77</v>
      </c>
      <c r="Q26" s="6">
        <v>5200.2299999999996</v>
      </c>
      <c r="R26" s="5">
        <f>AVERAGE(H26:Q26)</f>
        <v>5247.8679999999995</v>
      </c>
      <c r="S26" s="5">
        <f t="shared" si="7"/>
        <v>55.864237974257321</v>
      </c>
      <c r="U26" t="s">
        <v>57</v>
      </c>
      <c r="V26">
        <f t="shared" si="8"/>
        <v>5161.9330165857209</v>
      </c>
      <c r="W26">
        <f t="shared" si="8"/>
        <v>54.94944888966733</v>
      </c>
      <c r="X26" t="s">
        <v>59</v>
      </c>
      <c r="Y26" s="10"/>
      <c r="Z26" s="10"/>
    </row>
    <row r="27" spans="2:26" ht="5" customHeight="1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9"/>
    </row>
    <row r="28" spans="2:26">
      <c r="B28" s="35" t="s">
        <v>31</v>
      </c>
      <c r="C28" s="9" t="s">
        <v>45</v>
      </c>
      <c r="D28" s="5"/>
      <c r="E28" s="5" t="s">
        <v>23</v>
      </c>
      <c r="F28" s="7" t="s">
        <v>20</v>
      </c>
      <c r="G28" s="8"/>
      <c r="H28" s="5">
        <v>3835.83</v>
      </c>
      <c r="I28" s="5">
        <v>3861.97</v>
      </c>
      <c r="J28" s="5">
        <v>3898</v>
      </c>
      <c r="K28" s="5">
        <v>3760</v>
      </c>
      <c r="L28" s="5">
        <v>3875.34</v>
      </c>
      <c r="M28" s="5">
        <v>3856.26</v>
      </c>
      <c r="N28" s="5">
        <v>3857.58</v>
      </c>
      <c r="O28" s="5">
        <v>3872.85</v>
      </c>
      <c r="P28" s="5">
        <v>3880.32</v>
      </c>
      <c r="Q28" s="5">
        <v>3872.39</v>
      </c>
      <c r="R28" s="5">
        <f>AVERAGE(H28:Q28)</f>
        <v>3857.0540000000001</v>
      </c>
      <c r="S28" s="5">
        <f>_xlfn.STDEV.S(H28:Q28)</f>
        <v>37.906283911773791</v>
      </c>
      <c r="U28" t="s">
        <v>58</v>
      </c>
      <c r="V28">
        <f t="shared" si="8"/>
        <v>3793.8938992661447</v>
      </c>
      <c r="W28">
        <f t="shared" si="8"/>
        <v>37.285560242799036</v>
      </c>
      <c r="X28" t="s">
        <v>60</v>
      </c>
    </row>
    <row r="29" spans="2:26">
      <c r="B29" s="36"/>
      <c r="C29" s="4"/>
      <c r="D29" s="5"/>
      <c r="E29" s="5" t="s">
        <v>23</v>
      </c>
      <c r="F29" s="7"/>
      <c r="G29" s="8" t="s">
        <v>20</v>
      </c>
      <c r="H29" s="5">
        <v>5164.2700000000004</v>
      </c>
      <c r="I29" s="5">
        <v>5164.87</v>
      </c>
      <c r="J29" s="5">
        <v>5014</v>
      </c>
      <c r="K29" s="5">
        <v>5030.67</v>
      </c>
      <c r="L29" s="5">
        <v>5176.3100000000004</v>
      </c>
      <c r="M29" s="5">
        <v>5129.6099999999997</v>
      </c>
      <c r="N29" s="5">
        <v>5120.6099999999997</v>
      </c>
      <c r="O29" s="5">
        <v>5207.55</v>
      </c>
      <c r="P29" s="5">
        <v>5016.34</v>
      </c>
      <c r="Q29" s="5">
        <v>5025.8999999999996</v>
      </c>
      <c r="R29" s="5">
        <f>AVERAGE(H29:Q29)</f>
        <v>5105.0129999999999</v>
      </c>
      <c r="S29" s="5">
        <f>_xlfn.STDEV.S(H29:Q29)</f>
        <v>75.624544376956322</v>
      </c>
      <c r="U29" t="s">
        <v>57</v>
      </c>
      <c r="V29">
        <f t="shared" ref="V29" si="9">R29*$T$21</f>
        <v>5021.4172983770404</v>
      </c>
      <c r="W29">
        <f t="shared" ref="W29" si="10">S29*$T$21</f>
        <v>74.386175963965343</v>
      </c>
      <c r="X29" t="s">
        <v>60</v>
      </c>
    </row>
    <row r="30" spans="2:26">
      <c r="B30" s="13" t="s">
        <v>49</v>
      </c>
      <c r="C30" s="20" t="s">
        <v>45</v>
      </c>
      <c r="D30" s="20" t="s">
        <v>41</v>
      </c>
      <c r="E30" s="36">
        <v>5586.81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17"/>
    </row>
    <row r="34" spans="2:24" ht="19" thickBot="1">
      <c r="B34" s="31" t="s">
        <v>0</v>
      </c>
      <c r="C34" s="32"/>
      <c r="D34" s="32"/>
      <c r="E34" s="32"/>
      <c r="F34" s="32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t="s">
        <v>52</v>
      </c>
      <c r="U34" t="s">
        <v>53</v>
      </c>
      <c r="V34" t="s">
        <v>63</v>
      </c>
      <c r="W34">
        <v>60</v>
      </c>
    </row>
    <row r="35" spans="2:24" ht="19" thickTop="1">
      <c r="B35" s="1" t="s">
        <v>1</v>
      </c>
      <c r="C35" s="2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3" t="s">
        <v>17</v>
      </c>
      <c r="S35" s="3" t="s">
        <v>18</v>
      </c>
      <c r="T35">
        <f>R8/R36</f>
        <v>1.0239434228507336</v>
      </c>
      <c r="U35" s="3" t="s">
        <v>62</v>
      </c>
      <c r="V35" s="3" t="s">
        <v>17</v>
      </c>
      <c r="W35" s="3" t="s">
        <v>18</v>
      </c>
      <c r="X35" s="26" t="s">
        <v>54</v>
      </c>
    </row>
    <row r="36" spans="2:24">
      <c r="B36" s="1" t="s">
        <v>47</v>
      </c>
      <c r="C36" s="19" t="s">
        <v>45</v>
      </c>
      <c r="D36" s="18" t="s">
        <v>41</v>
      </c>
      <c r="E36" s="1"/>
      <c r="F36" s="21" t="s">
        <v>50</v>
      </c>
      <c r="G36" s="22" t="s">
        <v>50</v>
      </c>
      <c r="H36" s="16">
        <v>5371.07</v>
      </c>
      <c r="I36" s="16">
        <v>5396.69</v>
      </c>
      <c r="J36" s="16">
        <v>5365.62</v>
      </c>
      <c r="K36" s="16">
        <v>5388.58</v>
      </c>
      <c r="L36" s="16">
        <v>5323.47</v>
      </c>
      <c r="M36" s="16">
        <v>5404.58</v>
      </c>
      <c r="N36" s="16">
        <v>5422.54</v>
      </c>
      <c r="O36" s="16">
        <v>5393.88</v>
      </c>
      <c r="P36" s="16">
        <v>5395.17</v>
      </c>
      <c r="Q36" s="16">
        <v>5432.95</v>
      </c>
      <c r="R36" s="5">
        <f t="shared" ref="R36:R39" si="11">AVERAGE(H36:Q36)</f>
        <v>5389.4549999999999</v>
      </c>
      <c r="S36" s="5">
        <f>_xlfn.STDEV.S(H36:Q36)</f>
        <v>30.877331221032179</v>
      </c>
      <c r="U36" t="s">
        <v>50</v>
      </c>
      <c r="V36">
        <f>R36*$T$35</f>
        <v>5518.4970000000003</v>
      </c>
      <c r="W36">
        <f>S36*$T$35</f>
        <v>31.61664021895951</v>
      </c>
      <c r="X36" t="s">
        <v>55</v>
      </c>
    </row>
    <row r="37" spans="2:24">
      <c r="B37" s="36" t="s">
        <v>35</v>
      </c>
      <c r="C37" s="9" t="s">
        <v>46</v>
      </c>
      <c r="D37" s="5" t="s">
        <v>19</v>
      </c>
      <c r="E37" s="5"/>
      <c r="F37" s="7" t="s">
        <v>20</v>
      </c>
      <c r="G37" s="8"/>
      <c r="H37" s="6">
        <v>4149.6499999999996</v>
      </c>
      <c r="I37" s="5">
        <v>4141.7700000000004</v>
      </c>
      <c r="J37" s="5">
        <v>4137.45</v>
      </c>
      <c r="K37" s="6">
        <v>4129.34</v>
      </c>
      <c r="L37" s="5">
        <v>4172.53</v>
      </c>
      <c r="M37" s="5">
        <v>4164.83</v>
      </c>
      <c r="N37" s="5">
        <v>4189.57</v>
      </c>
      <c r="O37" s="5">
        <v>4172.47</v>
      </c>
      <c r="P37" s="5">
        <v>4167.3900000000003</v>
      </c>
      <c r="Q37" s="5">
        <v>4162.57</v>
      </c>
      <c r="R37" s="5">
        <f t="shared" si="11"/>
        <v>4158.7569999999996</v>
      </c>
      <c r="S37" s="5">
        <f t="shared" ref="S37:S40" si="12">_xlfn.STDEV.S(H37:Q37)</f>
        <v>18.690388528153463</v>
      </c>
      <c r="U37" t="s">
        <v>58</v>
      </c>
      <c r="V37">
        <f t="shared" ref="V37:W42" si="13">R37*$T$35</f>
        <v>4258.3318773844476</v>
      </c>
      <c r="W37">
        <f t="shared" ref="W37:W40" si="14">S37*$T$35</f>
        <v>19.137900403927542</v>
      </c>
      <c r="X37" t="s">
        <v>56</v>
      </c>
    </row>
    <row r="38" spans="2:24">
      <c r="B38" s="36"/>
      <c r="C38" s="4"/>
      <c r="D38" s="5" t="s">
        <v>19</v>
      </c>
      <c r="E38" s="5"/>
      <c r="F38" s="7"/>
      <c r="G38" s="8" t="s">
        <v>20</v>
      </c>
      <c r="H38" s="6">
        <v>5149.8100000000004</v>
      </c>
      <c r="I38" s="6">
        <v>5056.1899999999996</v>
      </c>
      <c r="J38" s="6">
        <v>5135.24</v>
      </c>
      <c r="K38" s="6">
        <v>5130.05</v>
      </c>
      <c r="L38" s="6">
        <v>5143.8999999999996</v>
      </c>
      <c r="M38" s="25">
        <v>5090.24</v>
      </c>
      <c r="N38" s="6">
        <v>5137.05</v>
      </c>
      <c r="O38" s="6">
        <v>5056.3900000000003</v>
      </c>
      <c r="P38" s="6">
        <v>5048.05</v>
      </c>
      <c r="Q38" s="6">
        <v>5101.55</v>
      </c>
      <c r="R38" s="5">
        <f t="shared" si="11"/>
        <v>5104.8470000000007</v>
      </c>
      <c r="S38" s="5">
        <f t="shared" si="12"/>
        <v>39.872693816974831</v>
      </c>
      <c r="U38" t="s">
        <v>57</v>
      </c>
      <c r="V38">
        <f t="shared" si="13"/>
        <v>5227.0745103092995</v>
      </c>
      <c r="W38">
        <f t="shared" si="14"/>
        <v>40.827382585232492</v>
      </c>
      <c r="X38" t="s">
        <v>56</v>
      </c>
    </row>
    <row r="39" spans="2:24">
      <c r="B39" s="36"/>
      <c r="C39" s="4"/>
      <c r="D39" s="5" t="s">
        <v>21</v>
      </c>
      <c r="E39" s="5"/>
      <c r="F39" s="7" t="s">
        <v>20</v>
      </c>
      <c r="G39" s="7"/>
      <c r="H39" s="6">
        <v>4132.2299999999996</v>
      </c>
      <c r="I39" s="6">
        <v>4166.08</v>
      </c>
      <c r="J39" s="6">
        <v>4142.1400000000003</v>
      </c>
      <c r="K39" s="6">
        <v>4140.8500000000004</v>
      </c>
      <c r="L39" s="6">
        <v>4150.43</v>
      </c>
      <c r="M39" s="6">
        <v>4123.3900000000003</v>
      </c>
      <c r="N39" s="6">
        <v>4166.58</v>
      </c>
      <c r="O39" s="6">
        <v>4152.84</v>
      </c>
      <c r="P39" s="6">
        <v>4123.83</v>
      </c>
      <c r="Q39" s="6">
        <v>4127.78</v>
      </c>
      <c r="R39" s="5">
        <f t="shared" si="11"/>
        <v>4142.6150000000007</v>
      </c>
      <c r="S39" s="5">
        <f t="shared" si="12"/>
        <v>16.139308294416551</v>
      </c>
      <c r="U39" t="s">
        <v>58</v>
      </c>
      <c r="V39">
        <f t="shared" si="13"/>
        <v>4241.8033826527926</v>
      </c>
      <c r="W39">
        <f t="shared" si="14"/>
        <v>16.525738577428118</v>
      </c>
      <c r="X39" t="s">
        <v>59</v>
      </c>
    </row>
    <row r="40" spans="2:24">
      <c r="B40" s="36"/>
      <c r="C40" s="4"/>
      <c r="D40" s="5" t="s">
        <v>21</v>
      </c>
      <c r="E40" s="5"/>
      <c r="F40" s="7"/>
      <c r="G40" s="8" t="s">
        <v>20</v>
      </c>
      <c r="H40" s="6">
        <v>5036.7299999999996</v>
      </c>
      <c r="I40" s="6">
        <v>5037.88</v>
      </c>
      <c r="J40" s="6">
        <v>5089.76</v>
      </c>
      <c r="K40" s="6">
        <v>5111.67</v>
      </c>
      <c r="L40" s="6">
        <v>5145.0200000000004</v>
      </c>
      <c r="M40" s="6">
        <v>4984.79</v>
      </c>
      <c r="N40" s="6">
        <v>5045.99</v>
      </c>
      <c r="O40" s="6">
        <v>5116.17</v>
      </c>
      <c r="P40" s="6">
        <v>5093.78</v>
      </c>
      <c r="Q40" s="6">
        <v>4996.1499999999996</v>
      </c>
      <c r="R40" s="5">
        <f>AVERAGE(H40:Q40)</f>
        <v>5065.7939999999999</v>
      </c>
      <c r="S40" s="5">
        <f t="shared" si="12"/>
        <v>53.442319726765191</v>
      </c>
      <c r="U40" t="s">
        <v>57</v>
      </c>
      <c r="V40">
        <f t="shared" si="13"/>
        <v>5187.0864478167086</v>
      </c>
      <c r="W40">
        <f t="shared" si="14"/>
        <v>54.721911786107235</v>
      </c>
      <c r="X40" t="s">
        <v>59</v>
      </c>
    </row>
    <row r="41" spans="2:24" ht="5" customHeight="1"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9"/>
    </row>
    <row r="42" spans="2:24">
      <c r="B42" s="35" t="s">
        <v>31</v>
      </c>
      <c r="C42" s="9" t="s">
        <v>45</v>
      </c>
      <c r="D42" s="5"/>
      <c r="E42" s="5" t="s">
        <v>23</v>
      </c>
      <c r="F42" s="7" t="s">
        <v>20</v>
      </c>
      <c r="G42" s="8"/>
      <c r="H42" s="5">
        <v>3805.68</v>
      </c>
      <c r="I42" s="5">
        <v>3800.32</v>
      </c>
      <c r="J42" s="5">
        <v>3758.18</v>
      </c>
      <c r="K42" s="5">
        <v>3807.97</v>
      </c>
      <c r="L42" s="5">
        <v>3808.66</v>
      </c>
      <c r="M42" s="5">
        <v>3810.25</v>
      </c>
      <c r="N42" s="5">
        <v>3811.76</v>
      </c>
      <c r="O42" s="5">
        <v>3764.21</v>
      </c>
      <c r="P42" s="5">
        <v>3825.03</v>
      </c>
      <c r="Q42" s="5">
        <v>3804.22</v>
      </c>
      <c r="R42" s="5">
        <f>AVERAGE(H42:Q42)</f>
        <v>3799.6279999999997</v>
      </c>
      <c r="S42" s="5">
        <f>_xlfn.STDEV.S(H42:Q42)</f>
        <v>21.309891704193298</v>
      </c>
      <c r="U42" t="s">
        <v>58</v>
      </c>
      <c r="V42">
        <f t="shared" si="13"/>
        <v>3890.604099879487</v>
      </c>
      <c r="W42">
        <f t="shared" si="13"/>
        <v>21.820123452170137</v>
      </c>
      <c r="X42" t="s">
        <v>60</v>
      </c>
    </row>
    <row r="43" spans="2:24">
      <c r="B43" s="36"/>
      <c r="C43" s="4"/>
      <c r="D43" s="5"/>
      <c r="E43" s="5" t="s">
        <v>23</v>
      </c>
      <c r="F43" s="7"/>
      <c r="G43" s="8" t="s">
        <v>20</v>
      </c>
      <c r="H43" s="5">
        <v>5048.4799999999996</v>
      </c>
      <c r="I43" s="5">
        <v>4918.58</v>
      </c>
      <c r="J43" s="5">
        <v>5002.92</v>
      </c>
      <c r="K43" s="5">
        <v>5033.97</v>
      </c>
      <c r="L43" s="5">
        <v>4967.24</v>
      </c>
      <c r="M43" s="5">
        <v>5052.71</v>
      </c>
      <c r="N43" s="5">
        <v>5006.29</v>
      </c>
      <c r="O43" s="5">
        <v>4901.32</v>
      </c>
      <c r="P43" s="5">
        <v>4840.0600000000004</v>
      </c>
      <c r="Q43" s="5">
        <v>4905.05</v>
      </c>
      <c r="R43" s="5">
        <f>AVERAGE(H43:Q43)</f>
        <v>4967.6620000000003</v>
      </c>
      <c r="S43" s="5">
        <f>_xlfn.STDEV.S(H43:Q43)</f>
        <v>72.960968225787909</v>
      </c>
      <c r="U43" t="s">
        <v>57</v>
      </c>
      <c r="V43">
        <f t="shared" ref="V43" si="15">R43*$T$35</f>
        <v>5086.6048318455214</v>
      </c>
      <c r="W43">
        <f t="shared" ref="W43" si="16">S43*$T$35</f>
        <v>74.707903539616879</v>
      </c>
      <c r="X43" t="s">
        <v>60</v>
      </c>
    </row>
    <row r="44" spans="2:24">
      <c r="B44" s="13" t="s">
        <v>49</v>
      </c>
      <c r="C44" s="5" t="s">
        <v>45</v>
      </c>
      <c r="D44" s="5" t="s">
        <v>41</v>
      </c>
      <c r="E44" s="36">
        <v>5352.03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9" spans="2:24" ht="19" thickBot="1">
      <c r="B49" s="31" t="s">
        <v>0</v>
      </c>
      <c r="C49" s="32"/>
      <c r="D49" s="32"/>
      <c r="E49" s="32"/>
      <c r="F49" s="32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t="s">
        <v>52</v>
      </c>
      <c r="U49" t="s">
        <v>53</v>
      </c>
      <c r="V49" t="s">
        <v>63</v>
      </c>
      <c r="W49">
        <v>80</v>
      </c>
    </row>
    <row r="50" spans="2:24" ht="19" thickTop="1">
      <c r="B50" s="1" t="s">
        <v>1</v>
      </c>
      <c r="C50" s="2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16</v>
      </c>
      <c r="R50" s="3" t="s">
        <v>17</v>
      </c>
      <c r="S50" s="3" t="s">
        <v>18</v>
      </c>
      <c r="T50">
        <f>R8/R51</f>
        <v>1.0435902701819519</v>
      </c>
      <c r="U50" s="3" t="s">
        <v>62</v>
      </c>
      <c r="V50" s="3" t="s">
        <v>17</v>
      </c>
      <c r="W50" s="3" t="s">
        <v>18</v>
      </c>
      <c r="X50" s="26" t="s">
        <v>54</v>
      </c>
    </row>
    <row r="51" spans="2:24">
      <c r="B51" s="1" t="s">
        <v>47</v>
      </c>
      <c r="C51" s="19" t="s">
        <v>45</v>
      </c>
      <c r="D51" s="18" t="s">
        <v>41</v>
      </c>
      <c r="E51" s="1"/>
      <c r="F51" s="21" t="s">
        <v>50</v>
      </c>
      <c r="G51" s="22" t="s">
        <v>50</v>
      </c>
      <c r="H51" s="24">
        <v>5318.37</v>
      </c>
      <c r="I51" s="24">
        <v>5237.8500000000004</v>
      </c>
      <c r="J51" s="24">
        <v>5296.7</v>
      </c>
      <c r="K51" s="24">
        <v>5315.43</v>
      </c>
      <c r="L51" s="24">
        <v>5357.9</v>
      </c>
      <c r="M51" s="24">
        <v>5281.38</v>
      </c>
      <c r="N51" s="24">
        <v>5354.93</v>
      </c>
      <c r="O51" s="24">
        <v>5249.82</v>
      </c>
      <c r="P51" s="24">
        <v>5227.07</v>
      </c>
      <c r="Q51" s="24">
        <v>5240.47</v>
      </c>
      <c r="R51" s="5">
        <f t="shared" ref="R51:R58" si="17">AVERAGE(H51:Q51)</f>
        <v>5287.9920000000002</v>
      </c>
      <c r="S51" s="5">
        <f t="shared" ref="S51:S58" si="18">_xlfn.STDEV.S(H51:Q51)</f>
        <v>48.424272104894747</v>
      </c>
      <c r="U51" t="s">
        <v>50</v>
      </c>
      <c r="V51">
        <f>R51*$T$50</f>
        <v>5518.4970000000003</v>
      </c>
      <c r="W51">
        <f>S51*$T$50</f>
        <v>50.535099209311468</v>
      </c>
      <c r="X51" t="s">
        <v>55</v>
      </c>
    </row>
    <row r="52" spans="2:24">
      <c r="B52" s="36" t="s">
        <v>36</v>
      </c>
      <c r="C52" s="9" t="s">
        <v>46</v>
      </c>
      <c r="D52" s="5" t="s">
        <v>19</v>
      </c>
      <c r="E52" s="5"/>
      <c r="F52" s="7" t="s">
        <v>20</v>
      </c>
      <c r="G52" s="8"/>
      <c r="H52" s="6">
        <v>4108.82</v>
      </c>
      <c r="I52" s="5">
        <v>4059.13</v>
      </c>
      <c r="J52" s="5">
        <v>4088.59</v>
      </c>
      <c r="K52" s="6">
        <v>4076.4</v>
      </c>
      <c r="L52" s="5">
        <v>4082.93</v>
      </c>
      <c r="M52" s="5">
        <v>4098.5200000000004</v>
      </c>
      <c r="N52" s="5">
        <v>4075.01</v>
      </c>
      <c r="O52" s="5">
        <v>4090.92</v>
      </c>
      <c r="P52" s="5">
        <v>4077.81</v>
      </c>
      <c r="Q52" s="5">
        <v>4093.04</v>
      </c>
      <c r="R52" s="5">
        <f t="shared" si="17"/>
        <v>4085.1169999999997</v>
      </c>
      <c r="S52" s="5">
        <f t="shared" si="18"/>
        <v>13.990552407487899</v>
      </c>
      <c r="U52" t="s">
        <v>58</v>
      </c>
      <c r="V52">
        <f t="shared" ref="V52:W57" si="19">R52*$T$50</f>
        <v>4263.1883537548847</v>
      </c>
      <c r="W52">
        <f t="shared" ref="W52:W55" si="20">S52*$T$50</f>
        <v>14.600404366925055</v>
      </c>
      <c r="X52" t="s">
        <v>56</v>
      </c>
    </row>
    <row r="53" spans="2:24">
      <c r="B53" s="36"/>
      <c r="C53" s="4"/>
      <c r="D53" s="5" t="s">
        <v>19</v>
      </c>
      <c r="E53" s="5"/>
      <c r="F53" s="7"/>
      <c r="G53" s="8" t="s">
        <v>20</v>
      </c>
      <c r="H53" s="6">
        <v>5023.6499999999996</v>
      </c>
      <c r="I53" s="6">
        <v>4948.3999999999996</v>
      </c>
      <c r="J53" s="6">
        <v>5010.24</v>
      </c>
      <c r="K53" s="6">
        <v>4942.4399999999996</v>
      </c>
      <c r="L53" s="6">
        <v>4984.16</v>
      </c>
      <c r="M53" s="6">
        <v>4897.3100000000004</v>
      </c>
      <c r="N53" s="6">
        <v>4946.05</v>
      </c>
      <c r="O53" s="6">
        <v>4961.78</v>
      </c>
      <c r="P53" s="6">
        <v>4995.59</v>
      </c>
      <c r="Q53" s="6">
        <v>5007.8599999999997</v>
      </c>
      <c r="R53" s="5">
        <f>AVERAGE(H53:Q53)</f>
        <v>4971.7479999999996</v>
      </c>
      <c r="S53" s="5">
        <f>_xlfn.STDEV.S(H53:Q53)</f>
        <v>39.309143635206837</v>
      </c>
      <c r="U53" t="s">
        <v>57</v>
      </c>
      <c r="V53">
        <f t="shared" si="19"/>
        <v>5188.467838596579</v>
      </c>
      <c r="W53">
        <f t="shared" si="20"/>
        <v>41.02263982688666</v>
      </c>
      <c r="X53" t="s">
        <v>56</v>
      </c>
    </row>
    <row r="54" spans="2:24">
      <c r="B54" s="36"/>
      <c r="C54" s="4"/>
      <c r="D54" s="5" t="s">
        <v>21</v>
      </c>
      <c r="E54" s="5"/>
      <c r="F54" s="7" t="s">
        <v>20</v>
      </c>
      <c r="G54" s="7"/>
      <c r="H54" s="6">
        <v>4085.51</v>
      </c>
      <c r="I54" s="6">
        <v>4073.62</v>
      </c>
      <c r="J54" s="6">
        <v>4090.32</v>
      </c>
      <c r="K54" s="6">
        <v>4085.92</v>
      </c>
      <c r="L54" s="6">
        <v>4089.62</v>
      </c>
      <c r="M54" s="6">
        <v>4084.08</v>
      </c>
      <c r="N54" s="6">
        <v>4103.53</v>
      </c>
      <c r="O54" s="6">
        <v>4090.39</v>
      </c>
      <c r="P54" s="6">
        <v>4098.5</v>
      </c>
      <c r="Q54" s="6">
        <v>4119.58</v>
      </c>
      <c r="R54" s="5">
        <f t="shared" si="17"/>
        <v>4092.107</v>
      </c>
      <c r="S54" s="5">
        <f t="shared" si="18"/>
        <v>12.589453302047852</v>
      </c>
      <c r="U54" t="s">
        <v>58</v>
      </c>
      <c r="V54">
        <f t="shared" si="19"/>
        <v>4270.4830497434568</v>
      </c>
      <c r="W54">
        <f t="shared" si="20"/>
        <v>13.138230972927186</v>
      </c>
      <c r="X54" t="s">
        <v>59</v>
      </c>
    </row>
    <row r="55" spans="2:24">
      <c r="B55" s="36"/>
      <c r="C55" s="4"/>
      <c r="D55" s="5" t="s">
        <v>21</v>
      </c>
      <c r="E55" s="5"/>
      <c r="F55" s="7"/>
      <c r="G55" s="8" t="s">
        <v>20</v>
      </c>
      <c r="H55" s="6">
        <v>5027.97</v>
      </c>
      <c r="I55" s="6">
        <v>5048.1099999999997</v>
      </c>
      <c r="J55" s="6">
        <v>5002.01</v>
      </c>
      <c r="K55" s="6">
        <v>4918.32</v>
      </c>
      <c r="L55" s="6">
        <v>4918.1000000000004</v>
      </c>
      <c r="M55" s="6">
        <v>4955.01</v>
      </c>
      <c r="N55" s="6">
        <v>4940.6400000000003</v>
      </c>
      <c r="O55" s="6">
        <v>5018.1899999999996</v>
      </c>
      <c r="P55" s="6">
        <v>5039.87</v>
      </c>
      <c r="Q55" s="6">
        <v>4932.12</v>
      </c>
      <c r="R55" s="5">
        <f t="shared" si="17"/>
        <v>4980.0340000000015</v>
      </c>
      <c r="S55" s="5">
        <f t="shared" si="18"/>
        <v>52.249030868205168</v>
      </c>
      <c r="U55" t="s">
        <v>57</v>
      </c>
      <c r="V55">
        <f t="shared" si="19"/>
        <v>5197.115027575308</v>
      </c>
      <c r="W55">
        <f t="shared" si="20"/>
        <v>54.526580240495377</v>
      </c>
      <c r="X55" t="s">
        <v>59</v>
      </c>
    </row>
    <row r="56" spans="2:24" ht="6" customHeight="1"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9"/>
    </row>
    <row r="57" spans="2:24">
      <c r="B57" s="35" t="s">
        <v>31</v>
      </c>
      <c r="C57" s="9" t="s">
        <v>45</v>
      </c>
      <c r="D57" s="5"/>
      <c r="E57" s="5" t="s">
        <v>23</v>
      </c>
      <c r="F57" s="7" t="s">
        <v>20</v>
      </c>
      <c r="G57" s="8"/>
      <c r="H57" s="5">
        <v>3724.62</v>
      </c>
      <c r="I57" s="5">
        <v>3728.11</v>
      </c>
      <c r="J57" s="5">
        <v>3735.69</v>
      </c>
      <c r="K57" s="5">
        <v>3758.95</v>
      </c>
      <c r="L57" s="5">
        <v>3740.44</v>
      </c>
      <c r="M57" s="5">
        <v>3738.17</v>
      </c>
      <c r="N57" s="5">
        <v>3752.2</v>
      </c>
      <c r="O57" s="5">
        <v>3753.05</v>
      </c>
      <c r="P57" s="5">
        <v>3737.53</v>
      </c>
      <c r="Q57" s="5">
        <v>3752.9</v>
      </c>
      <c r="R57" s="5">
        <f t="shared" si="17"/>
        <v>3742.1659999999997</v>
      </c>
      <c r="S57" s="5">
        <f t="shared" si="18"/>
        <v>11.565636073203107</v>
      </c>
      <c r="U57" t="s">
        <v>58</v>
      </c>
      <c r="V57">
        <f t="shared" si="19"/>
        <v>3905.288027005714</v>
      </c>
      <c r="W57">
        <f t="shared" si="19"/>
        <v>12.069785274460161</v>
      </c>
      <c r="X57" t="s">
        <v>60</v>
      </c>
    </row>
    <row r="58" spans="2:24">
      <c r="B58" s="36"/>
      <c r="C58" s="4"/>
      <c r="D58" s="5"/>
      <c r="E58" s="5" t="s">
        <v>23</v>
      </c>
      <c r="F58" s="7"/>
      <c r="G58" s="8" t="s">
        <v>20</v>
      </c>
      <c r="H58" s="5">
        <v>4982.1499999999996</v>
      </c>
      <c r="I58" s="5">
        <v>4968.6400000000003</v>
      </c>
      <c r="J58" s="5">
        <v>4989.5200000000004</v>
      </c>
      <c r="K58" s="5">
        <v>5004.74</v>
      </c>
      <c r="L58" s="5">
        <v>4859.7700000000004</v>
      </c>
      <c r="M58" s="5">
        <v>4751.83</v>
      </c>
      <c r="N58" s="5">
        <v>4825.09</v>
      </c>
      <c r="O58" s="5">
        <v>4999.41</v>
      </c>
      <c r="P58" s="5">
        <v>4929.59</v>
      </c>
      <c r="Q58" s="5">
        <v>4948.82</v>
      </c>
      <c r="R58" s="5">
        <f t="shared" si="17"/>
        <v>4925.9560000000001</v>
      </c>
      <c r="S58" s="5">
        <f t="shared" si="18"/>
        <v>85.656192122279634</v>
      </c>
      <c r="U58" t="s">
        <v>57</v>
      </c>
      <c r="V58">
        <f t="shared" ref="V58" si="21">R58*$T$50</f>
        <v>5140.6797529444075</v>
      </c>
      <c r="W58">
        <f t="shared" ref="W58" si="22">S58*$T$50</f>
        <v>89.389968679646984</v>
      </c>
      <c r="X58" t="s">
        <v>60</v>
      </c>
    </row>
    <row r="59" spans="2:24">
      <c r="B59" s="13" t="s">
        <v>49</v>
      </c>
      <c r="C59" s="5" t="s">
        <v>45</v>
      </c>
      <c r="D59" s="5" t="s">
        <v>41</v>
      </c>
      <c r="E59" s="36">
        <v>5230.8950000000004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</row>
    <row r="64" spans="2:24" ht="19" thickBot="1">
      <c r="B64" s="31" t="s">
        <v>0</v>
      </c>
      <c r="C64" s="32"/>
      <c r="D64" s="32"/>
      <c r="E64" s="32"/>
      <c r="F64" s="32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t="s">
        <v>52</v>
      </c>
      <c r="U64" t="s">
        <v>53</v>
      </c>
      <c r="V64" t="s">
        <v>63</v>
      </c>
      <c r="W64">
        <v>100</v>
      </c>
    </row>
    <row r="65" spans="2:24" ht="19" thickTop="1">
      <c r="B65" s="1" t="s">
        <v>1</v>
      </c>
      <c r="C65" s="2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1" t="s">
        <v>11</v>
      </c>
      <c r="M65" s="1" t="s">
        <v>12</v>
      </c>
      <c r="N65" s="1" t="s">
        <v>13</v>
      </c>
      <c r="O65" s="1" t="s">
        <v>14</v>
      </c>
      <c r="P65" s="1" t="s">
        <v>15</v>
      </c>
      <c r="Q65" s="1" t="s">
        <v>16</v>
      </c>
      <c r="R65" s="3" t="s">
        <v>17</v>
      </c>
      <c r="S65" s="3" t="s">
        <v>18</v>
      </c>
      <c r="T65">
        <f>R8/R66</f>
        <v>1.0211313330855061</v>
      </c>
      <c r="U65" s="3" t="s">
        <v>62</v>
      </c>
      <c r="V65" s="3" t="s">
        <v>17</v>
      </c>
      <c r="W65" s="3" t="s">
        <v>18</v>
      </c>
      <c r="X65" s="26" t="s">
        <v>54</v>
      </c>
    </row>
    <row r="66" spans="2:24">
      <c r="B66" s="1" t="s">
        <v>47</v>
      </c>
      <c r="C66" s="19" t="s">
        <v>45</v>
      </c>
      <c r="D66" s="18" t="s">
        <v>41</v>
      </c>
      <c r="E66" s="1"/>
      <c r="F66" s="21" t="s">
        <v>50</v>
      </c>
      <c r="G66" s="22" t="s">
        <v>50</v>
      </c>
      <c r="H66" s="24">
        <v>5373.05</v>
      </c>
      <c r="I66" s="24">
        <v>5479.36</v>
      </c>
      <c r="J66" s="24">
        <v>5374.9</v>
      </c>
      <c r="K66" s="24">
        <v>5362.51</v>
      </c>
      <c r="L66" s="24">
        <v>5286.02</v>
      </c>
      <c r="M66" s="24">
        <v>5412.32</v>
      </c>
      <c r="N66" s="24">
        <v>5444.45</v>
      </c>
      <c r="O66" s="24">
        <v>5412.84</v>
      </c>
      <c r="P66" s="24">
        <v>5438.71</v>
      </c>
      <c r="Q66" s="24">
        <v>5458.81</v>
      </c>
      <c r="R66" s="5">
        <f t="shared" ref="R66:R67" si="23">AVERAGE(H66:Q66)</f>
        <v>5404.2969999999996</v>
      </c>
      <c r="S66" s="5">
        <f t="shared" ref="S66:S67" si="24">_xlfn.STDEV.S(H66:Q66)</f>
        <v>56.878184853441027</v>
      </c>
      <c r="U66" t="s">
        <v>50</v>
      </c>
      <c r="V66">
        <f>R66*$T$65</f>
        <v>5518.4970000000012</v>
      </c>
      <c r="W66">
        <f>S66*$T$65</f>
        <v>58.080096722878075</v>
      </c>
      <c r="X66" t="s">
        <v>55</v>
      </c>
    </row>
    <row r="67" spans="2:24">
      <c r="B67" s="36" t="s">
        <v>37</v>
      </c>
      <c r="C67" s="9" t="s">
        <v>46</v>
      </c>
      <c r="D67" s="5" t="s">
        <v>19</v>
      </c>
      <c r="E67" s="5"/>
      <c r="F67" s="7" t="s">
        <v>20</v>
      </c>
      <c r="G67" s="8"/>
      <c r="H67" s="6">
        <v>4135.12</v>
      </c>
      <c r="I67" s="5">
        <v>4156.8100000000004</v>
      </c>
      <c r="J67" s="5">
        <v>4172.1499999999996</v>
      </c>
      <c r="K67" s="6">
        <v>4181.8</v>
      </c>
      <c r="L67" s="5">
        <v>4183</v>
      </c>
      <c r="M67" s="5">
        <v>4174.0600000000004</v>
      </c>
      <c r="N67" s="5">
        <v>4194.25</v>
      </c>
      <c r="O67" s="5">
        <v>4168.28</v>
      </c>
      <c r="P67" s="5">
        <v>4194.4799999999996</v>
      </c>
      <c r="Q67" s="5">
        <v>4176.8999999999996</v>
      </c>
      <c r="R67" s="5">
        <f t="shared" si="23"/>
        <v>4173.6849999999995</v>
      </c>
      <c r="S67" s="5">
        <f t="shared" si="24"/>
        <v>17.707643202238284</v>
      </c>
      <c r="U67" t="s">
        <v>58</v>
      </c>
      <c r="V67">
        <f t="shared" ref="V67:W73" si="25">R67*$T$65</f>
        <v>4261.88052792898</v>
      </c>
      <c r="W67">
        <f t="shared" si="25"/>
        <v>18.08182930890408</v>
      </c>
      <c r="X67" t="s">
        <v>56</v>
      </c>
    </row>
    <row r="68" spans="2:24">
      <c r="B68" s="36"/>
      <c r="C68" s="4"/>
      <c r="D68" s="5" t="s">
        <v>19</v>
      </c>
      <c r="E68" s="5"/>
      <c r="F68" s="7"/>
      <c r="G68" s="8" t="s">
        <v>20</v>
      </c>
      <c r="H68" s="6">
        <v>5174.2700000000004</v>
      </c>
      <c r="I68" s="6">
        <v>5211.99</v>
      </c>
      <c r="J68" s="6">
        <v>5182.4799999999996</v>
      </c>
      <c r="K68" s="6">
        <v>5206.08</v>
      </c>
      <c r="L68" s="6">
        <v>5155.5600000000004</v>
      </c>
      <c r="M68" s="6">
        <v>5162.4799999999996</v>
      </c>
      <c r="N68" s="6">
        <v>5194.6400000000003</v>
      </c>
      <c r="O68" s="6">
        <v>5025.99</v>
      </c>
      <c r="P68" s="6">
        <v>5205.59</v>
      </c>
      <c r="Q68" s="6">
        <v>5145.3599999999997</v>
      </c>
      <c r="R68" s="5">
        <f>AVERAGE(H68:Q68)</f>
        <v>5166.4440000000004</v>
      </c>
      <c r="S68" s="5">
        <f>_xlfn.STDEV.S(H68:Q68)</f>
        <v>54.362272293281642</v>
      </c>
      <c r="U68" t="s">
        <v>57</v>
      </c>
      <c r="V68">
        <f t="shared" si="25"/>
        <v>5275.6178490316152</v>
      </c>
      <c r="W68">
        <f t="shared" si="25"/>
        <v>55.511019576395952</v>
      </c>
      <c r="X68" t="s">
        <v>56</v>
      </c>
    </row>
    <row r="69" spans="2:24">
      <c r="B69" s="36"/>
      <c r="C69" s="4"/>
      <c r="D69" s="5" t="s">
        <v>21</v>
      </c>
      <c r="E69" s="5"/>
      <c r="F69" s="7" t="s">
        <v>20</v>
      </c>
      <c r="G69" s="7"/>
      <c r="H69" s="6">
        <v>4191.57</v>
      </c>
      <c r="I69" s="6">
        <v>4061.35</v>
      </c>
      <c r="J69" s="6">
        <v>4173.67</v>
      </c>
      <c r="K69" s="6">
        <v>4154.34</v>
      </c>
      <c r="L69" s="6">
        <v>4112.9799999999996</v>
      </c>
      <c r="M69" s="6">
        <v>4159.33</v>
      </c>
      <c r="N69" s="6">
        <v>4185.71</v>
      </c>
      <c r="O69" s="6">
        <v>4163.09</v>
      </c>
      <c r="P69" s="6">
        <v>4163.21</v>
      </c>
      <c r="Q69" s="6">
        <v>4161.3599999999997</v>
      </c>
      <c r="R69" s="5">
        <f t="shared" ref="R69:R70" si="26">AVERAGE(H69:Q69)</f>
        <v>4152.6609999999991</v>
      </c>
      <c r="S69" s="5">
        <f t="shared" ref="S69:S70" si="27">_xlfn.STDEV.S(H69:Q69)</f>
        <v>38.445947467407663</v>
      </c>
      <c r="U69" t="s">
        <v>58</v>
      </c>
      <c r="V69">
        <f t="shared" si="25"/>
        <v>4240.4122627821898</v>
      </c>
      <c r="W69">
        <f t="shared" si="25"/>
        <v>39.258361589129322</v>
      </c>
      <c r="X69" t="s">
        <v>59</v>
      </c>
    </row>
    <row r="70" spans="2:24">
      <c r="B70" s="36"/>
      <c r="C70" s="4"/>
      <c r="D70" s="5" t="s">
        <v>21</v>
      </c>
      <c r="E70" s="5"/>
      <c r="F70" s="7"/>
      <c r="G70" s="8" t="s">
        <v>20</v>
      </c>
      <c r="H70" s="6">
        <v>5163.2700000000004</v>
      </c>
      <c r="I70" s="6">
        <v>5158.62</v>
      </c>
      <c r="J70" s="6">
        <v>5071.05</v>
      </c>
      <c r="K70" s="6">
        <v>5120.5</v>
      </c>
      <c r="L70" s="6">
        <v>5205.66</v>
      </c>
      <c r="M70" s="6">
        <v>5113.99</v>
      </c>
      <c r="N70" s="6">
        <v>5084.99</v>
      </c>
      <c r="O70" s="6">
        <v>5140.07</v>
      </c>
      <c r="P70" s="6">
        <v>5129.3100000000004</v>
      </c>
      <c r="Q70" s="6">
        <v>5174.2700000000004</v>
      </c>
      <c r="R70" s="5">
        <f t="shared" si="26"/>
        <v>5136.1729999999998</v>
      </c>
      <c r="S70" s="5">
        <f t="shared" si="27"/>
        <v>41.067235128641357</v>
      </c>
      <c r="U70" t="s">
        <v>57</v>
      </c>
      <c r="V70">
        <f t="shared" si="25"/>
        <v>5244.7071824477825</v>
      </c>
      <c r="W70">
        <f t="shared" si="25"/>
        <v>41.935040553045475</v>
      </c>
      <c r="X70" t="s">
        <v>59</v>
      </c>
    </row>
    <row r="71" spans="2:24" ht="6" customHeight="1">
      <c r="B71" s="37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9"/>
    </row>
    <row r="72" spans="2:24">
      <c r="B72" s="35" t="s">
        <v>31</v>
      </c>
      <c r="C72" s="9" t="s">
        <v>45</v>
      </c>
      <c r="D72" s="5"/>
      <c r="E72" s="5" t="s">
        <v>23</v>
      </c>
      <c r="F72" s="7" t="s">
        <v>20</v>
      </c>
      <c r="G72" s="8"/>
      <c r="H72" s="5">
        <v>3798.46</v>
      </c>
      <c r="I72" s="5">
        <v>3800.27</v>
      </c>
      <c r="J72" s="5">
        <v>3818.66</v>
      </c>
      <c r="K72" s="5">
        <v>3821.75</v>
      </c>
      <c r="L72" s="5">
        <v>3790.78</v>
      </c>
      <c r="M72" s="5">
        <v>3837.45</v>
      </c>
      <c r="N72" s="5">
        <v>3821.88</v>
      </c>
      <c r="O72" s="5">
        <v>3817.73</v>
      </c>
      <c r="P72" s="5">
        <v>3840.26</v>
      </c>
      <c r="Q72" s="5">
        <v>3828.74</v>
      </c>
      <c r="R72" s="5">
        <f t="shared" ref="R72:R73" si="28">AVERAGE(H72:Q72)</f>
        <v>3817.5979999999995</v>
      </c>
      <c r="S72" s="5">
        <f t="shared" ref="S72:S73" si="29">_xlfn.STDEV.S(H72:Q72)</f>
        <v>16.513496029342477</v>
      </c>
      <c r="U72" t="s">
        <v>58</v>
      </c>
      <c r="V72">
        <f t="shared" si="25"/>
        <v>3898.2689349245611</v>
      </c>
      <c r="W72">
        <f t="shared" si="25"/>
        <v>16.862448214344695</v>
      </c>
      <c r="X72" t="s">
        <v>60</v>
      </c>
    </row>
    <row r="73" spans="2:24">
      <c r="B73" s="36"/>
      <c r="C73" s="4"/>
      <c r="D73" s="5"/>
      <c r="E73" s="5" t="s">
        <v>23</v>
      </c>
      <c r="F73" s="7"/>
      <c r="G73" s="8" t="s">
        <v>20</v>
      </c>
      <c r="H73" s="5">
        <v>5108.6400000000003</v>
      </c>
      <c r="I73" s="5">
        <v>5157.22</v>
      </c>
      <c r="J73" s="5">
        <v>5134.08</v>
      </c>
      <c r="K73" s="5">
        <v>5116.3100000000004</v>
      </c>
      <c r="L73" s="5">
        <v>5097.22</v>
      </c>
      <c r="M73" s="5">
        <v>5075.45</v>
      </c>
      <c r="N73" s="5">
        <v>5106.88</v>
      </c>
      <c r="O73" s="5">
        <v>5102.37</v>
      </c>
      <c r="P73" s="5">
        <v>5069.41</v>
      </c>
      <c r="Q73" s="5">
        <v>5041.3999999999996</v>
      </c>
      <c r="R73" s="5">
        <f t="shared" si="28"/>
        <v>5100.8980000000001</v>
      </c>
      <c r="S73" s="5">
        <f t="shared" si="29"/>
        <v>33.000449087853504</v>
      </c>
      <c r="U73" t="s">
        <v>57</v>
      </c>
      <c r="V73">
        <f t="shared" si="25"/>
        <v>5208.6867746731923</v>
      </c>
      <c r="W73">
        <f t="shared" si="25"/>
        <v>33.697792569500223</v>
      </c>
      <c r="X73" t="s">
        <v>60</v>
      </c>
    </row>
    <row r="74" spans="2:24">
      <c r="B74" s="13" t="s">
        <v>49</v>
      </c>
      <c r="C74" s="5" t="s">
        <v>45</v>
      </c>
      <c r="D74" s="5" t="s">
        <v>41</v>
      </c>
      <c r="E74" s="36">
        <v>5473.87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</row>
  </sheetData>
  <mergeCells count="25">
    <mergeCell ref="E74:S74"/>
    <mergeCell ref="B57:B58"/>
    <mergeCell ref="E59:S59"/>
    <mergeCell ref="B64:S64"/>
    <mergeCell ref="B67:B70"/>
    <mergeCell ref="B71:S71"/>
    <mergeCell ref="B72:B73"/>
    <mergeCell ref="B56:S56"/>
    <mergeCell ref="B23:B26"/>
    <mergeCell ref="B27:S27"/>
    <mergeCell ref="B28:B29"/>
    <mergeCell ref="E30:S30"/>
    <mergeCell ref="B34:S34"/>
    <mergeCell ref="B37:B40"/>
    <mergeCell ref="B41:S41"/>
    <mergeCell ref="B42:B43"/>
    <mergeCell ref="E44:S44"/>
    <mergeCell ref="B49:S49"/>
    <mergeCell ref="B52:B55"/>
    <mergeCell ref="B20:S20"/>
    <mergeCell ref="B6:S6"/>
    <mergeCell ref="B9:B12"/>
    <mergeCell ref="B13:S13"/>
    <mergeCell ref="B14:B15"/>
    <mergeCell ref="E16:S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EFE-3FA3-E842-A382-83D00839F1E7}">
  <dimension ref="B1:N22"/>
  <sheetViews>
    <sheetView workbookViewId="0">
      <selection activeCell="J17" sqref="J17"/>
    </sheetView>
  </sheetViews>
  <sheetFormatPr baseColWidth="10" defaultRowHeight="18"/>
  <cols>
    <col min="6" max="6" width="20" bestFit="1" customWidth="1"/>
    <col min="7" max="7" width="13.28515625" bestFit="1" customWidth="1"/>
    <col min="14" max="14" width="17.28515625" bestFit="1" customWidth="1"/>
  </cols>
  <sheetData>
    <row r="1" spans="2:14">
      <c r="H1" t="s">
        <v>68</v>
      </c>
    </row>
    <row r="2" spans="2:14">
      <c r="H2" s="17">
        <v>4243.88</v>
      </c>
      <c r="I2" s="17">
        <v>4216.2</v>
      </c>
      <c r="J2" s="17">
        <v>4218.24</v>
      </c>
      <c r="K2">
        <f>AVERAGE(H2:J2)</f>
        <v>4226.1066666666666</v>
      </c>
    </row>
    <row r="4" spans="2:14">
      <c r="B4" t="s">
        <v>34</v>
      </c>
      <c r="D4" t="s">
        <v>48</v>
      </c>
      <c r="F4" t="s">
        <v>67</v>
      </c>
    </row>
    <row r="5" spans="2:14" ht="19" thickBot="1">
      <c r="B5" s="31" t="s">
        <v>51</v>
      </c>
      <c r="C5" s="32"/>
      <c r="D5" s="32"/>
      <c r="E5" s="32"/>
      <c r="F5" s="32"/>
      <c r="G5" s="33"/>
      <c r="H5" s="34"/>
      <c r="I5" s="34"/>
      <c r="J5" s="34"/>
      <c r="K5" s="34"/>
      <c r="L5" s="34"/>
      <c r="M5" s="34"/>
      <c r="N5" s="34"/>
    </row>
    <row r="6" spans="2:14" ht="19" thickTop="1"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>
        <v>100</v>
      </c>
      <c r="I6" s="1">
        <v>300</v>
      </c>
      <c r="J6" s="1">
        <v>500</v>
      </c>
      <c r="K6" s="1">
        <v>700</v>
      </c>
      <c r="L6" s="1">
        <v>900</v>
      </c>
      <c r="M6" s="1">
        <v>1000</v>
      </c>
      <c r="N6" s="1">
        <v>1200</v>
      </c>
    </row>
    <row r="7" spans="2:14">
      <c r="B7" s="1" t="s">
        <v>47</v>
      </c>
      <c r="C7" s="23" t="s">
        <v>45</v>
      </c>
      <c r="D7" s="24" t="s">
        <v>41</v>
      </c>
      <c r="E7" s="1"/>
      <c r="F7" s="21" t="s">
        <v>50</v>
      </c>
      <c r="G7" s="22" t="s">
        <v>50</v>
      </c>
      <c r="H7" s="16">
        <v>5666.77</v>
      </c>
      <c r="I7" s="16">
        <v>5802.37</v>
      </c>
      <c r="J7" s="16">
        <v>5855.48</v>
      </c>
      <c r="K7" s="16">
        <v>5863.98</v>
      </c>
      <c r="L7" s="16">
        <v>5874.9733333333324</v>
      </c>
      <c r="M7" s="16">
        <v>5900.98</v>
      </c>
      <c r="N7" s="1" t="s">
        <v>69</v>
      </c>
    </row>
    <row r="8" spans="2:14">
      <c r="B8" s="36" t="s">
        <v>35</v>
      </c>
      <c r="C8" s="9" t="s">
        <v>44</v>
      </c>
      <c r="D8" s="5" t="s">
        <v>19</v>
      </c>
      <c r="E8" s="5"/>
      <c r="F8" s="7" t="s">
        <v>20</v>
      </c>
      <c r="G8" s="8"/>
      <c r="H8" s="6">
        <v>4107.7299999999996</v>
      </c>
      <c r="I8" s="5">
        <v>4237.21</v>
      </c>
      <c r="J8" s="5">
        <v>4240.7</v>
      </c>
      <c r="K8" s="6">
        <v>4244.2299999999996</v>
      </c>
      <c r="L8" s="5">
        <v>4255.03</v>
      </c>
      <c r="M8" s="5">
        <v>4226.1000000000004</v>
      </c>
      <c r="N8" s="1" t="s">
        <v>69</v>
      </c>
    </row>
    <row r="9" spans="2:14">
      <c r="B9" s="36"/>
      <c r="C9" s="4"/>
      <c r="D9" s="5" t="s">
        <v>19</v>
      </c>
      <c r="E9" s="5"/>
      <c r="F9" s="7"/>
      <c r="G9" s="8" t="s">
        <v>20</v>
      </c>
      <c r="H9" s="6"/>
      <c r="I9" s="6"/>
      <c r="J9" s="6"/>
      <c r="K9" s="6"/>
      <c r="L9" s="6"/>
      <c r="M9" s="6"/>
      <c r="N9" s="1" t="s">
        <v>69</v>
      </c>
    </row>
    <row r="10" spans="2:14">
      <c r="B10" s="36"/>
      <c r="C10" s="4"/>
      <c r="D10" s="5" t="s">
        <v>21</v>
      </c>
      <c r="E10" s="5"/>
      <c r="F10" s="7" t="s">
        <v>20</v>
      </c>
      <c r="G10" s="7"/>
      <c r="H10" s="6">
        <v>4184.2700000000004</v>
      </c>
      <c r="I10" s="6">
        <v>4225.46</v>
      </c>
      <c r="J10" s="6">
        <v>4233.09</v>
      </c>
      <c r="K10" s="6">
        <v>4252.7</v>
      </c>
      <c r="L10" s="6">
        <v>4254.4399999999996</v>
      </c>
      <c r="M10" s="6">
        <v>4251.42</v>
      </c>
      <c r="N10" s="1" t="s">
        <v>69</v>
      </c>
    </row>
    <row r="11" spans="2:14">
      <c r="B11" s="36"/>
      <c r="C11" s="4"/>
      <c r="D11" s="5" t="s">
        <v>21</v>
      </c>
      <c r="E11" s="5"/>
      <c r="F11" s="7"/>
      <c r="G11" s="8" t="s">
        <v>20</v>
      </c>
      <c r="H11" s="6"/>
      <c r="I11" s="6"/>
      <c r="J11" s="6"/>
      <c r="K11" s="6"/>
      <c r="L11" s="6"/>
      <c r="M11" s="6"/>
      <c r="N11" s="1" t="s">
        <v>69</v>
      </c>
    </row>
    <row r="12" spans="2:14" ht="7" customHeight="1"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2:14">
      <c r="B13" s="35" t="s">
        <v>31</v>
      </c>
      <c r="C13" s="9" t="s">
        <v>45</v>
      </c>
      <c r="D13" s="5"/>
      <c r="E13" s="5" t="s">
        <v>23</v>
      </c>
      <c r="F13" s="7" t="s">
        <v>20</v>
      </c>
      <c r="G13" s="8"/>
      <c r="H13" s="5"/>
      <c r="I13" s="5"/>
      <c r="J13" s="5"/>
      <c r="K13" s="5"/>
      <c r="L13" s="5"/>
      <c r="M13" s="5"/>
      <c r="N13" s="1" t="s">
        <v>69</v>
      </c>
    </row>
    <row r="14" spans="2:14">
      <c r="B14" s="36"/>
      <c r="C14" s="4"/>
      <c r="D14" s="5"/>
      <c r="E14" s="5" t="s">
        <v>23</v>
      </c>
      <c r="F14" s="7"/>
      <c r="G14" s="8" t="s">
        <v>20</v>
      </c>
      <c r="H14" s="5"/>
      <c r="I14" s="5"/>
      <c r="J14" s="5"/>
      <c r="K14" s="5"/>
      <c r="L14" s="5"/>
      <c r="M14" s="5"/>
      <c r="N14" s="1" t="s">
        <v>69</v>
      </c>
    </row>
    <row r="15" spans="2:14">
      <c r="B15" s="13" t="s">
        <v>49</v>
      </c>
      <c r="C15" s="5" t="s">
        <v>45</v>
      </c>
      <c r="D15" s="5" t="s">
        <v>41</v>
      </c>
      <c r="E15" s="36">
        <v>5627.65</v>
      </c>
      <c r="F15" s="36"/>
      <c r="G15" s="36"/>
      <c r="H15" s="36"/>
      <c r="I15" s="36"/>
      <c r="J15" s="36"/>
      <c r="K15" s="36"/>
      <c r="L15" s="36"/>
      <c r="M15" s="36"/>
      <c r="N15" s="36"/>
    </row>
    <row r="20" spans="2:14">
      <c r="B20" s="36" t="s">
        <v>66</v>
      </c>
      <c r="C20" s="36"/>
      <c r="D20" s="36"/>
      <c r="E20" s="36"/>
    </row>
    <row r="21" spans="2:14">
      <c r="B21" s="13" t="s">
        <v>1</v>
      </c>
      <c r="C21" s="13" t="s">
        <v>2</v>
      </c>
      <c r="D21" s="13" t="s">
        <v>3</v>
      </c>
      <c r="E21" s="13" t="s">
        <v>4</v>
      </c>
      <c r="F21" s="13" t="s">
        <v>5</v>
      </c>
      <c r="G21" s="13" t="s">
        <v>6</v>
      </c>
      <c r="H21" s="13" t="s">
        <v>7</v>
      </c>
      <c r="I21" s="13" t="s">
        <v>8</v>
      </c>
      <c r="J21" s="13" t="s">
        <v>9</v>
      </c>
      <c r="K21" s="13" t="s">
        <v>10</v>
      </c>
      <c r="L21" s="13" t="s">
        <v>65</v>
      </c>
      <c r="M21" s="28" t="s">
        <v>17</v>
      </c>
      <c r="N21" s="28" t="s">
        <v>18</v>
      </c>
    </row>
    <row r="22" spans="2:14">
      <c r="B22" s="13" t="s">
        <v>47</v>
      </c>
      <c r="C22" s="20" t="s">
        <v>45</v>
      </c>
      <c r="D22" s="20" t="s">
        <v>41</v>
      </c>
      <c r="E22" s="13"/>
      <c r="F22" s="29" t="s">
        <v>50</v>
      </c>
      <c r="G22" s="29" t="s">
        <v>50</v>
      </c>
      <c r="H22" s="5">
        <v>5658.69</v>
      </c>
      <c r="I22" s="30">
        <v>5612.04</v>
      </c>
      <c r="J22" s="30">
        <v>5651.3</v>
      </c>
      <c r="K22" s="30">
        <v>5618.43</v>
      </c>
      <c r="L22" s="30">
        <v>5562.3</v>
      </c>
      <c r="M22" s="5">
        <f>AVERAGE(H22:L22)</f>
        <v>5620.5519999999997</v>
      </c>
      <c r="N22" s="5">
        <f>_xlfn.STDEV.S(H22:L22)</f>
        <v>38.308612217097995</v>
      </c>
    </row>
  </sheetData>
  <mergeCells count="6">
    <mergeCell ref="B20:E20"/>
    <mergeCell ref="B5:N5"/>
    <mergeCell ref="B8:B11"/>
    <mergeCell ref="B12:N12"/>
    <mergeCell ref="B13:B14"/>
    <mergeCell ref="E15:N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2차 테스트 (subscribeOn)</vt:lpstr>
      <vt:lpstr>userMode-thread (2023-04-14)</vt:lpstr>
      <vt:lpstr>가공 및 차트</vt:lpstr>
      <vt:lpstr>concurrency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Taehyuk Lee</dc:creator>
  <cp:lastModifiedBy>Taehyuk Lee</cp:lastModifiedBy>
  <dcterms:created xsi:type="dcterms:W3CDTF">2023-04-12T07:01:51Z</dcterms:created>
  <dcterms:modified xsi:type="dcterms:W3CDTF">2023-04-17T05:54:37Z</dcterms:modified>
</cp:coreProperties>
</file>