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0B3poYWGPw9k5ZjlDdGFkd1VWdk0\Horowitz Teaching\105L - 2025\"/>
    </mc:Choice>
  </mc:AlternateContent>
  <xr:revisionPtr revIDLastSave="0" documentId="13_ncr:1_{9A30A197-CBDE-4D64-AF69-7E6A9B638A0A}" xr6:coauthVersionLast="36" xr6:coauthVersionMax="36" xr10:uidLastSave="{00000000-0000-0000-0000-000000000000}"/>
  <bookViews>
    <workbookView xWindow="0" yWindow="0" windowWidth="28800" windowHeight="11775" xr2:uid="{3E863A19-DDDB-4C95-9A28-E58BA334C2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2" i="1"/>
  <c r="H3" i="1"/>
  <c r="E3" i="1"/>
  <c r="B6" i="1" s="1"/>
  <c r="E2" i="1"/>
  <c r="F2" i="1"/>
  <c r="F3" i="1"/>
  <c r="B22" i="1" l="1"/>
  <c r="B21" i="1"/>
  <c r="B10" i="1"/>
  <c r="D10" i="1" s="1"/>
  <c r="B11" i="1"/>
  <c r="D11" i="1" s="1"/>
  <c r="G10" i="1"/>
  <c r="G11" i="1"/>
  <c r="H11" i="1" s="1"/>
  <c r="B8" i="1"/>
  <c r="D8" i="1" s="1"/>
  <c r="B23" i="1" l="1"/>
  <c r="D13" i="1"/>
  <c r="H10" i="1"/>
  <c r="H13" i="1" s="1"/>
  <c r="G13" i="1"/>
  <c r="B13" i="1"/>
  <c r="C16" i="1" s="1"/>
  <c r="B16" i="1"/>
  <c r="B17" i="1"/>
  <c r="B15" i="1"/>
  <c r="B18" i="1"/>
  <c r="C17" i="1" l="1"/>
  <c r="C18" i="1"/>
  <c r="C15" i="1"/>
</calcChain>
</file>

<file path=xl/sharedStrings.xml><?xml version="1.0" encoding="utf-8"?>
<sst xmlns="http://schemas.openxmlformats.org/spreadsheetml/2006/main" count="24" uniqueCount="19">
  <si>
    <t>degrees</t>
  </si>
  <si>
    <t>unc degrees</t>
  </si>
  <si>
    <t>n1 = n2 sin theta 2 / sine theta 1</t>
  </si>
  <si>
    <t>radians</t>
  </si>
  <si>
    <t>unc radians</t>
  </si>
  <si>
    <t>high</t>
  </si>
  <si>
    <t>low</t>
  </si>
  <si>
    <t>unc</t>
  </si>
  <si>
    <t>rounded answer</t>
  </si>
  <si>
    <t>theta 1 (solid)</t>
  </si>
  <si>
    <t>theta 2 (air)</t>
  </si>
  <si>
    <t>inverted</t>
  </si>
  <si>
    <t>failure to calculate max and min</t>
  </si>
  <si>
    <t>angles for high</t>
  </si>
  <si>
    <t>sin(theta 1) [solid]</t>
  </si>
  <si>
    <t>sin(theta 2) [air]</t>
  </si>
  <si>
    <t>unc from sin</t>
  </si>
  <si>
    <t>Common Errors!</t>
  </si>
  <si>
    <t>Common 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</si>
</sst>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5DBE-9D08-4EF4-A454-48240B982D9B}">
  <dimension ref="A1:H23"/>
  <sheetViews>
    <sheetView tabSelected="1" workbookViewId="0">
      <selection activeCell="J9" sqref="J9"/>
    </sheetView>
  </sheetViews>
  <sheetFormatPr defaultRowHeight="15" x14ac:dyDescent="0.25"/>
  <cols>
    <col min="1" max="1" width="17.140625" customWidth="1"/>
  </cols>
  <sheetData>
    <row r="1" spans="1:8" x14ac:dyDescent="0.25">
      <c r="B1" t="s">
        <v>0</v>
      </c>
      <c r="C1" t="s">
        <v>1</v>
      </c>
      <c r="E1" t="s">
        <v>3</v>
      </c>
      <c r="F1" t="s">
        <v>4</v>
      </c>
      <c r="H1" t="s">
        <v>13</v>
      </c>
    </row>
    <row r="2" spans="1:8" x14ac:dyDescent="0.25">
      <c r="A2" t="s">
        <v>9</v>
      </c>
      <c r="B2">
        <v>30</v>
      </c>
      <c r="C2">
        <v>0.5</v>
      </c>
      <c r="E2">
        <f>RADIANS(B2)</f>
        <v>0.52359877559829882</v>
      </c>
      <c r="F2">
        <f>RADIANS(C2)</f>
        <v>8.7266462599716477E-3</v>
      </c>
      <c r="H2">
        <f>B2-C2</f>
        <v>29.5</v>
      </c>
    </row>
    <row r="3" spans="1:8" x14ac:dyDescent="0.25">
      <c r="A3" t="s">
        <v>10</v>
      </c>
      <c r="B3">
        <v>51</v>
      </c>
      <c r="C3">
        <v>0.5</v>
      </c>
      <c r="E3">
        <f>RADIANS(B3)</f>
        <v>0.89011791851710809</v>
      </c>
      <c r="F3">
        <f>RADIANS(C3)</f>
        <v>8.7266462599716477E-3</v>
      </c>
      <c r="H3">
        <f>B3+C3</f>
        <v>51.5</v>
      </c>
    </row>
    <row r="4" spans="1:8" x14ac:dyDescent="0.25">
      <c r="C4" t="s">
        <v>7</v>
      </c>
    </row>
    <row r="5" spans="1:8" x14ac:dyDescent="0.25">
      <c r="A5" t="s">
        <v>14</v>
      </c>
      <c r="B5">
        <f>SIN(E2)</f>
        <v>0.49999999999999994</v>
      </c>
    </row>
    <row r="6" spans="1:8" x14ac:dyDescent="0.25">
      <c r="A6" t="s">
        <v>15</v>
      </c>
      <c r="B6">
        <f>SIN(E3)</f>
        <v>0.7771459614569709</v>
      </c>
    </row>
    <row r="7" spans="1:8" x14ac:dyDescent="0.25">
      <c r="D7" t="s">
        <v>17</v>
      </c>
    </row>
    <row r="8" spans="1:8" ht="27.75" customHeight="1" x14ac:dyDescent="0.25">
      <c r="A8" s="1" t="s">
        <v>2</v>
      </c>
      <c r="B8">
        <f>1 * SIN(E3)/SIN(E2)</f>
        <v>1.554291922913942</v>
      </c>
      <c r="D8">
        <f>1/B8</f>
        <v>0.6433797829465836</v>
      </c>
      <c r="E8" t="s">
        <v>11</v>
      </c>
      <c r="G8" t="s">
        <v>12</v>
      </c>
      <c r="H8" t="s">
        <v>11</v>
      </c>
    </row>
    <row r="10" spans="1:8" x14ac:dyDescent="0.25">
      <c r="A10" t="s">
        <v>5</v>
      </c>
      <c r="B10">
        <f>1 * SIN(E3+F3)/SIN(E2-F2)</f>
        <v>1.5892987668745457</v>
      </c>
      <c r="D10">
        <f>1/B10</f>
        <v>0.62920831554318879</v>
      </c>
      <c r="G10">
        <f>1 * SIN(E3+F3)/SIN(E2+F2)</f>
        <v>1.541968477588771</v>
      </c>
      <c r="H10">
        <f>1/G10</f>
        <v>0.64852168804626553</v>
      </c>
    </row>
    <row r="11" spans="1:8" x14ac:dyDescent="0.25">
      <c r="A11" t="s">
        <v>6</v>
      </c>
      <c r="B11">
        <f>1 * SIN(E3-F3)/SIN(E2+F2)</f>
        <v>1.5203276041765195</v>
      </c>
      <c r="D11">
        <f>1/B11</f>
        <v>0.65775297196004456</v>
      </c>
      <c r="G11">
        <f>1 * SIN(E3-F3)/SIN(E2-F2)</f>
        <v>1.5669936329317544</v>
      </c>
      <c r="H11">
        <f>1/G11</f>
        <v>0.63816468617620214</v>
      </c>
    </row>
    <row r="13" spans="1:8" x14ac:dyDescent="0.25">
      <c r="A13" t="s">
        <v>7</v>
      </c>
      <c r="B13">
        <f>(B10-B11)/2</f>
        <v>3.4485581349013139E-2</v>
      </c>
      <c r="D13">
        <f>ABS((D10-D11)/2)</f>
        <v>1.4272328208427887E-2</v>
      </c>
      <c r="G13">
        <f>ABS(G10-G11)/2</f>
        <v>1.251257767149172E-2</v>
      </c>
      <c r="H13">
        <f>ABS(H10-H11)/2</f>
        <v>5.1785009350316935E-3</v>
      </c>
    </row>
    <row r="15" spans="1:8" x14ac:dyDescent="0.25">
      <c r="A15" t="s">
        <v>8</v>
      </c>
      <c r="B15" s="2">
        <f>$B$8</f>
        <v>1.554291922913942</v>
      </c>
      <c r="C15" s="2">
        <f>$B$13</f>
        <v>3.4485581349013139E-2</v>
      </c>
    </row>
    <row r="16" spans="1:8" x14ac:dyDescent="0.25">
      <c r="B16" s="3">
        <f>$B$8</f>
        <v>1.554291922913942</v>
      </c>
      <c r="C16" s="3">
        <f>$B$13</f>
        <v>3.4485581349013139E-2</v>
      </c>
    </row>
    <row r="17" spans="1:3" x14ac:dyDescent="0.25">
      <c r="B17" s="4">
        <f>$B$8</f>
        <v>1.554291922913942</v>
      </c>
      <c r="C17" s="4">
        <f>$B$13</f>
        <v>3.4485581349013139E-2</v>
      </c>
    </row>
    <row r="18" spans="1:3" x14ac:dyDescent="0.25">
      <c r="B18" s="5">
        <f>$B$8</f>
        <v>1.554291922913942</v>
      </c>
      <c r="C18" s="5">
        <f>$B$13</f>
        <v>3.4485581349013139E-2</v>
      </c>
    </row>
    <row r="19" spans="1:3" x14ac:dyDescent="0.25">
      <c r="A19" t="s">
        <v>18</v>
      </c>
      <c r="B19" s="2"/>
      <c r="C19" s="2"/>
    </row>
    <row r="20" spans="1:3" x14ac:dyDescent="0.25">
      <c r="A20" t="s">
        <v>16</v>
      </c>
      <c r="B20" s="2"/>
      <c r="C20" s="2"/>
    </row>
    <row r="21" spans="1:3" x14ac:dyDescent="0.25">
      <c r="A21" t="s">
        <v>5</v>
      </c>
      <c r="B21">
        <f>(B6+C6)/(B5-C5)</f>
        <v>1.554291922913942</v>
      </c>
    </row>
    <row r="22" spans="1:3" x14ac:dyDescent="0.25">
      <c r="A22" t="s">
        <v>6</v>
      </c>
      <c r="B22">
        <f>(B6-C6)/(B5+C5)</f>
        <v>1.554291922913942</v>
      </c>
    </row>
    <row r="23" spans="1:3" x14ac:dyDescent="0.25">
      <c r="A23" t="s">
        <v>7</v>
      </c>
      <c r="B23">
        <f>(B21-B22)/2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Hamilton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2025-04-29T00:23:33Z</dcterms:created>
  <dcterms:modified xsi:type="dcterms:W3CDTF">2025-08-12T15:53:59Z</dcterms:modified>
</cp:coreProperties>
</file>