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ilim\Dropbox\CourseWork\207 Management Science\Lecture Notes\Module V\"/>
    </mc:Choice>
  </mc:AlternateContent>
  <xr:revisionPtr revIDLastSave="0" documentId="13_ncr:1_{4097695D-D6DA-4781-A975-C3EB56B14305}" xr6:coauthVersionLast="47" xr6:coauthVersionMax="47" xr10:uidLastSave="{00000000-0000-0000-0000-000000000000}"/>
  <bookViews>
    <workbookView xWindow="-23148" yWindow="2052" windowWidth="23256" windowHeight="12576" activeTab="2" xr2:uid="{00000000-000D-0000-FFFF-FFFF00000000}"/>
  </bookViews>
  <sheets>
    <sheet name="Normal Distribution" sheetId="4" r:id="rId1"/>
    <sheet name="Normal Approxmiation" sheetId="1" r:id="rId2"/>
    <sheet name="Sheet1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B9" i="1"/>
  <c r="C8" i="5"/>
  <c r="D8" i="5"/>
  <c r="D10" i="5"/>
  <c r="D11" i="5"/>
  <c r="C9" i="5"/>
  <c r="C11" i="5"/>
  <c r="D9" i="5"/>
  <c r="C10" i="5"/>
  <c r="D7" i="5"/>
  <c r="C7" i="5"/>
  <c r="BJ14" i="4" l="1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K32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E4" i="1"/>
  <c r="E5" i="1" s="1"/>
  <c r="E3" i="1"/>
  <c r="K34" i="1" l="1"/>
  <c r="AB10" i="1"/>
  <c r="X10" i="1"/>
  <c r="P10" i="1"/>
  <c r="H10" i="1"/>
  <c r="AE8" i="1"/>
  <c r="W8" i="1"/>
  <c r="O8" i="1"/>
  <c r="G8" i="1"/>
  <c r="AF10" i="1"/>
  <c r="T10" i="1"/>
  <c r="L10" i="1"/>
  <c r="D10" i="1"/>
  <c r="AA8" i="1"/>
  <c r="S8" i="1"/>
  <c r="K8" i="1"/>
  <c r="C8" i="1"/>
  <c r="D8" i="1"/>
  <c r="H8" i="1"/>
  <c r="L8" i="1"/>
  <c r="P8" i="1"/>
  <c r="T8" i="1"/>
  <c r="X8" i="1"/>
  <c r="AB8" i="1"/>
  <c r="AF8" i="1"/>
  <c r="E10" i="1"/>
  <c r="I10" i="1"/>
  <c r="M10" i="1"/>
  <c r="Q10" i="1"/>
  <c r="U10" i="1"/>
  <c r="Y10" i="1"/>
  <c r="AC10" i="1"/>
  <c r="K26" i="1"/>
  <c r="E8" i="1"/>
  <c r="I8" i="1"/>
  <c r="M8" i="1"/>
  <c r="Q8" i="1"/>
  <c r="U8" i="1"/>
  <c r="Y8" i="1"/>
  <c r="AC8" i="1"/>
  <c r="B10" i="1"/>
  <c r="F10" i="1"/>
  <c r="J10" i="1"/>
  <c r="N10" i="1"/>
  <c r="R10" i="1"/>
  <c r="V10" i="1"/>
  <c r="Z10" i="1"/>
  <c r="AD10" i="1"/>
  <c r="K30" i="1"/>
  <c r="B8" i="1"/>
  <c r="F8" i="1"/>
  <c r="J8" i="1"/>
  <c r="N8" i="1"/>
  <c r="R8" i="1"/>
  <c r="V8" i="1"/>
  <c r="Z8" i="1"/>
  <c r="AD8" i="1"/>
  <c r="C10" i="1"/>
  <c r="G10" i="1"/>
  <c r="K10" i="1"/>
  <c r="O10" i="1"/>
  <c r="S10" i="1"/>
  <c r="W10" i="1"/>
  <c r="AA10" i="1"/>
  <c r="AE10" i="1"/>
</calcChain>
</file>

<file path=xl/sharedStrings.xml><?xml version="1.0" encoding="utf-8"?>
<sst xmlns="http://schemas.openxmlformats.org/spreadsheetml/2006/main" count="49" uniqueCount="44">
  <si>
    <t>Formulas:</t>
  </si>
  <si>
    <t>Simulation:</t>
  </si>
  <si>
    <t>Probabilistic Data:</t>
  </si>
  <si>
    <t>Normal Approximation to Binomial Distribution</t>
  </si>
  <si>
    <t>(Binomial with large n)</t>
  </si>
  <si>
    <t>No. of Opportunities</t>
  </si>
  <si>
    <t>Mean</t>
  </si>
  <si>
    <t>E3.  =B3*B4</t>
  </si>
  <si>
    <t>P(Occurrence)</t>
  </si>
  <si>
    <t>Variance</t>
  </si>
  <si>
    <t>E4.  =B3*B4*(1-B4)</t>
  </si>
  <si>
    <t>Std Dev</t>
  </si>
  <si>
    <t>E5. =SQRT(E4)</t>
  </si>
  <si>
    <t>No. of Events k</t>
  </si>
  <si>
    <t>Binomial</t>
  </si>
  <si>
    <t>Normal</t>
  </si>
  <si>
    <t>Cumulative Normal</t>
  </si>
  <si>
    <t>B7.  =BINOMDIST(B6,$B$3,$B$4,0)</t>
  </si>
  <si>
    <t>B8.  =NORMDIST(B6,$E$3,$E$5,0)</t>
  </si>
  <si>
    <t xml:space="preserve">Cumulative Probability: </t>
  </si>
  <si>
    <t>Given k</t>
  </si>
  <si>
    <t>Find probability p = P(N &lt;= k)</t>
  </si>
  <si>
    <t xml:space="preserve">Inverse Cumulative: </t>
  </si>
  <si>
    <t>Given p =</t>
  </si>
  <si>
    <t>By NORMINV</t>
  </si>
  <si>
    <t>Use a random number p</t>
  </si>
  <si>
    <r>
      <t>Find p</t>
    </r>
    <r>
      <rPr>
        <vertAlign val="superscript"/>
        <sz val="11"/>
        <rFont val="맑은 고딕"/>
        <family val="3"/>
        <charset val="129"/>
        <scheme val="major"/>
      </rPr>
      <t>th</t>
    </r>
    <r>
      <rPr>
        <sz val="11"/>
        <rFont val="맑은 고딕"/>
        <family val="3"/>
        <charset val="129"/>
        <scheme val="major"/>
      </rPr>
      <t xml:space="preserve"> percentile k s.t. P(N&lt;= k) &gt;= p</t>
    </r>
  </si>
  <si>
    <t>Normal Distribution</t>
  </si>
  <si>
    <t>R&amp; D cost is normally distributed with</t>
  </si>
  <si>
    <r>
      <t xml:space="preserve">Mean </t>
    </r>
    <r>
      <rPr>
        <sz val="12"/>
        <rFont val="Symbol"/>
        <family val="1"/>
        <charset val="2"/>
      </rPr>
      <t>m</t>
    </r>
  </si>
  <si>
    <r>
      <t xml:space="preserve">Std Dev </t>
    </r>
    <r>
      <rPr>
        <sz val="12"/>
        <rFont val="Symbol"/>
        <family val="1"/>
        <charset val="2"/>
      </rPr>
      <t>s</t>
    </r>
  </si>
  <si>
    <t>Value</t>
  </si>
  <si>
    <t>Density</t>
  </si>
  <si>
    <t>Cumulative</t>
  </si>
  <si>
    <t>Cumulative Binomial</t>
    <phoneticPr fontId="1" type="noConversion"/>
  </si>
  <si>
    <t>B9.  =BINOMDIST(B6,$B$3,$B$4,1)</t>
    <phoneticPr fontId="1" type="noConversion"/>
  </si>
  <si>
    <t>B10.  =NORMDIST(B6,$E$3,$E$5,1)</t>
    <phoneticPr fontId="1" type="noConversion"/>
  </si>
  <si>
    <t>B7:B10 copied to columns C, D,….</t>
    <phoneticPr fontId="1" type="noConversion"/>
  </si>
  <si>
    <t xml:space="preserve">Company </t>
    <phoneticPr fontId="1" type="noConversion"/>
  </si>
  <si>
    <t>A</t>
    <phoneticPr fontId="1" type="noConversion"/>
  </si>
  <si>
    <t>B</t>
    <phoneticPr fontId="1" type="noConversion"/>
  </si>
  <si>
    <t>bidding outcome</t>
    <phoneticPr fontId="1" type="noConversion"/>
  </si>
  <si>
    <t>Simulation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</si>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</sst>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6"/>
      <color indexed="10"/>
      <name val="Arial"/>
      <family val="2"/>
    </font>
    <font>
      <b/>
      <i/>
      <sz val="12"/>
      <color indexed="12"/>
      <name val="Arial"/>
      <family val="2"/>
    </font>
    <font>
      <b/>
      <sz val="12"/>
      <color rgb="FF0070C0"/>
      <name val="Arial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vertAlign val="superscript"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2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66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right"/>
    </xf>
    <xf numFmtId="0" fontId="0" fillId="0" borderId="0" xfId="0" applyAlignment="1"/>
    <xf numFmtId="0" fontId="0" fillId="0" borderId="0" xfId="0" applyBorder="1" applyAlignment="1"/>
    <xf numFmtId="0" fontId="0" fillId="3" borderId="0" xfId="0" applyFill="1" applyAlignment="1"/>
    <xf numFmtId="0" fontId="0" fillId="4" borderId="0" xfId="0" applyFill="1" applyAlignment="1"/>
    <xf numFmtId="0" fontId="0" fillId="2" borderId="0" xfId="0" applyFill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left"/>
    </xf>
    <xf numFmtId="0" fontId="10" fillId="0" borderId="0" xfId="0" applyFont="1" applyAlignment="1"/>
    <xf numFmtId="0" fontId="0" fillId="5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Density</a:t>
            </a:r>
            <a:r>
              <a:rPr lang="en-US" baseline="0"/>
              <a:t> Function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257818478019406E-2"/>
          <c:y val="0.23376421697287841"/>
          <c:w val="0.89757394745719477"/>
          <c:h val="0.58578652668416453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'Normal Distribution'!$B$12:$BJ$12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'Normal Distribution'!$B$13:$BJ$13</c:f>
              <c:numCache>
                <c:formatCode>General</c:formatCode>
                <c:ptCount val="61"/>
                <c:pt idx="0">
                  <c:v>1.2151765699646572E-9</c:v>
                </c:pt>
                <c:pt idx="1">
                  <c:v>3.9546392812489344E-9</c:v>
                </c:pt>
                <c:pt idx="2">
                  <c:v>1.2365241000331714E-8</c:v>
                </c:pt>
                <c:pt idx="3">
                  <c:v>3.7147236891105796E-8</c:v>
                </c:pt>
                <c:pt idx="4">
                  <c:v>1.0722070689395228E-7</c:v>
                </c:pt>
                <c:pt idx="5">
                  <c:v>2.9734390294685955E-7</c:v>
                </c:pt>
                <c:pt idx="6">
                  <c:v>7.922598182064151E-7</c:v>
                </c:pt>
                <c:pt idx="7">
                  <c:v>2.0281704130973521E-6</c:v>
                </c:pt>
                <c:pt idx="8">
                  <c:v>4.9884942580107064E-6</c:v>
                </c:pt>
                <c:pt idx="9">
                  <c:v>1.1788613551307972E-5</c:v>
                </c:pt>
                <c:pt idx="10">
                  <c:v>2.6766045152977071E-5</c:v>
                </c:pt>
                <c:pt idx="11">
                  <c:v>5.8389385158292053E-5</c:v>
                </c:pt>
                <c:pt idx="12">
                  <c:v>1.2238038602275437E-4</c:v>
                </c:pt>
                <c:pt idx="13">
                  <c:v>2.4644383369460396E-4</c:v>
                </c:pt>
                <c:pt idx="14">
                  <c:v>4.768176402929681E-4</c:v>
                </c:pt>
                <c:pt idx="15">
                  <c:v>8.8636968238760153E-4</c:v>
                </c:pt>
                <c:pt idx="16">
                  <c:v>1.5830903165959939E-3</c:v>
                </c:pt>
                <c:pt idx="17">
                  <c:v>2.7165938467371225E-3</c:v>
                </c:pt>
                <c:pt idx="18">
                  <c:v>4.4789060589685804E-3</c:v>
                </c:pt>
                <c:pt idx="19">
                  <c:v>7.0949185692462842E-3</c:v>
                </c:pt>
                <c:pt idx="20">
                  <c:v>1.0798193302637612E-2</c:v>
                </c:pt>
                <c:pt idx="21">
                  <c:v>1.5790031660178828E-2</c:v>
                </c:pt>
                <c:pt idx="22">
                  <c:v>2.2184166935891109E-2</c:v>
                </c:pt>
                <c:pt idx="23">
                  <c:v>2.9945493127148972E-2</c:v>
                </c:pt>
                <c:pt idx="24">
                  <c:v>3.8837210996642592E-2</c:v>
                </c:pt>
                <c:pt idx="25">
                  <c:v>4.8394144903828672E-2</c:v>
                </c:pt>
                <c:pt idx="26">
                  <c:v>5.7938310552296549E-2</c:v>
                </c:pt>
                <c:pt idx="27">
                  <c:v>6.6644920578359926E-2</c:v>
                </c:pt>
                <c:pt idx="28">
                  <c:v>7.3654028060664664E-2</c:v>
                </c:pt>
                <c:pt idx="29">
                  <c:v>7.8208538795091181E-2</c:v>
                </c:pt>
                <c:pt idx="30">
                  <c:v>7.9788456080286549E-2</c:v>
                </c:pt>
                <c:pt idx="31">
                  <c:v>7.8208538795091181E-2</c:v>
                </c:pt>
                <c:pt idx="32">
                  <c:v>7.3654028060664664E-2</c:v>
                </c:pt>
                <c:pt idx="33">
                  <c:v>6.6644920578359926E-2</c:v>
                </c:pt>
                <c:pt idx="34">
                  <c:v>5.7938310552296549E-2</c:v>
                </c:pt>
                <c:pt idx="35">
                  <c:v>4.8394144903828672E-2</c:v>
                </c:pt>
                <c:pt idx="36">
                  <c:v>3.8837210996642592E-2</c:v>
                </c:pt>
                <c:pt idx="37">
                  <c:v>2.9945493127148972E-2</c:v>
                </c:pt>
                <c:pt idx="38">
                  <c:v>2.2184166935891109E-2</c:v>
                </c:pt>
                <c:pt idx="39">
                  <c:v>1.5790031660178828E-2</c:v>
                </c:pt>
                <c:pt idx="40">
                  <c:v>1.0798193302637612E-2</c:v>
                </c:pt>
                <c:pt idx="41">
                  <c:v>7.0949185692462842E-3</c:v>
                </c:pt>
                <c:pt idx="42">
                  <c:v>4.4789060589685804E-3</c:v>
                </c:pt>
                <c:pt idx="43">
                  <c:v>2.7165938467371225E-3</c:v>
                </c:pt>
                <c:pt idx="44">
                  <c:v>1.5830903165959939E-3</c:v>
                </c:pt>
                <c:pt idx="45">
                  <c:v>8.8636968238760153E-4</c:v>
                </c:pt>
                <c:pt idx="46">
                  <c:v>4.768176402929681E-4</c:v>
                </c:pt>
                <c:pt idx="47">
                  <c:v>2.4644383369460396E-4</c:v>
                </c:pt>
                <c:pt idx="48">
                  <c:v>1.2238038602275437E-4</c:v>
                </c:pt>
                <c:pt idx="49">
                  <c:v>5.8389385158292053E-5</c:v>
                </c:pt>
                <c:pt idx="50">
                  <c:v>2.6766045152977071E-5</c:v>
                </c:pt>
                <c:pt idx="51">
                  <c:v>1.1788613551307972E-5</c:v>
                </c:pt>
                <c:pt idx="52">
                  <c:v>4.9884942580107064E-6</c:v>
                </c:pt>
                <c:pt idx="53">
                  <c:v>2.0281704130973521E-6</c:v>
                </c:pt>
                <c:pt idx="54">
                  <c:v>7.922598182064151E-7</c:v>
                </c:pt>
                <c:pt idx="55">
                  <c:v>2.9734390294685955E-7</c:v>
                </c:pt>
                <c:pt idx="56">
                  <c:v>1.0722070689395228E-7</c:v>
                </c:pt>
                <c:pt idx="57">
                  <c:v>3.7147236891105796E-8</c:v>
                </c:pt>
                <c:pt idx="58">
                  <c:v>1.2365241000331714E-8</c:v>
                </c:pt>
                <c:pt idx="59">
                  <c:v>3.9546392812489344E-9</c:v>
                </c:pt>
                <c:pt idx="60">
                  <c:v>1.2151765699646572E-9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F-45E9-8B43-E45886143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15648"/>
        <c:axId val="52317184"/>
      </c:lineChart>
      <c:catAx>
        <c:axId val="523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317184"/>
        <c:crosses val="autoZero"/>
        <c:auto val="1"/>
        <c:lblAlgn val="ctr"/>
        <c:lblOffset val="100"/>
        <c:noMultiLvlLbl val="0"/>
      </c:catAx>
      <c:valAx>
        <c:axId val="5231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15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Normal Distribution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'Normal Distribution'!$B$12:$BJ$12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'Normal Distribution'!$B$14:$BJ$14</c:f>
              <c:numCache>
                <c:formatCode>General</c:formatCode>
                <c:ptCount val="61"/>
                <c:pt idx="0">
                  <c:v>9.8658764503769437E-10</c:v>
                </c:pt>
                <c:pt idx="1">
                  <c:v>3.31574597832616E-9</c:v>
                </c:pt>
                <c:pt idx="2">
                  <c:v>1.0717590258310892E-8</c:v>
                </c:pt>
                <c:pt idx="3">
                  <c:v>3.3320448485428455E-8</c:v>
                </c:pt>
                <c:pt idx="4">
                  <c:v>9.9644263169334635E-8</c:v>
                </c:pt>
                <c:pt idx="5">
                  <c:v>2.8665157187919333E-7</c:v>
                </c:pt>
                <c:pt idx="6">
                  <c:v>7.933281519755948E-7</c:v>
                </c:pt>
                <c:pt idx="7">
                  <c:v>2.1124547025028533E-6</c:v>
                </c:pt>
                <c:pt idx="8">
                  <c:v>5.4125439077038416E-6</c:v>
                </c:pt>
                <c:pt idx="9">
                  <c:v>1.3345749015906309E-5</c:v>
                </c:pt>
                <c:pt idx="10">
                  <c:v>3.1671241833119857E-5</c:v>
                </c:pt>
                <c:pt idx="11">
                  <c:v>7.234804392511999E-5</c:v>
                </c:pt>
                <c:pt idx="12">
                  <c:v>1.5910859015753364E-4</c:v>
                </c:pt>
                <c:pt idx="13">
                  <c:v>3.369292656768808E-4</c:v>
                </c:pt>
                <c:pt idx="14">
                  <c:v>6.8713793791584719E-4</c:v>
                </c:pt>
                <c:pt idx="15">
                  <c:v>1.3498980316300933E-3</c:v>
                </c:pt>
                <c:pt idx="16">
                  <c:v>2.5551303304279312E-3</c:v>
                </c:pt>
                <c:pt idx="17">
                  <c:v>4.6611880237187476E-3</c:v>
                </c:pt>
                <c:pt idx="18">
                  <c:v>8.1975359245961311E-3</c:v>
                </c:pt>
                <c:pt idx="19">
                  <c:v>1.3903447513498597E-2</c:v>
                </c:pt>
                <c:pt idx="20">
                  <c:v>2.2750131948179191E-2</c:v>
                </c:pt>
                <c:pt idx="21">
                  <c:v>3.5930319112925789E-2</c:v>
                </c:pt>
                <c:pt idx="22">
                  <c:v>5.4799291699557967E-2</c:v>
                </c:pt>
                <c:pt idx="23">
                  <c:v>8.0756659233771053E-2</c:v>
                </c:pt>
                <c:pt idx="24">
                  <c:v>0.11506967022170828</c:v>
                </c:pt>
                <c:pt idx="25">
                  <c:v>0.15865525393145699</c:v>
                </c:pt>
                <c:pt idx="26">
                  <c:v>0.21185539858339661</c:v>
                </c:pt>
                <c:pt idx="27">
                  <c:v>0.27425311775007355</c:v>
                </c:pt>
                <c:pt idx="28">
                  <c:v>0.34457825838967576</c:v>
                </c:pt>
                <c:pt idx="29">
                  <c:v>0.42074029056089696</c:v>
                </c:pt>
                <c:pt idx="30">
                  <c:v>0.5</c:v>
                </c:pt>
                <c:pt idx="31">
                  <c:v>0.57925970943910299</c:v>
                </c:pt>
                <c:pt idx="32">
                  <c:v>0.65542174161032429</c:v>
                </c:pt>
                <c:pt idx="33">
                  <c:v>0.72574688224992645</c:v>
                </c:pt>
                <c:pt idx="34">
                  <c:v>0.78814460141660336</c:v>
                </c:pt>
                <c:pt idx="35">
                  <c:v>0.84134474606854304</c:v>
                </c:pt>
                <c:pt idx="36">
                  <c:v>0.88493032977829178</c:v>
                </c:pt>
                <c:pt idx="37">
                  <c:v>0.91924334076622893</c:v>
                </c:pt>
                <c:pt idx="38">
                  <c:v>0.94520070830044201</c:v>
                </c:pt>
                <c:pt idx="39">
                  <c:v>0.96406968088707423</c:v>
                </c:pt>
                <c:pt idx="40">
                  <c:v>0.97724986805182079</c:v>
                </c:pt>
                <c:pt idx="41">
                  <c:v>0.98609655248650141</c:v>
                </c:pt>
                <c:pt idx="42">
                  <c:v>0.99180246407540384</c:v>
                </c:pt>
                <c:pt idx="43">
                  <c:v>0.99533881197628127</c:v>
                </c:pt>
                <c:pt idx="44">
                  <c:v>0.99744486966957202</c:v>
                </c:pt>
                <c:pt idx="45">
                  <c:v>0.9986501019683699</c:v>
                </c:pt>
                <c:pt idx="46">
                  <c:v>0.99931286206208414</c:v>
                </c:pt>
                <c:pt idx="47">
                  <c:v>0.99966307073432314</c:v>
                </c:pt>
                <c:pt idx="48">
                  <c:v>0.99984089140984245</c:v>
                </c:pt>
                <c:pt idx="49">
                  <c:v>0.99992765195607491</c:v>
                </c:pt>
                <c:pt idx="50">
                  <c:v>0.99996832875816688</c:v>
                </c:pt>
                <c:pt idx="51">
                  <c:v>0.9999866542509841</c:v>
                </c:pt>
                <c:pt idx="52">
                  <c:v>0.99999458745609227</c:v>
                </c:pt>
                <c:pt idx="53">
                  <c:v>0.9999978875452975</c:v>
                </c:pt>
                <c:pt idx="54">
                  <c:v>0.99999920667184805</c:v>
                </c:pt>
                <c:pt idx="55">
                  <c:v>0.99999971334842808</c:v>
                </c:pt>
                <c:pt idx="56">
                  <c:v>0.99999990035573683</c:v>
                </c:pt>
                <c:pt idx="57">
                  <c:v>0.99999996667955149</c:v>
                </c:pt>
                <c:pt idx="58">
                  <c:v>0.99999998928240974</c:v>
                </c:pt>
                <c:pt idx="59">
                  <c:v>0.99999999668425399</c:v>
                </c:pt>
                <c:pt idx="60">
                  <c:v>0.9999999990134123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5-4400-B5A6-3265FE248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36512"/>
        <c:axId val="52338048"/>
      </c:lineChart>
      <c:catAx>
        <c:axId val="523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338048"/>
        <c:crosses val="autoZero"/>
        <c:auto val="1"/>
        <c:lblAlgn val="ctr"/>
        <c:lblOffset val="100"/>
        <c:noMultiLvlLbl val="0"/>
      </c:catAx>
      <c:valAx>
        <c:axId val="5233804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36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Binomial and Normal Distributions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 Approxmiation'!$A$7</c:f>
              <c:strCache>
                <c:ptCount val="1"/>
                <c:pt idx="0">
                  <c:v>Binomial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'Normal Approxmiation'!$B$6:$AF$6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'Normal Approxmiation'!$B$7:$AF$7</c:f>
              <c:numCache>
                <c:formatCode>General</c:formatCode>
                <c:ptCount val="31"/>
                <c:pt idx="0">
                  <c:v>2.2107391972073301E-7</c:v>
                </c:pt>
                <c:pt idx="1">
                  <c:v>4.4214783944146592E-6</c:v>
                </c:pt>
                <c:pt idx="2">
                  <c:v>4.2740957812675169E-5</c:v>
                </c:pt>
                <c:pt idx="3">
                  <c:v>2.659437375010897E-4</c:v>
                </c:pt>
                <c:pt idx="4">
                  <c:v>1.1967468187549055E-3</c:v>
                </c:pt>
                <c:pt idx="5">
                  <c:v>4.1487223050169957E-3</c:v>
                </c:pt>
                <c:pt idx="6">
                  <c:v>1.1524228625047211E-2</c:v>
                </c:pt>
                <c:pt idx="7">
                  <c:v>2.6341094000107899E-2</c:v>
                </c:pt>
                <c:pt idx="8">
                  <c:v>5.0487096833540211E-2</c:v>
                </c:pt>
                <c:pt idx="9">
                  <c:v>8.2275268913917315E-2</c:v>
                </c:pt>
                <c:pt idx="10">
                  <c:v>0.11518537647948426</c:v>
                </c:pt>
                <c:pt idx="11">
                  <c:v>0.13961863815695066</c:v>
                </c:pt>
                <c:pt idx="12">
                  <c:v>0.14737522916567014</c:v>
                </c:pt>
                <c:pt idx="13">
                  <c:v>0.13603867307600317</c:v>
                </c:pt>
                <c:pt idx="14">
                  <c:v>0.11012654487105025</c:v>
                </c:pt>
                <c:pt idx="15">
                  <c:v>7.8312209686080117E-2</c:v>
                </c:pt>
                <c:pt idx="16">
                  <c:v>4.8945131053800092E-2</c:v>
                </c:pt>
                <c:pt idx="17">
                  <c:v>2.687183665698829E-2</c:v>
                </c:pt>
                <c:pt idx="18">
                  <c:v>1.2938291723735085E-2</c:v>
                </c:pt>
                <c:pt idx="19">
                  <c:v>5.4477017784147728E-3</c:v>
                </c:pt>
                <c:pt idx="20">
                  <c:v>1.9974906520854184E-3</c:v>
                </c:pt>
                <c:pt idx="21">
                  <c:v>6.3412401653505416E-4</c:v>
                </c:pt>
                <c:pt idx="22">
                  <c:v>1.7294291360046921E-4</c:v>
                </c:pt>
                <c:pt idx="23">
                  <c:v>4.0102704603007318E-5</c:v>
                </c:pt>
                <c:pt idx="24">
                  <c:v>7.7977481172514348E-6</c:v>
                </c:pt>
                <c:pt idx="25">
                  <c:v>1.2476396987602266E-6</c:v>
                </c:pt>
                <c:pt idx="26">
                  <c:v>1.5995380753336298E-7</c:v>
                </c:pt>
                <c:pt idx="27">
                  <c:v>1.579790691687531E-8</c:v>
                </c:pt>
                <c:pt idx="28">
                  <c:v>1.1284219226339521E-9</c:v>
                </c:pt>
                <c:pt idx="29">
                  <c:v>5.1881467707308254E-11</c:v>
                </c:pt>
                <c:pt idx="30">
                  <c:v>1.1529215046068477E-12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E-43E0-85BA-78EF960D5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63552"/>
        <c:axId val="52273536"/>
      </c:barChart>
      <c:lineChart>
        <c:grouping val="standard"/>
        <c:varyColors val="0"/>
        <c:ser>
          <c:idx val="1"/>
          <c:order val="1"/>
          <c:tx>
            <c:strRef>
              <c:f>'Normal Approxmiation'!$A$8</c:f>
              <c:strCache>
                <c:ptCount val="1"/>
                <c:pt idx="0">
                  <c:v>Normal</c:v>
                </c:pt>
              </c:strCache>
            </c:strRef>
          </c:tx>
          <c:marker>
            <c:symbol val="none"/>
          </c:marker>
          <c:val>
            <c:numRef>
              <c:f>'Normal Approxmiation'!$B$8:$AF$8</c:f>
              <c:numCache>
                <c:formatCode>General</c:formatCode>
                <c:ptCount val="31"/>
                <c:pt idx="0">
                  <c:v>6.7499257967409196E-6</c:v>
                </c:pt>
                <c:pt idx="1">
                  <c:v>3.333986186093623E-5</c:v>
                </c:pt>
                <c:pt idx="2">
                  <c:v>1.4332102830568469E-4</c:v>
                </c:pt>
                <c:pt idx="3">
                  <c:v>5.3621302228276885E-4</c:v>
                </c:pt>
                <c:pt idx="4">
                  <c:v>1.746007561775814E-3</c:v>
                </c:pt>
                <c:pt idx="5">
                  <c:v>4.948074222825052E-3</c:v>
                </c:pt>
                <c:pt idx="6">
                  <c:v>1.2204152134938735E-2</c:v>
                </c:pt>
                <c:pt idx="7">
                  <c:v>2.6197529741734452E-2</c:v>
                </c:pt>
                <c:pt idx="8">
                  <c:v>4.894342903470579E-2</c:v>
                </c:pt>
                <c:pt idx="9">
                  <c:v>7.9581068588926093E-2</c:v>
                </c:pt>
                <c:pt idx="10">
                  <c:v>0.11261765022648193</c:v>
                </c:pt>
                <c:pt idx="11">
                  <c:v>0.13870256056450569</c:v>
                </c:pt>
                <c:pt idx="12">
                  <c:v>0.14867700967939759</c:v>
                </c:pt>
                <c:pt idx="13">
                  <c:v>0.13870256056450569</c:v>
                </c:pt>
                <c:pt idx="14">
                  <c:v>0.11261765022648193</c:v>
                </c:pt>
                <c:pt idx="15">
                  <c:v>7.9581068588926093E-2</c:v>
                </c:pt>
                <c:pt idx="16">
                  <c:v>4.894342903470579E-2</c:v>
                </c:pt>
                <c:pt idx="17">
                  <c:v>2.6197529741734452E-2</c:v>
                </c:pt>
                <c:pt idx="18">
                  <c:v>1.2204152134938735E-2</c:v>
                </c:pt>
                <c:pt idx="19">
                  <c:v>4.948074222825052E-3</c:v>
                </c:pt>
                <c:pt idx="20">
                  <c:v>1.746007561775814E-3</c:v>
                </c:pt>
                <c:pt idx="21">
                  <c:v>5.3621302228276885E-4</c:v>
                </c:pt>
                <c:pt idx="22">
                  <c:v>1.4332102830568469E-4</c:v>
                </c:pt>
                <c:pt idx="23">
                  <c:v>3.333986186093623E-5</c:v>
                </c:pt>
                <c:pt idx="24">
                  <c:v>6.7499257967409196E-6</c:v>
                </c:pt>
                <c:pt idx="25">
                  <c:v>1.1893660102253522E-6</c:v>
                </c:pt>
                <c:pt idx="26">
                  <c:v>1.8239518506459407E-7</c:v>
                </c:pt>
                <c:pt idx="27">
                  <c:v>2.4344033549367408E-8</c:v>
                </c:pt>
                <c:pt idx="28">
                  <c:v>2.8278282464056695E-9</c:v>
                </c:pt>
                <c:pt idx="29">
                  <c:v>2.8588728514903482E-10</c:v>
                </c:pt>
                <c:pt idx="30">
                  <c:v>2.5154632381720149E-11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E-43E0-85BA-78EF960D5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3552"/>
        <c:axId val="52273536"/>
      </c:lineChart>
      <c:catAx>
        <c:axId val="5226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273536"/>
        <c:crosses val="autoZero"/>
        <c:auto val="1"/>
        <c:lblAlgn val="ctr"/>
        <c:lblOffset val="100"/>
        <c:noMultiLvlLbl val="0"/>
      </c:catAx>
      <c:valAx>
        <c:axId val="522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6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altLang="ko-KR" sz="1600"/>
              <a:t>Cumulative Binomial and Normal Distributions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601626670601445E-2"/>
          <c:y val="0.19705181578801073"/>
          <c:w val="0.7513880356096887"/>
          <c:h val="0.67839204045854906"/>
        </c:manualLayout>
      </c:layout>
      <c:lineChart>
        <c:grouping val="standard"/>
        <c:varyColors val="0"/>
        <c:ser>
          <c:idx val="0"/>
          <c:order val="0"/>
          <c:tx>
            <c:v>Cumulative Binomial</c:v>
          </c:tx>
          <c:marker>
            <c:symbol val="none"/>
          </c:marker>
          <c:cat>
            <c:numRef>
              <c:f>'Normal Approxmiation'!$B$6:$AF$6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'Normal Approxmiation'!$B$9:$AF$9</c:f>
              <c:numCache>
                <c:formatCode>General</c:formatCode>
                <c:ptCount val="31"/>
                <c:pt idx="0">
                  <c:v>2.2107391972073301E-7</c:v>
                </c:pt>
                <c:pt idx="1">
                  <c:v>4.6425523141353921E-6</c:v>
                </c:pt>
                <c:pt idx="2">
                  <c:v>4.7383510126810494E-5</c:v>
                </c:pt>
                <c:pt idx="3">
                  <c:v>3.1332724762790003E-4</c:v>
                </c:pt>
                <c:pt idx="4">
                  <c:v>1.5100740663828026E-3</c:v>
                </c:pt>
                <c:pt idx="5">
                  <c:v>5.6587963713997953E-3</c:v>
                </c:pt>
                <c:pt idx="6">
                  <c:v>1.7183024996447006E-2</c:v>
                </c:pt>
                <c:pt idx="7">
                  <c:v>4.3524118996554916E-2</c:v>
                </c:pt>
                <c:pt idx="8">
                  <c:v>9.4011215830095043E-2</c:v>
                </c:pt>
                <c:pt idx="9">
                  <c:v>0.17628648474401254</c:v>
                </c:pt>
                <c:pt idx="10">
                  <c:v>0.29147186122349678</c:v>
                </c:pt>
                <c:pt idx="11">
                  <c:v>0.43109049938044736</c:v>
                </c:pt>
                <c:pt idx="12">
                  <c:v>0.57846572854611711</c:v>
                </c:pt>
                <c:pt idx="13">
                  <c:v>0.7145044016221207</c:v>
                </c:pt>
                <c:pt idx="14">
                  <c:v>0.8246309464931707</c:v>
                </c:pt>
                <c:pt idx="15">
                  <c:v>0.90294315617925103</c:v>
                </c:pt>
                <c:pt idx="16">
                  <c:v>0.95188828723305108</c:v>
                </c:pt>
                <c:pt idx="17">
                  <c:v>0.97876012389003941</c:v>
                </c:pt>
                <c:pt idx="18">
                  <c:v>0.99169841561377448</c:v>
                </c:pt>
                <c:pt idx="19">
                  <c:v>0.99714611739218928</c:v>
                </c:pt>
                <c:pt idx="20">
                  <c:v>0.99914360804427471</c:v>
                </c:pt>
                <c:pt idx="21">
                  <c:v>0.99977773206080978</c:v>
                </c:pt>
                <c:pt idx="22">
                  <c:v>0.99995067497441026</c:v>
                </c:pt>
                <c:pt idx="23">
                  <c:v>0.99999077767901323</c:v>
                </c:pt>
                <c:pt idx="24">
                  <c:v>0.99999857542713055</c:v>
                </c:pt>
                <c:pt idx="25">
                  <c:v>0.99999982306682922</c:v>
                </c:pt>
                <c:pt idx="26">
                  <c:v>0.99999998302063675</c:v>
                </c:pt>
                <c:pt idx="27">
                  <c:v>0.99999999881854373</c:v>
                </c:pt>
                <c:pt idx="28">
                  <c:v>0.99999999994696553</c:v>
                </c:pt>
                <c:pt idx="29">
                  <c:v>0.99999999999884714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3-4984-BE10-DA2150CCCE72}"/>
            </c:ext>
          </c:extLst>
        </c:ser>
        <c:ser>
          <c:idx val="1"/>
          <c:order val="1"/>
          <c:tx>
            <c:v>Cumulative Normal</c:v>
          </c:tx>
          <c:marker>
            <c:symbol val="none"/>
          </c:marker>
          <c:val>
            <c:numRef>
              <c:f>'Normal Approxmiation'!$B$10:$AF$10</c:f>
              <c:numCache>
                <c:formatCode>General</c:formatCode>
                <c:ptCount val="31"/>
                <c:pt idx="0">
                  <c:v>3.8721082155220345E-6</c:v>
                </c:pt>
                <c:pt idx="1">
                  <c:v>2.0705944213289159E-5</c:v>
                </c:pt>
                <c:pt idx="2">
                  <c:v>9.6970814551859734E-5</c:v>
                </c:pt>
                <c:pt idx="3">
                  <c:v>3.9811507879540471E-4</c:v>
                </c:pt>
                <c:pt idx="4">
                  <c:v>1.4345563960383074E-3</c:v>
                </c:pt>
                <c:pt idx="5">
                  <c:v>4.5437337262196013E-3</c:v>
                </c:pt>
                <c:pt idx="6">
                  <c:v>1.2673659338734126E-2</c:v>
                </c:pt>
                <c:pt idx="7">
                  <c:v>3.1203709284352909E-2</c:v>
                </c:pt>
                <c:pt idx="8">
                  <c:v>6.8018564057071795E-2</c:v>
                </c:pt>
                <c:pt idx="9">
                  <c:v>0.13177623864148635</c:v>
                </c:pt>
                <c:pt idx="10">
                  <c:v>0.22802827012512797</c:v>
                </c:pt>
                <c:pt idx="11">
                  <c:v>0.35469405750711314</c:v>
                </c:pt>
                <c:pt idx="12">
                  <c:v>0.5</c:v>
                </c:pt>
                <c:pt idx="13">
                  <c:v>0.64530594249288686</c:v>
                </c:pt>
                <c:pt idx="14">
                  <c:v>0.77197172987487206</c:v>
                </c:pt>
                <c:pt idx="15">
                  <c:v>0.86822376135851365</c:v>
                </c:pt>
                <c:pt idx="16">
                  <c:v>0.93198143594292815</c:v>
                </c:pt>
                <c:pt idx="17">
                  <c:v>0.9687962907156471</c:v>
                </c:pt>
                <c:pt idx="18">
                  <c:v>0.9873263406612659</c:v>
                </c:pt>
                <c:pt idx="19">
                  <c:v>0.99545626627378037</c:v>
                </c:pt>
                <c:pt idx="20">
                  <c:v>0.99856544360396171</c:v>
                </c:pt>
                <c:pt idx="21">
                  <c:v>0.99960188492120461</c:v>
                </c:pt>
                <c:pt idx="22">
                  <c:v>0.99990302918544816</c:v>
                </c:pt>
                <c:pt idx="23">
                  <c:v>0.99997929405578667</c:v>
                </c:pt>
                <c:pt idx="24">
                  <c:v>0.99999612789178449</c:v>
                </c:pt>
                <c:pt idx="25">
                  <c:v>0.99999936634811692</c:v>
                </c:pt>
                <c:pt idx="26">
                  <c:v>0.99999990931894711</c:v>
                </c:pt>
                <c:pt idx="27">
                  <c:v>0.99999998865762574</c:v>
                </c:pt>
                <c:pt idx="28">
                  <c:v>0.99999999876060464</c:v>
                </c:pt>
                <c:pt idx="29">
                  <c:v>0.99999999988173349</c:v>
                </c:pt>
                <c:pt idx="30">
                  <c:v>0.99999999999014832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A-422B-ADC6-1BF5A4317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89536"/>
        <c:axId val="52291072"/>
      </c:lineChart>
      <c:catAx>
        <c:axId val="522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2291072"/>
        <c:crosses val="autoZero"/>
        <c:auto val="1"/>
        <c:lblAlgn val="ctr"/>
        <c:lblOffset val="100"/>
        <c:noMultiLvlLbl val="0"/>
      </c:catAx>
      <c:valAx>
        <c:axId val="5229107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2289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840901062835625"/>
          <c:y val="0.39152172908776428"/>
          <c:w val="0.16796236926942906"/>
          <c:h val="0.26931102548703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0</xdr:row>
      <xdr:rowOff>228600</xdr:rowOff>
    </xdr:from>
    <xdr:to>
      <xdr:col>8</xdr:col>
      <xdr:colOff>621281</xdr:colOff>
      <xdr:row>10</xdr:row>
      <xdr:rowOff>142877</xdr:rowOff>
    </xdr:to>
    <xdr:pic>
      <xdr:nvPicPr>
        <xdr:cNvPr id="2" name="Picture 3" descr="Image:Standard deviation diagram.sv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46897" y="228600"/>
          <a:ext cx="3795622" cy="19673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28575</xdr:colOff>
      <xdr:row>14</xdr:row>
      <xdr:rowOff>19050</xdr:rowOff>
    </xdr:from>
    <xdr:to>
      <xdr:col>10</xdr:col>
      <xdr:colOff>9525</xdr:colOff>
      <xdr:row>26</xdr:row>
      <xdr:rowOff>19050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26</xdr:row>
      <xdr:rowOff>0</xdr:rowOff>
    </xdr:from>
    <xdr:to>
      <xdr:col>10</xdr:col>
      <xdr:colOff>0</xdr:colOff>
      <xdr:row>36</xdr:row>
      <xdr:rowOff>180975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47625</xdr:rowOff>
    </xdr:from>
    <xdr:to>
      <xdr:col>5</xdr:col>
      <xdr:colOff>752475</xdr:colOff>
      <xdr:row>23</xdr:row>
      <xdr:rowOff>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52657</xdr:rowOff>
    </xdr:from>
    <xdr:to>
      <xdr:col>5</xdr:col>
      <xdr:colOff>752475</xdr:colOff>
      <xdr:row>36</xdr:row>
      <xdr:rowOff>25700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tool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imtools"/>
    </sheetNames>
    <definedNames>
      <definedName name="trianinv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4"/>
  <sheetViews>
    <sheetView topLeftCell="A16" zoomScale="160" zoomScaleNormal="160" workbookViewId="0">
      <selection activeCell="B14" sqref="B14"/>
    </sheetView>
  </sheetViews>
  <sheetFormatPr defaultColWidth="8.85546875" defaultRowHeight="17.600000000000001" x14ac:dyDescent="0.55000000000000004"/>
  <cols>
    <col min="1" max="1" width="11.640625" style="6" customWidth="1"/>
    <col min="2" max="2" width="13.5" style="6" bestFit="1" customWidth="1"/>
    <col min="3" max="16384" width="8.85546875" style="6"/>
  </cols>
  <sheetData>
    <row r="1" spans="1:62" ht="20.6" x14ac:dyDescent="0.55000000000000004">
      <c r="F1" s="3" t="s">
        <v>27</v>
      </c>
      <c r="K1" s="5"/>
    </row>
    <row r="6" spans="1:62" x14ac:dyDescent="0.55000000000000004">
      <c r="A6" s="2"/>
    </row>
    <row r="8" spans="1:62" x14ac:dyDescent="0.55000000000000004">
      <c r="A8" s="2" t="s">
        <v>28</v>
      </c>
    </row>
    <row r="9" spans="1:62" x14ac:dyDescent="0.55000000000000004">
      <c r="A9" s="2" t="s">
        <v>29</v>
      </c>
      <c r="B9" s="6">
        <v>30</v>
      </c>
    </row>
    <row r="10" spans="1:62" x14ac:dyDescent="0.55000000000000004">
      <c r="A10" s="2" t="s">
        <v>30</v>
      </c>
      <c r="B10" s="6">
        <v>5</v>
      </c>
    </row>
    <row r="12" spans="1:62" x14ac:dyDescent="0.55000000000000004">
      <c r="A12" s="2" t="s">
        <v>31</v>
      </c>
      <c r="B12" s="6">
        <v>0</v>
      </c>
      <c r="C12" s="6">
        <v>1</v>
      </c>
      <c r="D12" s="6">
        <v>2</v>
      </c>
      <c r="E12" s="6">
        <v>3</v>
      </c>
      <c r="F12" s="6">
        <v>4</v>
      </c>
      <c r="G12" s="6">
        <v>5</v>
      </c>
      <c r="H12" s="6">
        <v>6</v>
      </c>
      <c r="I12" s="6">
        <v>7</v>
      </c>
      <c r="J12" s="6">
        <v>8</v>
      </c>
      <c r="K12" s="6">
        <v>9</v>
      </c>
      <c r="L12" s="6">
        <v>10</v>
      </c>
      <c r="M12" s="6">
        <v>11</v>
      </c>
      <c r="N12" s="6">
        <v>12</v>
      </c>
      <c r="O12" s="6">
        <v>13</v>
      </c>
      <c r="P12" s="6">
        <v>14</v>
      </c>
      <c r="Q12" s="6">
        <v>15</v>
      </c>
      <c r="R12" s="6">
        <v>16</v>
      </c>
      <c r="S12" s="6">
        <v>17</v>
      </c>
      <c r="T12" s="6">
        <v>18</v>
      </c>
      <c r="U12" s="6">
        <v>19</v>
      </c>
      <c r="V12" s="6">
        <v>20</v>
      </c>
      <c r="W12" s="6">
        <v>21</v>
      </c>
      <c r="X12" s="6">
        <v>22</v>
      </c>
      <c r="Y12" s="6">
        <v>23</v>
      </c>
      <c r="Z12" s="6">
        <v>24</v>
      </c>
      <c r="AA12" s="6">
        <v>25</v>
      </c>
      <c r="AB12" s="6">
        <v>26</v>
      </c>
      <c r="AC12" s="6">
        <v>27</v>
      </c>
      <c r="AD12" s="6">
        <v>28</v>
      </c>
      <c r="AE12" s="6">
        <v>29</v>
      </c>
      <c r="AF12" s="6">
        <v>30</v>
      </c>
      <c r="AG12" s="6">
        <v>31</v>
      </c>
      <c r="AH12" s="6">
        <v>32</v>
      </c>
      <c r="AI12" s="6">
        <v>33</v>
      </c>
      <c r="AJ12" s="6">
        <v>34</v>
      </c>
      <c r="AK12" s="6">
        <v>35</v>
      </c>
      <c r="AL12" s="6">
        <v>36</v>
      </c>
      <c r="AM12" s="6">
        <v>37</v>
      </c>
      <c r="AN12" s="6">
        <v>38</v>
      </c>
      <c r="AO12" s="6">
        <v>39</v>
      </c>
      <c r="AP12" s="6">
        <v>40</v>
      </c>
      <c r="AQ12" s="6">
        <v>41</v>
      </c>
      <c r="AR12" s="6">
        <v>42</v>
      </c>
      <c r="AS12" s="6">
        <v>43</v>
      </c>
      <c r="AT12" s="6">
        <v>44</v>
      </c>
      <c r="AU12" s="6">
        <v>45</v>
      </c>
      <c r="AV12" s="6">
        <v>46</v>
      </c>
      <c r="AW12" s="6">
        <v>47</v>
      </c>
      <c r="AX12" s="6">
        <v>48</v>
      </c>
      <c r="AY12" s="6">
        <v>49</v>
      </c>
      <c r="AZ12" s="6">
        <v>50</v>
      </c>
      <c r="BA12" s="6">
        <v>51</v>
      </c>
      <c r="BB12" s="6">
        <v>52</v>
      </c>
      <c r="BC12" s="6">
        <v>53</v>
      </c>
      <c r="BD12" s="6">
        <v>54</v>
      </c>
      <c r="BE12" s="6">
        <v>55</v>
      </c>
      <c r="BF12" s="6">
        <v>56</v>
      </c>
      <c r="BG12" s="6">
        <v>57</v>
      </c>
      <c r="BH12" s="6">
        <v>58</v>
      </c>
      <c r="BI12" s="6">
        <v>59</v>
      </c>
      <c r="BJ12" s="6">
        <v>60</v>
      </c>
    </row>
    <row r="13" spans="1:62" x14ac:dyDescent="0.55000000000000004">
      <c r="A13" s="2" t="s">
        <v>32</v>
      </c>
      <c r="B13" s="6">
        <f t="shared" ref="B13:BJ13" si="0">NORMDIST(B$12,$B$9,$B$10,0)</f>
        <v>1.2151765699646572E-9</v>
      </c>
      <c r="C13" s="6">
        <f t="shared" si="0"/>
        <v>3.9546392812489344E-9</v>
      </c>
      <c r="D13" s="6">
        <f t="shared" si="0"/>
        <v>1.2365241000331714E-8</v>
      </c>
      <c r="E13" s="6">
        <f t="shared" si="0"/>
        <v>3.7147236891105796E-8</v>
      </c>
      <c r="F13" s="6">
        <f t="shared" si="0"/>
        <v>1.0722070689395228E-7</v>
      </c>
      <c r="G13" s="6">
        <f t="shared" si="0"/>
        <v>2.9734390294685955E-7</v>
      </c>
      <c r="H13" s="6">
        <f t="shared" si="0"/>
        <v>7.922598182064151E-7</v>
      </c>
      <c r="I13" s="6">
        <f t="shared" si="0"/>
        <v>2.0281704130973521E-6</v>
      </c>
      <c r="J13" s="6">
        <f t="shared" si="0"/>
        <v>4.9884942580107064E-6</v>
      </c>
      <c r="K13" s="6">
        <f t="shared" si="0"/>
        <v>1.1788613551307972E-5</v>
      </c>
      <c r="L13" s="6">
        <f t="shared" si="0"/>
        <v>2.6766045152977071E-5</v>
      </c>
      <c r="M13" s="6">
        <f t="shared" si="0"/>
        <v>5.8389385158292053E-5</v>
      </c>
      <c r="N13" s="6">
        <f t="shared" si="0"/>
        <v>1.2238038602275437E-4</v>
      </c>
      <c r="O13" s="6">
        <f t="shared" si="0"/>
        <v>2.4644383369460396E-4</v>
      </c>
      <c r="P13" s="6">
        <f t="shared" si="0"/>
        <v>4.768176402929681E-4</v>
      </c>
      <c r="Q13" s="6">
        <f t="shared" si="0"/>
        <v>8.8636968238760153E-4</v>
      </c>
      <c r="R13" s="6">
        <f t="shared" si="0"/>
        <v>1.5830903165959939E-3</v>
      </c>
      <c r="S13" s="6">
        <f t="shared" si="0"/>
        <v>2.7165938467371225E-3</v>
      </c>
      <c r="T13" s="6">
        <f t="shared" si="0"/>
        <v>4.4789060589685804E-3</v>
      </c>
      <c r="U13" s="6">
        <f t="shared" si="0"/>
        <v>7.0949185692462842E-3</v>
      </c>
      <c r="V13" s="6">
        <f t="shared" si="0"/>
        <v>1.0798193302637612E-2</v>
      </c>
      <c r="W13" s="6">
        <f t="shared" si="0"/>
        <v>1.5790031660178828E-2</v>
      </c>
      <c r="X13" s="6">
        <f t="shared" si="0"/>
        <v>2.2184166935891109E-2</v>
      </c>
      <c r="Y13" s="6">
        <f t="shared" si="0"/>
        <v>2.9945493127148972E-2</v>
      </c>
      <c r="Z13" s="6">
        <f t="shared" si="0"/>
        <v>3.8837210996642592E-2</v>
      </c>
      <c r="AA13" s="6">
        <f t="shared" si="0"/>
        <v>4.8394144903828672E-2</v>
      </c>
      <c r="AB13" s="6">
        <f t="shared" si="0"/>
        <v>5.7938310552296549E-2</v>
      </c>
      <c r="AC13" s="6">
        <f t="shared" si="0"/>
        <v>6.6644920578359926E-2</v>
      </c>
      <c r="AD13" s="6">
        <f t="shared" si="0"/>
        <v>7.3654028060664664E-2</v>
      </c>
      <c r="AE13" s="6">
        <f t="shared" si="0"/>
        <v>7.8208538795091181E-2</v>
      </c>
      <c r="AF13" s="6">
        <f t="shared" si="0"/>
        <v>7.9788456080286549E-2</v>
      </c>
      <c r="AG13" s="6">
        <f t="shared" si="0"/>
        <v>7.8208538795091181E-2</v>
      </c>
      <c r="AH13" s="6">
        <f t="shared" si="0"/>
        <v>7.3654028060664664E-2</v>
      </c>
      <c r="AI13" s="6">
        <f t="shared" si="0"/>
        <v>6.6644920578359926E-2</v>
      </c>
      <c r="AJ13" s="6">
        <f t="shared" si="0"/>
        <v>5.7938310552296549E-2</v>
      </c>
      <c r="AK13" s="6">
        <f t="shared" si="0"/>
        <v>4.8394144903828672E-2</v>
      </c>
      <c r="AL13" s="6">
        <f t="shared" si="0"/>
        <v>3.8837210996642592E-2</v>
      </c>
      <c r="AM13" s="6">
        <f t="shared" si="0"/>
        <v>2.9945493127148972E-2</v>
      </c>
      <c r="AN13" s="6">
        <f t="shared" si="0"/>
        <v>2.2184166935891109E-2</v>
      </c>
      <c r="AO13" s="6">
        <f t="shared" si="0"/>
        <v>1.5790031660178828E-2</v>
      </c>
      <c r="AP13" s="6">
        <f t="shared" si="0"/>
        <v>1.0798193302637612E-2</v>
      </c>
      <c r="AQ13" s="6">
        <f t="shared" si="0"/>
        <v>7.0949185692462842E-3</v>
      </c>
      <c r="AR13" s="6">
        <f t="shared" si="0"/>
        <v>4.4789060589685804E-3</v>
      </c>
      <c r="AS13" s="6">
        <f t="shared" si="0"/>
        <v>2.7165938467371225E-3</v>
      </c>
      <c r="AT13" s="6">
        <f t="shared" si="0"/>
        <v>1.5830903165959939E-3</v>
      </c>
      <c r="AU13" s="6">
        <f t="shared" si="0"/>
        <v>8.8636968238760153E-4</v>
      </c>
      <c r="AV13" s="6">
        <f t="shared" si="0"/>
        <v>4.768176402929681E-4</v>
      </c>
      <c r="AW13" s="6">
        <f t="shared" si="0"/>
        <v>2.4644383369460396E-4</v>
      </c>
      <c r="AX13" s="6">
        <f t="shared" si="0"/>
        <v>1.2238038602275437E-4</v>
      </c>
      <c r="AY13" s="6">
        <f t="shared" si="0"/>
        <v>5.8389385158292053E-5</v>
      </c>
      <c r="AZ13" s="6">
        <f t="shared" si="0"/>
        <v>2.6766045152977071E-5</v>
      </c>
      <c r="BA13" s="6">
        <f t="shared" si="0"/>
        <v>1.1788613551307972E-5</v>
      </c>
      <c r="BB13" s="6">
        <f t="shared" si="0"/>
        <v>4.9884942580107064E-6</v>
      </c>
      <c r="BC13" s="6">
        <f t="shared" si="0"/>
        <v>2.0281704130973521E-6</v>
      </c>
      <c r="BD13" s="6">
        <f t="shared" si="0"/>
        <v>7.922598182064151E-7</v>
      </c>
      <c r="BE13" s="6">
        <f t="shared" si="0"/>
        <v>2.9734390294685955E-7</v>
      </c>
      <c r="BF13" s="6">
        <f t="shared" si="0"/>
        <v>1.0722070689395228E-7</v>
      </c>
      <c r="BG13" s="6">
        <f t="shared" si="0"/>
        <v>3.7147236891105796E-8</v>
      </c>
      <c r="BH13" s="6">
        <f t="shared" si="0"/>
        <v>1.2365241000331714E-8</v>
      </c>
      <c r="BI13" s="6">
        <f t="shared" si="0"/>
        <v>3.9546392812489344E-9</v>
      </c>
      <c r="BJ13" s="6">
        <f t="shared" si="0"/>
        <v>1.2151765699646572E-9</v>
      </c>
    </row>
    <row r="14" spans="1:62" x14ac:dyDescent="0.55000000000000004">
      <c r="A14" s="2" t="s">
        <v>33</v>
      </c>
      <c r="B14" s="6">
        <f t="shared" ref="B14:BJ14" si="1">NORMDIST(B$12,$B$9,$B$10,1)</f>
        <v>9.8658764503769437E-10</v>
      </c>
      <c r="C14" s="6">
        <f t="shared" si="1"/>
        <v>3.31574597832616E-9</v>
      </c>
      <c r="D14" s="6">
        <f t="shared" si="1"/>
        <v>1.0717590258310892E-8</v>
      </c>
      <c r="E14" s="6">
        <f t="shared" si="1"/>
        <v>3.3320448485428455E-8</v>
      </c>
      <c r="F14" s="6">
        <f t="shared" si="1"/>
        <v>9.9644263169334635E-8</v>
      </c>
      <c r="G14" s="6">
        <f t="shared" si="1"/>
        <v>2.8665157187919333E-7</v>
      </c>
      <c r="H14" s="6">
        <f t="shared" si="1"/>
        <v>7.933281519755948E-7</v>
      </c>
      <c r="I14" s="6">
        <f t="shared" si="1"/>
        <v>2.1124547025028533E-6</v>
      </c>
      <c r="J14" s="6">
        <f t="shared" si="1"/>
        <v>5.4125439077038416E-6</v>
      </c>
      <c r="K14" s="6">
        <f t="shared" si="1"/>
        <v>1.3345749015906309E-5</v>
      </c>
      <c r="L14" s="6">
        <f t="shared" si="1"/>
        <v>3.1671241833119857E-5</v>
      </c>
      <c r="M14" s="6">
        <f t="shared" si="1"/>
        <v>7.234804392511999E-5</v>
      </c>
      <c r="N14" s="6">
        <f t="shared" si="1"/>
        <v>1.5910859015753364E-4</v>
      </c>
      <c r="O14" s="6">
        <f t="shared" si="1"/>
        <v>3.369292656768808E-4</v>
      </c>
      <c r="P14" s="6">
        <f t="shared" si="1"/>
        <v>6.8713793791584719E-4</v>
      </c>
      <c r="Q14" s="6">
        <f t="shared" si="1"/>
        <v>1.3498980316300933E-3</v>
      </c>
      <c r="R14" s="6">
        <f t="shared" si="1"/>
        <v>2.5551303304279312E-3</v>
      </c>
      <c r="S14" s="6">
        <f t="shared" si="1"/>
        <v>4.6611880237187476E-3</v>
      </c>
      <c r="T14" s="6">
        <f t="shared" si="1"/>
        <v>8.1975359245961311E-3</v>
      </c>
      <c r="U14" s="6">
        <f t="shared" si="1"/>
        <v>1.3903447513498597E-2</v>
      </c>
      <c r="V14" s="6">
        <f t="shared" si="1"/>
        <v>2.2750131948179191E-2</v>
      </c>
      <c r="W14" s="6">
        <f t="shared" si="1"/>
        <v>3.5930319112925789E-2</v>
      </c>
      <c r="X14" s="6">
        <f t="shared" si="1"/>
        <v>5.4799291699557967E-2</v>
      </c>
      <c r="Y14" s="6">
        <f t="shared" si="1"/>
        <v>8.0756659233771053E-2</v>
      </c>
      <c r="Z14" s="6">
        <f t="shared" si="1"/>
        <v>0.11506967022170828</v>
      </c>
      <c r="AA14" s="6">
        <f t="shared" si="1"/>
        <v>0.15865525393145699</v>
      </c>
      <c r="AB14" s="6">
        <f t="shared" si="1"/>
        <v>0.21185539858339661</v>
      </c>
      <c r="AC14" s="6">
        <f t="shared" si="1"/>
        <v>0.27425311775007355</v>
      </c>
      <c r="AD14" s="6">
        <f t="shared" si="1"/>
        <v>0.34457825838967576</v>
      </c>
      <c r="AE14" s="6">
        <f t="shared" si="1"/>
        <v>0.42074029056089696</v>
      </c>
      <c r="AF14" s="6">
        <f t="shared" si="1"/>
        <v>0.5</v>
      </c>
      <c r="AG14" s="6">
        <f t="shared" si="1"/>
        <v>0.57925970943910299</v>
      </c>
      <c r="AH14" s="6">
        <f t="shared" si="1"/>
        <v>0.65542174161032429</v>
      </c>
      <c r="AI14" s="6">
        <f t="shared" si="1"/>
        <v>0.72574688224992645</v>
      </c>
      <c r="AJ14" s="6">
        <f t="shared" si="1"/>
        <v>0.78814460141660336</v>
      </c>
      <c r="AK14" s="6">
        <f t="shared" si="1"/>
        <v>0.84134474606854304</v>
      </c>
      <c r="AL14" s="6">
        <f t="shared" si="1"/>
        <v>0.88493032977829178</v>
      </c>
      <c r="AM14" s="6">
        <f t="shared" si="1"/>
        <v>0.91924334076622893</v>
      </c>
      <c r="AN14" s="6">
        <f t="shared" si="1"/>
        <v>0.94520070830044201</v>
      </c>
      <c r="AO14" s="6">
        <f t="shared" si="1"/>
        <v>0.96406968088707423</v>
      </c>
      <c r="AP14" s="6">
        <f t="shared" si="1"/>
        <v>0.97724986805182079</v>
      </c>
      <c r="AQ14" s="6">
        <f t="shared" si="1"/>
        <v>0.98609655248650141</v>
      </c>
      <c r="AR14" s="6">
        <f t="shared" si="1"/>
        <v>0.99180246407540384</v>
      </c>
      <c r="AS14" s="6">
        <f t="shared" si="1"/>
        <v>0.99533881197628127</v>
      </c>
      <c r="AT14" s="6">
        <f t="shared" si="1"/>
        <v>0.99744486966957202</v>
      </c>
      <c r="AU14" s="6">
        <f t="shared" si="1"/>
        <v>0.9986501019683699</v>
      </c>
      <c r="AV14" s="6">
        <f t="shared" si="1"/>
        <v>0.99931286206208414</v>
      </c>
      <c r="AW14" s="6">
        <f t="shared" si="1"/>
        <v>0.99966307073432314</v>
      </c>
      <c r="AX14" s="6">
        <f t="shared" si="1"/>
        <v>0.99984089140984245</v>
      </c>
      <c r="AY14" s="6">
        <f t="shared" si="1"/>
        <v>0.99992765195607491</v>
      </c>
      <c r="AZ14" s="6">
        <f t="shared" si="1"/>
        <v>0.99996832875816688</v>
      </c>
      <c r="BA14" s="6">
        <f t="shared" si="1"/>
        <v>0.9999866542509841</v>
      </c>
      <c r="BB14" s="6">
        <f t="shared" si="1"/>
        <v>0.99999458745609227</v>
      </c>
      <c r="BC14" s="6">
        <f t="shared" si="1"/>
        <v>0.9999978875452975</v>
      </c>
      <c r="BD14" s="6">
        <f t="shared" si="1"/>
        <v>0.99999920667184805</v>
      </c>
      <c r="BE14" s="6">
        <f t="shared" si="1"/>
        <v>0.99999971334842808</v>
      </c>
      <c r="BF14" s="6">
        <f t="shared" si="1"/>
        <v>0.99999990035573683</v>
      </c>
      <c r="BG14" s="6">
        <f t="shared" si="1"/>
        <v>0.99999996667955149</v>
      </c>
      <c r="BH14" s="6">
        <f t="shared" si="1"/>
        <v>0.99999998928240974</v>
      </c>
      <c r="BI14" s="6">
        <f t="shared" si="1"/>
        <v>0.99999999668425399</v>
      </c>
      <c r="BJ14" s="6">
        <f t="shared" si="1"/>
        <v>0.9999999990134123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5"/>
  <sheetViews>
    <sheetView zoomScale="130" zoomScaleNormal="130" workbookViewId="0">
      <selection activeCell="B8" sqref="B8"/>
    </sheetView>
  </sheetViews>
  <sheetFormatPr defaultColWidth="8.85546875" defaultRowHeight="17.600000000000001" x14ac:dyDescent="0.55000000000000004"/>
  <cols>
    <col min="1" max="1" width="20.5" style="6" customWidth="1"/>
    <col min="2" max="7" width="10.7109375" style="6" customWidth="1"/>
    <col min="8" max="8" width="11.5" style="6" customWidth="1"/>
    <col min="9" max="32" width="10.7109375" style="6" customWidth="1"/>
    <col min="33" max="16384" width="8.85546875" style="6"/>
  </cols>
  <sheetData>
    <row r="1" spans="1:32" ht="20.6" x14ac:dyDescent="0.55000000000000004">
      <c r="B1" s="3" t="s">
        <v>3</v>
      </c>
      <c r="J1" s="5"/>
    </row>
    <row r="2" spans="1:32" x14ac:dyDescent="0.55000000000000004">
      <c r="A2" s="4" t="s">
        <v>2</v>
      </c>
      <c r="D2" s="1" t="s">
        <v>4</v>
      </c>
      <c r="H2" s="4" t="s">
        <v>0</v>
      </c>
    </row>
    <row r="3" spans="1:32" x14ac:dyDescent="0.55000000000000004">
      <c r="A3" s="2" t="s">
        <v>5</v>
      </c>
      <c r="B3" s="6">
        <v>30</v>
      </c>
      <c r="D3" s="2" t="s">
        <v>6</v>
      </c>
      <c r="E3" s="6">
        <f>B3*B4</f>
        <v>12</v>
      </c>
      <c r="H3" s="6" t="s">
        <v>7</v>
      </c>
    </row>
    <row r="4" spans="1:32" x14ac:dyDescent="0.55000000000000004">
      <c r="A4" s="2" t="s">
        <v>8</v>
      </c>
      <c r="B4" s="6">
        <v>0.4</v>
      </c>
      <c r="C4" s="7"/>
      <c r="D4" s="2" t="s">
        <v>9</v>
      </c>
      <c r="E4" s="6">
        <f>B3*B4*(1-B4)</f>
        <v>7.1999999999999993</v>
      </c>
      <c r="H4" s="6" t="s">
        <v>10</v>
      </c>
    </row>
    <row r="5" spans="1:32" x14ac:dyDescent="0.55000000000000004">
      <c r="D5" s="2" t="s">
        <v>11</v>
      </c>
      <c r="E5" s="6">
        <f>SQRT(E4)</f>
        <v>2.6832815729997477</v>
      </c>
      <c r="H5" s="6" t="s">
        <v>12</v>
      </c>
    </row>
    <row r="6" spans="1:32" x14ac:dyDescent="0.55000000000000004">
      <c r="A6" s="1" t="s">
        <v>13</v>
      </c>
      <c r="B6" s="6">
        <v>0</v>
      </c>
      <c r="C6" s="6">
        <v>1</v>
      </c>
      <c r="D6" s="6">
        <v>2</v>
      </c>
      <c r="E6" s="6">
        <v>3</v>
      </c>
      <c r="F6" s="6">
        <v>4</v>
      </c>
      <c r="G6" s="6">
        <v>5</v>
      </c>
      <c r="H6" s="6">
        <v>6</v>
      </c>
      <c r="I6" s="6">
        <v>7</v>
      </c>
      <c r="J6" s="6">
        <v>8</v>
      </c>
      <c r="K6" s="6">
        <v>9</v>
      </c>
      <c r="L6" s="6">
        <v>10</v>
      </c>
      <c r="M6" s="6">
        <v>11</v>
      </c>
      <c r="N6" s="6">
        <v>12</v>
      </c>
      <c r="O6" s="6">
        <v>13</v>
      </c>
      <c r="P6" s="6">
        <v>14</v>
      </c>
      <c r="Q6" s="6">
        <v>15</v>
      </c>
      <c r="R6" s="6">
        <v>16</v>
      </c>
      <c r="S6" s="6">
        <v>17</v>
      </c>
      <c r="T6" s="6">
        <v>18</v>
      </c>
      <c r="U6" s="6">
        <v>19</v>
      </c>
      <c r="V6" s="6">
        <v>20</v>
      </c>
      <c r="W6" s="6">
        <v>21</v>
      </c>
      <c r="X6" s="6">
        <v>22</v>
      </c>
      <c r="Y6" s="6">
        <v>23</v>
      </c>
      <c r="Z6" s="6">
        <v>24</v>
      </c>
      <c r="AA6" s="6">
        <v>25</v>
      </c>
      <c r="AB6" s="6">
        <v>26</v>
      </c>
      <c r="AC6" s="6">
        <v>27</v>
      </c>
      <c r="AD6" s="6">
        <v>28</v>
      </c>
      <c r="AE6" s="6">
        <v>29</v>
      </c>
      <c r="AF6" s="6">
        <v>30</v>
      </c>
    </row>
    <row r="7" spans="1:32" x14ac:dyDescent="0.55000000000000004">
      <c r="A7" s="1" t="s">
        <v>14</v>
      </c>
      <c r="B7" s="8">
        <f>BINOMDIST(B6,$B$3,$B$4,0)</f>
        <v>2.2107391972073301E-7</v>
      </c>
      <c r="C7" s="8">
        <f t="shared" ref="C7:AF7" si="0">BINOMDIST(C6,$B$3,$B$4,0)</f>
        <v>4.4214783944146592E-6</v>
      </c>
      <c r="D7" s="8">
        <f t="shared" si="0"/>
        <v>4.2740957812675169E-5</v>
      </c>
      <c r="E7" s="8">
        <f t="shared" si="0"/>
        <v>2.659437375010897E-4</v>
      </c>
      <c r="F7" s="8">
        <f t="shared" si="0"/>
        <v>1.1967468187549055E-3</v>
      </c>
      <c r="G7" s="8">
        <f t="shared" si="0"/>
        <v>4.1487223050169957E-3</v>
      </c>
      <c r="H7" s="8">
        <f t="shared" si="0"/>
        <v>1.1524228625047211E-2</v>
      </c>
      <c r="I7" s="8">
        <f t="shared" si="0"/>
        <v>2.6341094000107899E-2</v>
      </c>
      <c r="J7" s="8">
        <f t="shared" si="0"/>
        <v>5.0487096833540211E-2</v>
      </c>
      <c r="K7" s="8">
        <f t="shared" si="0"/>
        <v>8.2275268913917315E-2</v>
      </c>
      <c r="L7" s="8">
        <f t="shared" si="0"/>
        <v>0.11518537647948426</v>
      </c>
      <c r="M7" s="8">
        <f t="shared" si="0"/>
        <v>0.13961863815695066</v>
      </c>
      <c r="N7" s="8">
        <f t="shared" si="0"/>
        <v>0.14737522916567014</v>
      </c>
      <c r="O7" s="8">
        <f t="shared" si="0"/>
        <v>0.13603867307600317</v>
      </c>
      <c r="P7" s="8">
        <f t="shared" si="0"/>
        <v>0.11012654487105025</v>
      </c>
      <c r="Q7" s="8">
        <f t="shared" si="0"/>
        <v>7.8312209686080117E-2</v>
      </c>
      <c r="R7" s="8">
        <f t="shared" si="0"/>
        <v>4.8945131053800092E-2</v>
      </c>
      <c r="S7" s="8">
        <f t="shared" si="0"/>
        <v>2.687183665698829E-2</v>
      </c>
      <c r="T7" s="8">
        <f t="shared" si="0"/>
        <v>1.2938291723735085E-2</v>
      </c>
      <c r="U7" s="8">
        <f t="shared" si="0"/>
        <v>5.4477017784147728E-3</v>
      </c>
      <c r="V7" s="8">
        <f t="shared" si="0"/>
        <v>1.9974906520854184E-3</v>
      </c>
      <c r="W7" s="8">
        <f t="shared" si="0"/>
        <v>6.3412401653505416E-4</v>
      </c>
      <c r="X7" s="8">
        <f t="shared" si="0"/>
        <v>1.7294291360046921E-4</v>
      </c>
      <c r="Y7" s="8">
        <f t="shared" si="0"/>
        <v>4.0102704603007318E-5</v>
      </c>
      <c r="Z7" s="8">
        <f t="shared" si="0"/>
        <v>7.7977481172514348E-6</v>
      </c>
      <c r="AA7" s="8">
        <f t="shared" si="0"/>
        <v>1.2476396987602266E-6</v>
      </c>
      <c r="AB7" s="8">
        <f t="shared" si="0"/>
        <v>1.5995380753336298E-7</v>
      </c>
      <c r="AC7" s="8">
        <f t="shared" si="0"/>
        <v>1.579790691687531E-8</v>
      </c>
      <c r="AD7" s="8">
        <f t="shared" si="0"/>
        <v>1.1284219226339521E-9</v>
      </c>
      <c r="AE7" s="8">
        <f t="shared" si="0"/>
        <v>5.1881467707308254E-11</v>
      </c>
      <c r="AF7" s="8">
        <f t="shared" si="0"/>
        <v>1.1529215046068477E-12</v>
      </c>
    </row>
    <row r="8" spans="1:32" x14ac:dyDescent="0.55000000000000004">
      <c r="A8" s="1" t="s">
        <v>15</v>
      </c>
      <c r="B8" s="9">
        <f>NORMDIST(B6,$E$3,$E$5,0)</f>
        <v>6.7499257967409196E-6</v>
      </c>
      <c r="C8" s="9">
        <f t="shared" ref="C8:AF8" si="1">NORMDIST(C6,$E$3,$E$5,0)</f>
        <v>3.333986186093623E-5</v>
      </c>
      <c r="D8" s="9">
        <f t="shared" si="1"/>
        <v>1.4332102830568469E-4</v>
      </c>
      <c r="E8" s="9">
        <f t="shared" si="1"/>
        <v>5.3621302228276885E-4</v>
      </c>
      <c r="F8" s="9">
        <f t="shared" si="1"/>
        <v>1.746007561775814E-3</v>
      </c>
      <c r="G8" s="9">
        <f t="shared" si="1"/>
        <v>4.948074222825052E-3</v>
      </c>
      <c r="H8" s="9">
        <f t="shared" si="1"/>
        <v>1.2204152134938735E-2</v>
      </c>
      <c r="I8" s="9">
        <f t="shared" si="1"/>
        <v>2.6197529741734452E-2</v>
      </c>
      <c r="J8" s="9">
        <f t="shared" si="1"/>
        <v>4.894342903470579E-2</v>
      </c>
      <c r="K8" s="9">
        <f t="shared" si="1"/>
        <v>7.9581068588926093E-2</v>
      </c>
      <c r="L8" s="9">
        <f t="shared" si="1"/>
        <v>0.11261765022648193</v>
      </c>
      <c r="M8" s="9">
        <f t="shared" si="1"/>
        <v>0.13870256056450569</v>
      </c>
      <c r="N8" s="9">
        <f t="shared" si="1"/>
        <v>0.14867700967939759</v>
      </c>
      <c r="O8" s="9">
        <f t="shared" si="1"/>
        <v>0.13870256056450569</v>
      </c>
      <c r="P8" s="9">
        <f t="shared" si="1"/>
        <v>0.11261765022648193</v>
      </c>
      <c r="Q8" s="9">
        <f t="shared" si="1"/>
        <v>7.9581068588926093E-2</v>
      </c>
      <c r="R8" s="9">
        <f t="shared" si="1"/>
        <v>4.894342903470579E-2</v>
      </c>
      <c r="S8" s="9">
        <f t="shared" si="1"/>
        <v>2.6197529741734452E-2</v>
      </c>
      <c r="T8" s="9">
        <f t="shared" si="1"/>
        <v>1.2204152134938735E-2</v>
      </c>
      <c r="U8" s="9">
        <f t="shared" si="1"/>
        <v>4.948074222825052E-3</v>
      </c>
      <c r="V8" s="9">
        <f t="shared" si="1"/>
        <v>1.746007561775814E-3</v>
      </c>
      <c r="W8" s="9">
        <f t="shared" si="1"/>
        <v>5.3621302228276885E-4</v>
      </c>
      <c r="X8" s="9">
        <f t="shared" si="1"/>
        <v>1.4332102830568469E-4</v>
      </c>
      <c r="Y8" s="9">
        <f t="shared" si="1"/>
        <v>3.333986186093623E-5</v>
      </c>
      <c r="Z8" s="9">
        <f t="shared" si="1"/>
        <v>6.7499257967409196E-6</v>
      </c>
      <c r="AA8" s="9">
        <f t="shared" si="1"/>
        <v>1.1893660102253522E-6</v>
      </c>
      <c r="AB8" s="9">
        <f t="shared" si="1"/>
        <v>1.8239518506459407E-7</v>
      </c>
      <c r="AC8" s="9">
        <f t="shared" si="1"/>
        <v>2.4344033549367408E-8</v>
      </c>
      <c r="AD8" s="9">
        <f t="shared" si="1"/>
        <v>2.8278282464056695E-9</v>
      </c>
      <c r="AE8" s="9">
        <f t="shared" si="1"/>
        <v>2.8588728514903482E-10</v>
      </c>
      <c r="AF8" s="9">
        <f t="shared" si="1"/>
        <v>2.5154632381720149E-11</v>
      </c>
    </row>
    <row r="9" spans="1:32" x14ac:dyDescent="0.55000000000000004">
      <c r="A9" s="1" t="s">
        <v>34</v>
      </c>
      <c r="B9" s="15">
        <f>BINOMDIST(B6,$B$3,$B$4,1)</f>
        <v>2.2107391972073301E-7</v>
      </c>
      <c r="C9" s="15">
        <f t="shared" ref="C9:AF9" si="2">BINOMDIST(C6,$B$3,$B$4,1)</f>
        <v>4.6425523141353921E-6</v>
      </c>
      <c r="D9" s="15">
        <f t="shared" si="2"/>
        <v>4.7383510126810494E-5</v>
      </c>
      <c r="E9" s="15">
        <f t="shared" si="2"/>
        <v>3.1332724762790003E-4</v>
      </c>
      <c r="F9" s="15">
        <f t="shared" si="2"/>
        <v>1.5100740663828026E-3</v>
      </c>
      <c r="G9" s="15">
        <f t="shared" si="2"/>
        <v>5.6587963713997953E-3</v>
      </c>
      <c r="H9" s="15">
        <f t="shared" si="2"/>
        <v>1.7183024996447006E-2</v>
      </c>
      <c r="I9" s="15">
        <f t="shared" si="2"/>
        <v>4.3524118996554916E-2</v>
      </c>
      <c r="J9" s="15">
        <f t="shared" si="2"/>
        <v>9.4011215830095043E-2</v>
      </c>
      <c r="K9" s="15">
        <f t="shared" si="2"/>
        <v>0.17628648474401254</v>
      </c>
      <c r="L9" s="15">
        <f t="shared" si="2"/>
        <v>0.29147186122349678</v>
      </c>
      <c r="M9" s="15">
        <f t="shared" si="2"/>
        <v>0.43109049938044736</v>
      </c>
      <c r="N9" s="15">
        <f t="shared" si="2"/>
        <v>0.57846572854611711</v>
      </c>
      <c r="O9" s="15">
        <f t="shared" si="2"/>
        <v>0.7145044016221207</v>
      </c>
      <c r="P9" s="15">
        <f t="shared" si="2"/>
        <v>0.8246309464931707</v>
      </c>
      <c r="Q9" s="15">
        <f t="shared" si="2"/>
        <v>0.90294315617925103</v>
      </c>
      <c r="R9" s="15">
        <f t="shared" si="2"/>
        <v>0.95188828723305108</v>
      </c>
      <c r="S9" s="15">
        <f t="shared" si="2"/>
        <v>0.97876012389003941</v>
      </c>
      <c r="T9" s="15">
        <f t="shared" si="2"/>
        <v>0.99169841561377448</v>
      </c>
      <c r="U9" s="15">
        <f t="shared" si="2"/>
        <v>0.99714611739218928</v>
      </c>
      <c r="V9" s="15">
        <f t="shared" si="2"/>
        <v>0.99914360804427471</v>
      </c>
      <c r="W9" s="15">
        <f t="shared" si="2"/>
        <v>0.99977773206080978</v>
      </c>
      <c r="X9" s="15">
        <f t="shared" si="2"/>
        <v>0.99995067497441026</v>
      </c>
      <c r="Y9" s="15">
        <f t="shared" si="2"/>
        <v>0.99999077767901323</v>
      </c>
      <c r="Z9" s="15">
        <f t="shared" si="2"/>
        <v>0.99999857542713055</v>
      </c>
      <c r="AA9" s="15">
        <f t="shared" si="2"/>
        <v>0.99999982306682922</v>
      </c>
      <c r="AB9" s="15">
        <f t="shared" si="2"/>
        <v>0.99999998302063675</v>
      </c>
      <c r="AC9" s="15">
        <f t="shared" si="2"/>
        <v>0.99999999881854373</v>
      </c>
      <c r="AD9" s="15">
        <f t="shared" si="2"/>
        <v>0.99999999994696553</v>
      </c>
      <c r="AE9" s="15">
        <f t="shared" si="2"/>
        <v>0.99999999999884714</v>
      </c>
      <c r="AF9" s="15">
        <f t="shared" si="2"/>
        <v>1</v>
      </c>
    </row>
    <row r="10" spans="1:32" x14ac:dyDescent="0.55000000000000004">
      <c r="A10" s="1" t="s">
        <v>16</v>
      </c>
      <c r="B10" s="10">
        <f>NORMDIST(B6,$E$3,$E$5,1)</f>
        <v>3.8721082155220345E-6</v>
      </c>
      <c r="C10" s="10">
        <f t="shared" ref="C10:AF10" si="3">NORMDIST(C6,$E$3,$E$5,1)</f>
        <v>2.0705944213289159E-5</v>
      </c>
      <c r="D10" s="10">
        <f t="shared" si="3"/>
        <v>9.6970814551859734E-5</v>
      </c>
      <c r="E10" s="10">
        <f t="shared" si="3"/>
        <v>3.9811507879540471E-4</v>
      </c>
      <c r="F10" s="10">
        <f t="shared" si="3"/>
        <v>1.4345563960383074E-3</v>
      </c>
      <c r="G10" s="10">
        <f t="shared" si="3"/>
        <v>4.5437337262196013E-3</v>
      </c>
      <c r="H10" s="10">
        <f t="shared" si="3"/>
        <v>1.2673659338734126E-2</v>
      </c>
      <c r="I10" s="10">
        <f t="shared" si="3"/>
        <v>3.1203709284352909E-2</v>
      </c>
      <c r="J10" s="10">
        <f t="shared" si="3"/>
        <v>6.8018564057071795E-2</v>
      </c>
      <c r="K10" s="10">
        <f t="shared" si="3"/>
        <v>0.13177623864148635</v>
      </c>
      <c r="L10" s="10">
        <f t="shared" si="3"/>
        <v>0.22802827012512797</v>
      </c>
      <c r="M10" s="10">
        <f t="shared" si="3"/>
        <v>0.35469405750711314</v>
      </c>
      <c r="N10" s="10">
        <f t="shared" si="3"/>
        <v>0.5</v>
      </c>
      <c r="O10" s="10">
        <f t="shared" si="3"/>
        <v>0.64530594249288686</v>
      </c>
      <c r="P10" s="10">
        <f t="shared" si="3"/>
        <v>0.77197172987487206</v>
      </c>
      <c r="Q10" s="10">
        <f t="shared" si="3"/>
        <v>0.86822376135851365</v>
      </c>
      <c r="R10" s="10">
        <f t="shared" si="3"/>
        <v>0.93198143594292815</v>
      </c>
      <c r="S10" s="10">
        <f t="shared" si="3"/>
        <v>0.9687962907156471</v>
      </c>
      <c r="T10" s="10">
        <f t="shared" si="3"/>
        <v>0.9873263406612659</v>
      </c>
      <c r="U10" s="10">
        <f t="shared" si="3"/>
        <v>0.99545626627378037</v>
      </c>
      <c r="V10" s="10">
        <f t="shared" si="3"/>
        <v>0.99856544360396171</v>
      </c>
      <c r="W10" s="10">
        <f t="shared" si="3"/>
        <v>0.99960188492120461</v>
      </c>
      <c r="X10" s="10">
        <f t="shared" si="3"/>
        <v>0.99990302918544816</v>
      </c>
      <c r="Y10" s="10">
        <f t="shared" si="3"/>
        <v>0.99997929405578667</v>
      </c>
      <c r="Z10" s="10">
        <f t="shared" si="3"/>
        <v>0.99999612789178449</v>
      </c>
      <c r="AA10" s="10">
        <f t="shared" si="3"/>
        <v>0.99999936634811692</v>
      </c>
      <c r="AB10" s="10">
        <f t="shared" si="3"/>
        <v>0.99999990931894711</v>
      </c>
      <c r="AC10" s="10">
        <f t="shared" si="3"/>
        <v>0.99999998865762574</v>
      </c>
      <c r="AD10" s="10">
        <f t="shared" si="3"/>
        <v>0.99999999876060464</v>
      </c>
      <c r="AE10" s="10">
        <f t="shared" si="3"/>
        <v>0.99999999988173349</v>
      </c>
      <c r="AF10" s="10">
        <f t="shared" si="3"/>
        <v>0.99999999999014832</v>
      </c>
    </row>
    <row r="11" spans="1:32" x14ac:dyDescent="0.55000000000000004">
      <c r="H11" s="4" t="s">
        <v>0</v>
      </c>
    </row>
    <row r="12" spans="1:32" x14ac:dyDescent="0.55000000000000004">
      <c r="H12" s="6" t="s">
        <v>17</v>
      </c>
    </row>
    <row r="13" spans="1:32" x14ac:dyDescent="0.55000000000000004">
      <c r="H13" s="6" t="s">
        <v>18</v>
      </c>
    </row>
    <row r="14" spans="1:32" x14ac:dyDescent="0.55000000000000004">
      <c r="H14" s="6" t="s">
        <v>35</v>
      </c>
    </row>
    <row r="15" spans="1:32" x14ac:dyDescent="0.55000000000000004">
      <c r="H15" s="6" t="s">
        <v>36</v>
      </c>
    </row>
    <row r="16" spans="1:32" x14ac:dyDescent="0.55000000000000004">
      <c r="H16" s="11" t="s">
        <v>37</v>
      </c>
    </row>
    <row r="18" spans="8:11" x14ac:dyDescent="0.55000000000000004">
      <c r="H18" s="12"/>
    </row>
    <row r="19" spans="8:11" x14ac:dyDescent="0.55000000000000004">
      <c r="H19" s="12"/>
    </row>
    <row r="20" spans="8:11" x14ac:dyDescent="0.55000000000000004">
      <c r="H20" s="12"/>
    </row>
    <row r="24" spans="8:11" x14ac:dyDescent="0.55000000000000004">
      <c r="H24" s="4" t="s">
        <v>19</v>
      </c>
    </row>
    <row r="25" spans="8:11" x14ac:dyDescent="0.55000000000000004">
      <c r="I25" s="6" t="s">
        <v>20</v>
      </c>
      <c r="K25" s="6">
        <v>10</v>
      </c>
    </row>
    <row r="26" spans="8:11" x14ac:dyDescent="0.55000000000000004">
      <c r="H26" s="6" t="s">
        <v>21</v>
      </c>
      <c r="K26" s="6">
        <f>NORMDIST(K25,E3,E5,1)</f>
        <v>0.22802827012512797</v>
      </c>
    </row>
    <row r="28" spans="8:11" x14ac:dyDescent="0.55000000000000004">
      <c r="H28" s="4" t="s">
        <v>22</v>
      </c>
      <c r="J28" s="6" t="s">
        <v>23</v>
      </c>
      <c r="K28" s="6">
        <v>0.75</v>
      </c>
    </row>
    <row r="29" spans="8:11" ht="18.45" x14ac:dyDescent="0.55000000000000004">
      <c r="H29" s="13" t="s">
        <v>26</v>
      </c>
      <c r="I29" s="14"/>
      <c r="J29" s="14"/>
    </row>
    <row r="30" spans="8:11" x14ac:dyDescent="0.55000000000000004">
      <c r="H30" s="14"/>
      <c r="I30" s="12" t="s">
        <v>24</v>
      </c>
      <c r="J30" s="14"/>
      <c r="K30" s="6">
        <f>NORMINV(K28,E3,E5)</f>
        <v>13.809845917878349</v>
      </c>
    </row>
    <row r="32" spans="8:11" x14ac:dyDescent="0.55000000000000004">
      <c r="H32" s="4" t="s">
        <v>1</v>
      </c>
      <c r="I32" s="12" t="s">
        <v>25</v>
      </c>
      <c r="J32" s="14"/>
      <c r="K32" s="14">
        <f ca="1">RAND()</f>
        <v>0.91523485207696742</v>
      </c>
    </row>
    <row r="33" spans="8:11" ht="18.45" x14ac:dyDescent="0.55000000000000004">
      <c r="H33" s="13" t="s">
        <v>26</v>
      </c>
      <c r="I33" s="14"/>
      <c r="J33" s="14"/>
      <c r="K33" s="14"/>
    </row>
    <row r="34" spans="8:11" x14ac:dyDescent="0.55000000000000004">
      <c r="I34" s="12" t="s">
        <v>24</v>
      </c>
      <c r="J34" s="14"/>
      <c r="K34" s="14">
        <f ca="1">NORMINV(K32,E3,E5)</f>
        <v>15.686063130200894</v>
      </c>
    </row>
    <row r="35" spans="8:11" x14ac:dyDescent="0.55000000000000004">
      <c r="I35" s="12"/>
      <c r="J35" s="14"/>
      <c r="K35" s="14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A698-1C08-4BF1-8503-554BB9401B8D}">
  <dimension ref="B1:E11"/>
  <sheetViews>
    <sheetView tabSelected="1" zoomScale="250" zoomScaleNormal="250" workbookViewId="0">
      <selection activeCell="C1" sqref="C1"/>
    </sheetView>
  </sheetViews>
  <sheetFormatPr defaultRowHeight="17.600000000000001" x14ac:dyDescent="0.55000000000000004"/>
  <sheetData>
    <row r="1" spans="2:5" x14ac:dyDescent="0.55000000000000004">
      <c r="C1" t="s">
        <v>43</v>
      </c>
    </row>
    <row r="2" spans="2:5" x14ac:dyDescent="0.55000000000000004">
      <c r="B2" t="s">
        <v>38</v>
      </c>
    </row>
    <row r="3" spans="2:5" x14ac:dyDescent="0.55000000000000004">
      <c r="B3" t="s">
        <v>39</v>
      </c>
      <c r="C3">
        <v>100</v>
      </c>
      <c r="D3">
        <v>115</v>
      </c>
      <c r="E3">
        <v>135</v>
      </c>
    </row>
    <row r="4" spans="2:5" x14ac:dyDescent="0.55000000000000004">
      <c r="B4" t="s">
        <v>40</v>
      </c>
      <c r="C4">
        <v>105</v>
      </c>
      <c r="D4">
        <v>120</v>
      </c>
      <c r="E4">
        <v>140</v>
      </c>
    </row>
    <row r="6" spans="2:5" x14ac:dyDescent="0.55000000000000004">
      <c r="B6" t="s">
        <v>41</v>
      </c>
      <c r="C6" t="s">
        <v>39</v>
      </c>
      <c r="D6" t="s">
        <v>40</v>
      </c>
    </row>
    <row r="7" spans="2:5" x14ac:dyDescent="0.55000000000000004">
      <c r="B7" t="s">
        <v>42</v>
      </c>
      <c r="C7" t="e">
        <f ca="1">[1]!trianinv(RAND(),$C$3,$D$3,$E$3)</f>
        <v>#NAME?</v>
      </c>
      <c r="D7" t="e">
        <f ca="1">[1]!trianinv(RAND(),$C$4,$D$4,$E$4)</f>
        <v>#NAME?</v>
      </c>
    </row>
    <row r="8" spans="2:5" x14ac:dyDescent="0.55000000000000004">
      <c r="C8" t="e">
        <f ca="1">[1]!trianinv(RAND(),$C$3,$D$3,$E$3)</f>
        <v>#NAME?</v>
      </c>
      <c r="D8" t="e">
        <f ca="1">[1]!trianinv(RAND(),$C$4,$D$4,$E$4)</f>
        <v>#NAME?</v>
      </c>
    </row>
    <row r="9" spans="2:5" x14ac:dyDescent="0.55000000000000004">
      <c r="C9" t="e">
        <f ca="1">[1]!trianinv(RAND(),$C$3,$D$3,$E$3)</f>
        <v>#NAME?</v>
      </c>
      <c r="D9" t="e">
        <f ca="1">[1]!trianinv(RAND(),$C$4,$D$4,$E$4)</f>
        <v>#NAME?</v>
      </c>
    </row>
    <row r="10" spans="2:5" x14ac:dyDescent="0.55000000000000004">
      <c r="C10" t="e">
        <f ca="1">[1]!trianinv(RAND(),$C$3,$D$3,$E$3)</f>
        <v>#NAME?</v>
      </c>
      <c r="D10" t="e">
        <f ca="1">[1]!trianinv(RAND(),$C$4,$D$4,$E$4)</f>
        <v>#NAME?</v>
      </c>
    </row>
    <row r="11" spans="2:5" x14ac:dyDescent="0.55000000000000004">
      <c r="C11" t="e">
        <f ca="1">[1]!trianinv(RAND(),$C$3,$D$3,$E$3)</f>
        <v>#NAME?</v>
      </c>
      <c r="D11" t="e">
        <f ca="1">[1]!trianinv(RAND(),$C$4,$D$4,$E$4)</f>
        <v>#NAME?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Distribution</vt:lpstr>
      <vt:lpstr>Normal Approxmiation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임재현</cp:lastModifiedBy>
  <dcterms:created xsi:type="dcterms:W3CDTF">2018-02-08T11:02:35Z</dcterms:created>
  <dcterms:modified xsi:type="dcterms:W3CDTF">2022-05-26T11:10:06Z</dcterms:modified>
</cp:coreProperties>
</file>