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CourseWork\207 Management Science\Lecture Notes\Module IV\"/>
    </mc:Choice>
  </mc:AlternateContent>
  <xr:revisionPtr revIDLastSave="0" documentId="13_ncr:1_{E855F69F-9E31-4D2F-8F3D-386134168F1A}" xr6:coauthVersionLast="36" xr6:coauthVersionMax="36" xr10:uidLastSave="{00000000-0000-0000-0000-000000000000}"/>
  <bookViews>
    <workbookView xWindow="15" yWindow="75" windowWidth="11235" windowHeight="9555" xr2:uid="{00000000-000D-0000-FFFF-FFFF00000000}"/>
  </bookViews>
  <sheets>
    <sheet name="Data" sheetId="13" r:id="rId1"/>
    <sheet name="Model" sheetId="14" r:id="rId2"/>
  </sheets>
  <definedNames>
    <definedName name="solver_adj" localSheetId="0" hidden="1">Data!#REF!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Data!#REF!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Data!#REF!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K7" i="14" l="1"/>
  <c r="L7" i="14"/>
  <c r="M7" i="14"/>
  <c r="N7" i="14"/>
  <c r="K8" i="14"/>
  <c r="L8" i="14"/>
  <c r="M8" i="14"/>
  <c r="N8" i="14"/>
  <c r="L6" i="14"/>
  <c r="L19" i="14" s="1"/>
  <c r="M6" i="14"/>
  <c r="M19" i="14" s="1"/>
  <c r="N6" i="14"/>
  <c r="N19" i="14" s="1"/>
  <c r="K6" i="14"/>
  <c r="K19" i="14" s="1"/>
  <c r="O21" i="14" s="1"/>
  <c r="K15" i="14" l="1"/>
  <c r="N14" i="14"/>
  <c r="M13" i="14"/>
  <c r="L13" i="14"/>
  <c r="O8" i="14"/>
  <c r="O7" i="14"/>
  <c r="K14" i="14"/>
  <c r="K13" i="14"/>
  <c r="N15" i="14"/>
  <c r="N13" i="14"/>
  <c r="M15" i="14"/>
  <c r="M14" i="14"/>
  <c r="L15" i="14"/>
  <c r="L14" i="14"/>
  <c r="O6" i="14"/>
  <c r="O9" i="14" l="1"/>
  <c r="O23" i="14" s="1"/>
  <c r="O13" i="14"/>
  <c r="O15" i="14"/>
  <c r="O14" i="14"/>
  <c r="O16" i="14" l="1"/>
</calcChain>
</file>

<file path=xl/sharedStrings.xml><?xml version="1.0" encoding="utf-8"?>
<sst xmlns="http://schemas.openxmlformats.org/spreadsheetml/2006/main" count="74" uniqueCount="31">
  <si>
    <t>Information (Data)</t>
    <phoneticPr fontId="4" type="noConversion"/>
  </si>
  <si>
    <t>Decision</t>
    <phoneticPr fontId="4" type="noConversion"/>
  </si>
  <si>
    <t>Investment</t>
    <phoneticPr fontId="4" type="noConversion"/>
  </si>
  <si>
    <t>Expected Result</t>
    <phoneticPr fontId="4" type="noConversion"/>
  </si>
  <si>
    <t>Decision</t>
    <phoneticPr fontId="4" type="noConversion"/>
  </si>
  <si>
    <t>Real Estate Development</t>
    <phoneticPr fontId="4" type="noConversion"/>
  </si>
  <si>
    <t xml:space="preserve">State of economy </t>
    <phoneticPr fontId="4" type="noConversion"/>
  </si>
  <si>
    <t>Poor</t>
    <phoneticPr fontId="4" type="noConversion"/>
  </si>
  <si>
    <t>Decent</t>
    <phoneticPr fontId="4" type="noConversion"/>
  </si>
  <si>
    <t>Good</t>
    <phoneticPr fontId="4" type="noConversion"/>
  </si>
  <si>
    <t>Residential</t>
    <phoneticPr fontId="4" type="noConversion"/>
  </si>
  <si>
    <t>Commercial 1</t>
    <phoneticPr fontId="4" type="noConversion"/>
  </si>
  <si>
    <t>Commercial 2</t>
    <phoneticPr fontId="4" type="noConversion"/>
  </si>
  <si>
    <t>State of economy</t>
    <phoneticPr fontId="4" type="noConversion"/>
  </si>
  <si>
    <t xml:space="preserve">Maximum Expected Monetary Value </t>
    <phoneticPr fontId="4" type="noConversion"/>
  </si>
  <si>
    <t>Great</t>
    <phoneticPr fontId="4" type="noConversion"/>
  </si>
  <si>
    <r>
      <t>Opportunity loss</t>
    </r>
    <r>
      <rPr>
        <sz val="11"/>
        <color theme="1"/>
        <rFont val="맑은 고딕"/>
        <family val="3"/>
        <charset val="129"/>
        <scheme val="minor"/>
      </rPr>
      <t xml:space="preserve"> (bil KRW)</t>
    </r>
    <phoneticPr fontId="4" type="noConversion"/>
  </si>
  <si>
    <r>
      <t xml:space="preserve">Payoff </t>
    </r>
    <r>
      <rPr>
        <sz val="11"/>
        <color theme="1"/>
        <rFont val="맑은 고딕"/>
        <family val="3"/>
        <charset val="129"/>
        <scheme val="minor"/>
      </rPr>
      <t>(bil KRW)</t>
    </r>
    <phoneticPr fontId="4" type="noConversion"/>
  </si>
  <si>
    <r>
      <rPr>
        <b/>
        <sz val="11"/>
        <color theme="1"/>
        <rFont val="맑은 고딕"/>
        <family val="3"/>
        <charset val="129"/>
        <scheme val="minor"/>
      </rPr>
      <t>Revenue</t>
    </r>
    <r>
      <rPr>
        <sz val="11"/>
        <color theme="1"/>
        <rFont val="맑은 고딕"/>
        <family val="3"/>
        <charset val="129"/>
        <scheme val="minor"/>
      </rPr>
      <t xml:space="preserve"> &amp; </t>
    </r>
    <r>
      <rPr>
        <b/>
        <sz val="11"/>
        <color theme="1"/>
        <rFont val="맑은 고딕"/>
        <family val="3"/>
        <charset val="129"/>
        <scheme val="minor"/>
      </rPr>
      <t>Cost</t>
    </r>
    <r>
      <rPr>
        <sz val="11"/>
        <color theme="1"/>
        <rFont val="맑은 고딕"/>
        <family val="3"/>
        <charset val="129"/>
        <scheme val="minor"/>
      </rPr>
      <t xml:space="preserve"> (in bil KRW)</t>
    </r>
    <phoneticPr fontId="4" type="noConversion"/>
  </si>
  <si>
    <t>Minimum Expected Opportunity Loss</t>
    <phoneticPr fontId="4" type="noConversion"/>
  </si>
  <si>
    <t>Expected Result</t>
    <phoneticPr fontId="4" type="noConversion"/>
  </si>
  <si>
    <t>Probability</t>
    <phoneticPr fontId="4" type="noConversion"/>
  </si>
  <si>
    <t>Economy?</t>
    <phoneticPr fontId="4" type="noConversion"/>
  </si>
  <si>
    <t>Payoff decision with perfect info</t>
    <phoneticPr fontId="4" type="noConversion"/>
  </si>
  <si>
    <t>Decision</t>
    <phoneticPr fontId="4" type="noConversion"/>
  </si>
  <si>
    <t>Commercial1</t>
    <phoneticPr fontId="4" type="noConversion"/>
  </si>
  <si>
    <t>Residential</t>
    <phoneticPr fontId="4" type="noConversion"/>
  </si>
  <si>
    <t>Commercial2</t>
    <phoneticPr fontId="4" type="noConversion"/>
  </si>
  <si>
    <t xml:space="preserve">Expected Payoff under Certainty </t>
    <phoneticPr fontId="4" type="noConversion"/>
  </si>
  <si>
    <t>Expected Value of Perfect Information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</si>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</sst>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0.0_);[Red]\(0.0\)"/>
    <numFmt numFmtId="177" formatCode="0.00_);[Red]\(0.00\)"/>
    <numFmt numFmtId="178" formatCode="&quot;₩&quot;#,##0.00_);[Red]\(&quot;₩&quot;#,##0.00\)"/>
    <numFmt numFmtId="179" formatCode="0.0%"/>
    <numFmt numFmtId="180" formatCode="0_ "/>
    <numFmt numFmtId="181" formatCode="0.0_ "/>
  </numFmts>
  <fonts count="15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맑은 고딕"/>
      <family val="3"/>
      <charset val="129"/>
      <scheme val="minor"/>
    </font>
    <font>
      <b/>
      <sz val="16"/>
      <color indexed="10"/>
      <name val="Arial"/>
      <family val="2"/>
    </font>
    <font>
      <sz val="11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  <font>
      <sz val="8"/>
      <color theme="1"/>
      <name val="Arial"/>
      <family val="2"/>
    </font>
    <font>
      <b/>
      <sz val="8"/>
      <color rgb="FF000099"/>
      <name val="Arial"/>
      <family val="2"/>
    </font>
    <font>
      <b/>
      <sz val="8"/>
      <color rgb="FF006600"/>
      <name val="Arial"/>
      <family val="2"/>
    </font>
    <font>
      <sz val="8"/>
      <color rgb="FF800000"/>
      <name val="Arial"/>
      <family val="2"/>
    </font>
    <font>
      <b/>
      <sz val="8"/>
      <color rgb="FF8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33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1" fillId="0" borderId="0"/>
    <xf numFmtId="0" fontId="1" fillId="0" borderId="0" applyNumberFormat="0" applyFont="0" applyFill="0" applyBorder="0" applyAlignment="0">
      <protection locked="0"/>
    </xf>
    <xf numFmtId="0" fontId="1" fillId="2" borderId="0" applyNumberFormat="0" applyBorder="0" applyAlignment="0">
      <protection locked="0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2" fillId="0" borderId="0" applyNumberFormat="0" applyFont="0" applyFill="0" applyBorder="0" applyAlignment="0">
      <protection locked="0"/>
    </xf>
    <xf numFmtId="0" fontId="2" fillId="2" borderId="0" applyNumberFormat="0" applyBorder="0" applyAlignment="0">
      <protection locked="0"/>
    </xf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 applyBorder="1"/>
    <xf numFmtId="0" fontId="6" fillId="0" borderId="0" xfId="0" applyFont="1" applyBorder="1" applyAlignment="1">
      <alignment horizontal="center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ill="1" applyBorder="1"/>
    <xf numFmtId="0" fontId="9" fillId="0" borderId="0" xfId="0" applyFont="1" applyFill="1" applyBorder="1"/>
    <xf numFmtId="0" fontId="6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176" fontId="0" fillId="0" borderId="4" xfId="0" applyNumberFormat="1" applyBorder="1"/>
    <xf numFmtId="176" fontId="0" fillId="0" borderId="9" xfId="0" applyNumberFormat="1" applyBorder="1"/>
    <xf numFmtId="176" fontId="0" fillId="0" borderId="5" xfId="0" applyNumberFormat="1" applyBorder="1"/>
    <xf numFmtId="176" fontId="0" fillId="0" borderId="10" xfId="0" applyNumberFormat="1" applyFill="1" applyBorder="1"/>
    <xf numFmtId="176" fontId="0" fillId="0" borderId="0" xfId="0" applyNumberFormat="1" applyFill="1" applyBorder="1"/>
    <xf numFmtId="176" fontId="0" fillId="0" borderId="11" xfId="0" applyNumberFormat="1" applyFill="1" applyBorder="1"/>
    <xf numFmtId="176" fontId="0" fillId="0" borderId="7" xfId="0" applyNumberFormat="1" applyBorder="1"/>
    <xf numFmtId="176" fontId="0" fillId="0" borderId="2" xfId="0" applyNumberFormat="1" applyBorder="1"/>
    <xf numFmtId="176" fontId="0" fillId="0" borderId="8" xfId="0" applyNumberFormat="1" applyBorder="1"/>
    <xf numFmtId="177" fontId="0" fillId="3" borderId="3" xfId="0" applyNumberFormat="1" applyFill="1" applyBorder="1" applyAlignment="1">
      <alignment horizontal="center"/>
    </xf>
    <xf numFmtId="177" fontId="0" fillId="3" borderId="12" xfId="0" applyNumberFormat="1" applyFill="1" applyBorder="1" applyAlignment="1">
      <alignment horizontal="center"/>
    </xf>
    <xf numFmtId="177" fontId="0" fillId="3" borderId="6" xfId="0" applyNumberFormat="1" applyFill="1" applyBorder="1" applyAlignment="1">
      <alignment horizontal="center"/>
    </xf>
    <xf numFmtId="176" fontId="0" fillId="0" borderId="0" xfId="0" applyNumberFormat="1" applyBorder="1"/>
    <xf numFmtId="176" fontId="0" fillId="0" borderId="10" xfId="0" applyNumberFormat="1" applyBorder="1"/>
    <xf numFmtId="0" fontId="8" fillId="0" borderId="0" xfId="0" applyFont="1"/>
    <xf numFmtId="176" fontId="0" fillId="0" borderId="3" xfId="0" applyNumberFormat="1" applyBorder="1" applyAlignment="1">
      <alignment horizontal="center"/>
    </xf>
    <xf numFmtId="176" fontId="0" fillId="0" borderId="12" xfId="0" applyNumberFormat="1" applyBorder="1" applyAlignment="1">
      <alignment horizontal="center"/>
    </xf>
    <xf numFmtId="176" fontId="0" fillId="0" borderId="6" xfId="0" applyNumberFormat="1" applyBorder="1" applyAlignment="1">
      <alignment horizontal="center"/>
    </xf>
    <xf numFmtId="0" fontId="0" fillId="0" borderId="0" xfId="0" applyAlignment="1">
      <alignment horizontal="left"/>
    </xf>
    <xf numFmtId="178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179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0" fillId="0" borderId="0" xfId="0" applyFont="1" applyFill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right" vertical="center"/>
    </xf>
    <xf numFmtId="9" fontId="10" fillId="0" borderId="0" xfId="0" applyNumberFormat="1" applyFont="1" applyFill="1" applyAlignment="1"/>
    <xf numFmtId="9" fontId="11" fillId="0" borderId="0" xfId="0" applyNumberFormat="1" applyFont="1" applyAlignment="1">
      <alignment horizontal="center" vertical="center"/>
    </xf>
    <xf numFmtId="180" fontId="10" fillId="0" borderId="0" xfId="0" applyNumberFormat="1" applyFont="1" applyFill="1" applyAlignment="1">
      <alignment horizontal="right" vertical="center"/>
    </xf>
    <xf numFmtId="0" fontId="0" fillId="0" borderId="0" xfId="0" applyFill="1" applyAlignment="1"/>
    <xf numFmtId="181" fontId="10" fillId="0" borderId="0" xfId="0" applyNumberFormat="1" applyFont="1" applyAlignment="1">
      <alignment horizontal="right" vertical="center"/>
    </xf>
    <xf numFmtId="181" fontId="10" fillId="0" borderId="0" xfId="0" applyNumberFormat="1" applyFont="1" applyFill="1" applyAlignment="1">
      <alignment horizontal="right" vertical="center"/>
    </xf>
    <xf numFmtId="176" fontId="6" fillId="0" borderId="0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78" fontId="0" fillId="3" borderId="1" xfId="0" applyNumberFormat="1" applyFill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11">
    <cellStyle name="Adjustable" xfId="2" xr:uid="{00000000-0005-0000-0000-000000000000}"/>
    <cellStyle name="Adjustable 2" xfId="7" xr:uid="{00000000-0005-0000-0000-000001000000}"/>
    <cellStyle name="Best" xfId="3" xr:uid="{00000000-0005-0000-0000-000002000000}"/>
    <cellStyle name="Best 2" xfId="8" xr:uid="{00000000-0005-0000-0000-000003000000}"/>
    <cellStyle name="Comma 2" xfId="4" xr:uid="{00000000-0005-0000-0000-000004000000}"/>
    <cellStyle name="Comma 3" xfId="9" xr:uid="{00000000-0005-0000-0000-000005000000}"/>
    <cellStyle name="Currency 2" xfId="5" xr:uid="{00000000-0005-0000-0000-000006000000}"/>
    <cellStyle name="Currency 3" xfId="10" xr:uid="{00000000-0005-0000-0000-000007000000}"/>
    <cellStyle name="Normal" xfId="0" builtinId="0"/>
    <cellStyle name="Normal 2" xfId="1" xr:uid="{00000000-0005-0000-0000-000009000000}"/>
    <cellStyle name="Normal 3" xfId="6" xr:uid="{00000000-0005-0000-0000-00000A000000}"/>
  </cellStyles>
  <dxfs count="0"/>
  <tableStyles count="0" defaultTableStyle="TableStyleMedium2" defaultPivotStyle="PivotStyleLight16"/>
  <colors>
    <mruColors>
      <color rgb="FF33CCFF"/>
      <color rgb="FF00FF00"/>
      <color rgb="FF000099"/>
      <color rgb="FFFF66CC"/>
      <color rgb="FF33CC33"/>
      <color rgb="FF0066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137968</xdr:colOff>
      <xdr:row>39</xdr:row>
      <xdr:rowOff>206618</xdr:rowOff>
    </xdr:from>
    <xdr:to>
      <xdr:col>1</xdr:col>
      <xdr:colOff>3058</xdr:colOff>
      <xdr:row>39</xdr:row>
      <xdr:rowOff>210314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>
          <a:endCxn id="63" idx="1"/>
        </xdr:cNvCxnSpPr>
      </xdr:nvCxnSpPr>
      <xdr:spPr>
        <a:xfrm>
          <a:off x="137968" y="8479182"/>
          <a:ext cx="1028356" cy="36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190504</xdr:colOff>
      <xdr:row>39</xdr:row>
      <xdr:rowOff>110982</xdr:rowOff>
    </xdr:from>
    <xdr:to>
      <xdr:col>0</xdr:col>
      <xdr:colOff>885898</xdr:colOff>
      <xdr:row>40</xdr:row>
      <xdr:rowOff>82826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190504" y="8244504"/>
          <a:ext cx="695394" cy="178909"/>
        </a:xfrm>
        <a:prstGeom prst="rect">
          <a:avLst/>
        </a:prstGeom>
        <a:solidFill>
          <a:schemeClr val="bg1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Development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3058</xdr:colOff>
      <xdr:row>39</xdr:row>
      <xdr:rowOff>114134</xdr:rowOff>
    </xdr:from>
    <xdr:to>
      <xdr:col>1</xdr:col>
      <xdr:colOff>183058</xdr:colOff>
      <xdr:row>40</xdr:row>
      <xdr:rowOff>95727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1060333" y="10629734"/>
          <a:ext cx="180000" cy="191143"/>
        </a:xfrm>
        <a:prstGeom prst="rect">
          <a:avLst/>
        </a:prstGeom>
        <a:solidFill>
          <a:srgbClr val="0066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230014</xdr:colOff>
      <xdr:row>56</xdr:row>
      <xdr:rowOff>4531</xdr:rowOff>
    </xdr:from>
    <xdr:to>
      <xdr:col>2</xdr:col>
      <xdr:colOff>514</xdr:colOff>
      <xdr:row>56</xdr:row>
      <xdr:rowOff>4929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/>
      </xdr:nvCxnSpPr>
      <xdr:spPr>
        <a:xfrm flipV="1">
          <a:off x="1392064" y="11800291"/>
          <a:ext cx="799200" cy="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2081</xdr:colOff>
      <xdr:row>55</xdr:row>
      <xdr:rowOff>114723</xdr:rowOff>
    </xdr:from>
    <xdr:to>
      <xdr:col>2</xdr:col>
      <xdr:colOff>182081</xdr:colOff>
      <xdr:row>56</xdr:row>
      <xdr:rowOff>94953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3116756" y="11468523"/>
          <a:ext cx="180000" cy="189780"/>
        </a:xfrm>
        <a:prstGeom prst="ellipse">
          <a:avLst/>
        </a:prstGeom>
        <a:solidFill>
          <a:srgbClr val="80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108354</xdr:colOff>
      <xdr:row>56</xdr:row>
      <xdr:rowOff>95278</xdr:rowOff>
    </xdr:from>
    <xdr:to>
      <xdr:col>2</xdr:col>
      <xdr:colOff>252354</xdr:colOff>
      <xdr:row>58</xdr:row>
      <xdr:rowOff>2126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 flipH="1" flipV="1">
          <a:off x="3223029" y="11658628"/>
          <a:ext cx="144000" cy="3259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104832</xdr:colOff>
      <xdr:row>54</xdr:row>
      <xdr:rowOff>1484</xdr:rowOff>
    </xdr:from>
    <xdr:to>
      <xdr:col>2</xdr:col>
      <xdr:colOff>248832</xdr:colOff>
      <xdr:row>55</xdr:row>
      <xdr:rowOff>115951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/>
      </xdr:nvCxnSpPr>
      <xdr:spPr>
        <a:xfrm flipH="1">
          <a:off x="3219507" y="11145734"/>
          <a:ext cx="144000" cy="3240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249560</xdr:colOff>
      <xdr:row>54</xdr:row>
      <xdr:rowOff>2445</xdr:rowOff>
    </xdr:from>
    <xdr:to>
      <xdr:col>3</xdr:col>
      <xdr:colOff>6230</xdr:colOff>
      <xdr:row>54</xdr:row>
      <xdr:rowOff>2843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/>
      </xdr:nvCxnSpPr>
      <xdr:spPr>
        <a:xfrm flipV="1">
          <a:off x="3364235" y="11146695"/>
          <a:ext cx="785370" cy="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277831</xdr:colOff>
      <xdr:row>53</xdr:row>
      <xdr:rowOff>117180</xdr:rowOff>
    </xdr:from>
    <xdr:to>
      <xdr:col>2</xdr:col>
      <xdr:colOff>720631</xdr:colOff>
      <xdr:row>54</xdr:row>
      <xdr:rowOff>97694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2464440" y="11149615"/>
          <a:ext cx="442800" cy="187579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Decent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7718</xdr:colOff>
      <xdr:row>53</xdr:row>
      <xdr:rowOff>121127</xdr:rowOff>
    </xdr:from>
    <xdr:to>
      <xdr:col>3</xdr:col>
      <xdr:colOff>187718</xdr:colOff>
      <xdr:row>54</xdr:row>
      <xdr:rowOff>92525</xdr:rowOff>
    </xdr:to>
    <xdr:sp macro="" textlink="">
      <xdr:nvSpPr>
        <xdr:cNvPr id="71" name="Isosceles Triangle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 rot="16200000">
          <a:off x="4150619" y="11056301"/>
          <a:ext cx="180948" cy="180000"/>
        </a:xfrm>
        <a:prstGeom prst="triangle">
          <a:avLst/>
        </a:prstGeom>
        <a:solidFill>
          <a:srgbClr val="000099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249560</xdr:colOff>
      <xdr:row>58</xdr:row>
      <xdr:rowOff>2445</xdr:rowOff>
    </xdr:from>
    <xdr:to>
      <xdr:col>3</xdr:col>
      <xdr:colOff>6230</xdr:colOff>
      <xdr:row>58</xdr:row>
      <xdr:rowOff>2843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CxnSpPr/>
      </xdr:nvCxnSpPr>
      <xdr:spPr>
        <a:xfrm flipV="1">
          <a:off x="3364235" y="11984895"/>
          <a:ext cx="785370" cy="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277830</xdr:colOff>
      <xdr:row>57</xdr:row>
      <xdr:rowOff>122572</xdr:rowOff>
    </xdr:from>
    <xdr:to>
      <xdr:col>2</xdr:col>
      <xdr:colOff>673830</xdr:colOff>
      <xdr:row>58</xdr:row>
      <xdr:rowOff>103086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>
        <a:xfrm>
          <a:off x="2464439" y="11983268"/>
          <a:ext cx="396000" cy="187579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Good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7718</xdr:colOff>
      <xdr:row>57</xdr:row>
      <xdr:rowOff>116919</xdr:rowOff>
    </xdr:from>
    <xdr:to>
      <xdr:col>3</xdr:col>
      <xdr:colOff>187718</xdr:colOff>
      <xdr:row>58</xdr:row>
      <xdr:rowOff>88317</xdr:rowOff>
    </xdr:to>
    <xdr:sp macro="" textlink="">
      <xdr:nvSpPr>
        <xdr:cNvPr id="86" name="Isosceles Triangle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>
        <a:xfrm rot="16200000">
          <a:off x="4150619" y="11890293"/>
          <a:ext cx="180948" cy="180000"/>
        </a:xfrm>
        <a:prstGeom prst="triangle">
          <a:avLst/>
        </a:prstGeom>
        <a:solidFill>
          <a:srgbClr val="000099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93058</xdr:colOff>
      <xdr:row>40</xdr:row>
      <xdr:rowOff>95727</xdr:rowOff>
    </xdr:from>
    <xdr:to>
      <xdr:col>1</xdr:col>
      <xdr:colOff>233448</xdr:colOff>
      <xdr:row>56</xdr:row>
      <xdr:rowOff>4974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CxnSpPr>
          <a:endCxn id="63" idx="2"/>
        </xdr:cNvCxnSpPr>
      </xdr:nvCxnSpPr>
      <xdr:spPr>
        <a:xfrm flipH="1" flipV="1">
          <a:off x="1150333" y="10820877"/>
          <a:ext cx="140390" cy="15856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259617</xdr:colOff>
      <xdr:row>55</xdr:row>
      <xdr:rowOff>114540</xdr:rowOff>
    </xdr:from>
    <xdr:to>
      <xdr:col>1</xdr:col>
      <xdr:colOff>661850</xdr:colOff>
      <xdr:row>56</xdr:row>
      <xdr:rowOff>96762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/>
      </xdr:nvSpPr>
      <xdr:spPr>
        <a:xfrm>
          <a:off x="1304646" y="10290506"/>
          <a:ext cx="402233" cy="165102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Com2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92081</xdr:colOff>
      <xdr:row>50</xdr:row>
      <xdr:rowOff>1484</xdr:rowOff>
    </xdr:from>
    <xdr:to>
      <xdr:col>2</xdr:col>
      <xdr:colOff>248832</xdr:colOff>
      <xdr:row>55</xdr:row>
      <xdr:rowOff>114723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CxnSpPr>
          <a:endCxn id="66" idx="0"/>
        </xdr:cNvCxnSpPr>
      </xdr:nvCxnSpPr>
      <xdr:spPr>
        <a:xfrm flipH="1">
          <a:off x="2282831" y="11583884"/>
          <a:ext cx="156751" cy="11609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249560</xdr:colOff>
      <xdr:row>50</xdr:row>
      <xdr:rowOff>2445</xdr:rowOff>
    </xdr:from>
    <xdr:to>
      <xdr:col>3</xdr:col>
      <xdr:colOff>6230</xdr:colOff>
      <xdr:row>50</xdr:row>
      <xdr:rowOff>2843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CxnSpPr/>
      </xdr:nvCxnSpPr>
      <xdr:spPr>
        <a:xfrm flipV="1">
          <a:off x="2440310" y="12423045"/>
          <a:ext cx="785370" cy="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277831</xdr:colOff>
      <xdr:row>49</xdr:row>
      <xdr:rowOff>117180</xdr:rowOff>
    </xdr:from>
    <xdr:to>
      <xdr:col>2</xdr:col>
      <xdr:colOff>637831</xdr:colOff>
      <xdr:row>50</xdr:row>
      <xdr:rowOff>97694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>
        <a:xfrm>
          <a:off x="2464440" y="10321354"/>
          <a:ext cx="360000" cy="187579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Poor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7718</xdr:colOff>
      <xdr:row>49</xdr:row>
      <xdr:rowOff>121127</xdr:rowOff>
    </xdr:from>
    <xdr:to>
      <xdr:col>3</xdr:col>
      <xdr:colOff>187718</xdr:colOff>
      <xdr:row>50</xdr:row>
      <xdr:rowOff>92525</xdr:rowOff>
    </xdr:to>
    <xdr:sp macro="" textlink="">
      <xdr:nvSpPr>
        <xdr:cNvPr id="100" name="Isosceles Triangle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>
        <a:xfrm rot="16200000">
          <a:off x="3226694" y="12332651"/>
          <a:ext cx="180948" cy="180000"/>
        </a:xfrm>
        <a:prstGeom prst="triangle">
          <a:avLst/>
        </a:prstGeom>
        <a:solidFill>
          <a:srgbClr val="000099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92081</xdr:colOff>
      <xdr:row>56</xdr:row>
      <xdr:rowOff>94953</xdr:rowOff>
    </xdr:from>
    <xdr:to>
      <xdr:col>2</xdr:col>
      <xdr:colOff>248832</xdr:colOff>
      <xdr:row>62</xdr:row>
      <xdr:rowOff>1484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CxnSpPr>
          <a:endCxn id="66" idx="4"/>
        </xdr:cNvCxnSpPr>
      </xdr:nvCxnSpPr>
      <xdr:spPr>
        <a:xfrm flipH="1" flipV="1">
          <a:off x="2282831" y="12934653"/>
          <a:ext cx="156751" cy="11638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249560</xdr:colOff>
      <xdr:row>62</xdr:row>
      <xdr:rowOff>2445</xdr:rowOff>
    </xdr:from>
    <xdr:to>
      <xdr:col>3</xdr:col>
      <xdr:colOff>6230</xdr:colOff>
      <xdr:row>62</xdr:row>
      <xdr:rowOff>2843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CxnSpPr/>
      </xdr:nvCxnSpPr>
      <xdr:spPr>
        <a:xfrm flipV="1">
          <a:off x="2440310" y="12423045"/>
          <a:ext cx="785370" cy="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277831</xdr:colOff>
      <xdr:row>61</xdr:row>
      <xdr:rowOff>117180</xdr:rowOff>
    </xdr:from>
    <xdr:to>
      <xdr:col>2</xdr:col>
      <xdr:colOff>673831</xdr:colOff>
      <xdr:row>62</xdr:row>
      <xdr:rowOff>97694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>
          <a:off x="2464440" y="12806137"/>
          <a:ext cx="396000" cy="187579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Great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7718</xdr:colOff>
      <xdr:row>61</xdr:row>
      <xdr:rowOff>121127</xdr:rowOff>
    </xdr:from>
    <xdr:to>
      <xdr:col>3</xdr:col>
      <xdr:colOff>187718</xdr:colOff>
      <xdr:row>62</xdr:row>
      <xdr:rowOff>92525</xdr:rowOff>
    </xdr:to>
    <xdr:sp macro="" textlink="">
      <xdr:nvSpPr>
        <xdr:cNvPr id="104" name="Isosceles Triangle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 rot="16200000">
          <a:off x="3226694" y="12332651"/>
          <a:ext cx="180948" cy="180000"/>
        </a:xfrm>
        <a:prstGeom prst="triangle">
          <a:avLst/>
        </a:prstGeom>
        <a:solidFill>
          <a:srgbClr val="000099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2081</xdr:colOff>
      <xdr:row>39</xdr:row>
      <xdr:rowOff>114723</xdr:rowOff>
    </xdr:from>
    <xdr:to>
      <xdr:col>2</xdr:col>
      <xdr:colOff>182081</xdr:colOff>
      <xdr:row>40</xdr:row>
      <xdr:rowOff>94953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>
        <a:xfrm>
          <a:off x="2192831" y="10439823"/>
          <a:ext cx="180000" cy="189780"/>
        </a:xfrm>
        <a:prstGeom prst="ellipse">
          <a:avLst/>
        </a:prstGeom>
        <a:solidFill>
          <a:srgbClr val="80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108354</xdr:colOff>
      <xdr:row>40</xdr:row>
      <xdr:rowOff>95278</xdr:rowOff>
    </xdr:from>
    <xdr:to>
      <xdr:col>2</xdr:col>
      <xdr:colOff>252354</xdr:colOff>
      <xdr:row>42</xdr:row>
      <xdr:rowOff>2126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CxnSpPr/>
      </xdr:nvCxnSpPr>
      <xdr:spPr>
        <a:xfrm flipH="1" flipV="1">
          <a:off x="2299104" y="10629928"/>
          <a:ext cx="144000" cy="3259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104832</xdr:colOff>
      <xdr:row>38</xdr:row>
      <xdr:rowOff>1484</xdr:rowOff>
    </xdr:from>
    <xdr:to>
      <xdr:col>2</xdr:col>
      <xdr:colOff>248832</xdr:colOff>
      <xdr:row>39</xdr:row>
      <xdr:rowOff>115951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CxnSpPr/>
      </xdr:nvCxnSpPr>
      <xdr:spPr>
        <a:xfrm flipH="1">
          <a:off x="2295582" y="10117034"/>
          <a:ext cx="144000" cy="3240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249560</xdr:colOff>
      <xdr:row>38</xdr:row>
      <xdr:rowOff>2445</xdr:rowOff>
    </xdr:from>
    <xdr:to>
      <xdr:col>3</xdr:col>
      <xdr:colOff>6230</xdr:colOff>
      <xdr:row>38</xdr:row>
      <xdr:rowOff>2843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CxnSpPr/>
      </xdr:nvCxnSpPr>
      <xdr:spPr>
        <a:xfrm flipV="1">
          <a:off x="2440310" y="10117995"/>
          <a:ext cx="785370" cy="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277831</xdr:colOff>
      <xdr:row>37</xdr:row>
      <xdr:rowOff>117180</xdr:rowOff>
    </xdr:from>
    <xdr:to>
      <xdr:col>2</xdr:col>
      <xdr:colOff>720631</xdr:colOff>
      <xdr:row>38</xdr:row>
      <xdr:rowOff>97694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>
        <a:xfrm>
          <a:off x="2464440" y="7836571"/>
          <a:ext cx="442800" cy="187580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Devent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7718</xdr:colOff>
      <xdr:row>37</xdr:row>
      <xdr:rowOff>121127</xdr:rowOff>
    </xdr:from>
    <xdr:to>
      <xdr:col>3</xdr:col>
      <xdr:colOff>187718</xdr:colOff>
      <xdr:row>38</xdr:row>
      <xdr:rowOff>92525</xdr:rowOff>
    </xdr:to>
    <xdr:sp macro="" textlink="">
      <xdr:nvSpPr>
        <xdr:cNvPr id="133" name="Isosceles Triangle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/>
      </xdr:nvSpPr>
      <xdr:spPr>
        <a:xfrm rot="16200000">
          <a:off x="3226694" y="10027601"/>
          <a:ext cx="180948" cy="180000"/>
        </a:xfrm>
        <a:prstGeom prst="triangle">
          <a:avLst/>
        </a:prstGeom>
        <a:solidFill>
          <a:srgbClr val="000099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183058</xdr:colOff>
      <xdr:row>39</xdr:row>
      <xdr:rowOff>210314</xdr:rowOff>
    </xdr:from>
    <xdr:to>
      <xdr:col>2</xdr:col>
      <xdr:colOff>478</xdr:colOff>
      <xdr:row>40</xdr:row>
      <xdr:rowOff>138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CxnSpPr>
          <a:stCxn id="63" idx="3"/>
        </xdr:cNvCxnSpPr>
      </xdr:nvCxnSpPr>
      <xdr:spPr>
        <a:xfrm>
          <a:off x="1346324" y="8482878"/>
          <a:ext cx="846931" cy="5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249560</xdr:colOff>
      <xdr:row>42</xdr:row>
      <xdr:rowOff>2445</xdr:rowOff>
    </xdr:from>
    <xdr:to>
      <xdr:col>3</xdr:col>
      <xdr:colOff>6230</xdr:colOff>
      <xdr:row>42</xdr:row>
      <xdr:rowOff>2843</xdr:rowOff>
    </xdr:to>
    <xdr:cxnSp macro="">
      <xdr:nvCxnSpPr>
        <xdr:cNvPr id="135" name="Straight Connector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CxnSpPr/>
      </xdr:nvCxnSpPr>
      <xdr:spPr>
        <a:xfrm flipV="1">
          <a:off x="2440310" y="10956195"/>
          <a:ext cx="785370" cy="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277830</xdr:colOff>
      <xdr:row>41</xdr:row>
      <xdr:rowOff>122572</xdr:rowOff>
    </xdr:from>
    <xdr:to>
      <xdr:col>2</xdr:col>
      <xdr:colOff>673830</xdr:colOff>
      <xdr:row>42</xdr:row>
      <xdr:rowOff>103086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>
        <a:xfrm>
          <a:off x="2464439" y="8670224"/>
          <a:ext cx="396000" cy="187579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Good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7718</xdr:colOff>
      <xdr:row>41</xdr:row>
      <xdr:rowOff>116919</xdr:rowOff>
    </xdr:from>
    <xdr:to>
      <xdr:col>3</xdr:col>
      <xdr:colOff>187718</xdr:colOff>
      <xdr:row>42</xdr:row>
      <xdr:rowOff>88317</xdr:rowOff>
    </xdr:to>
    <xdr:sp macro="" textlink="">
      <xdr:nvSpPr>
        <xdr:cNvPr id="137" name="Isosceles Triangle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>
        <a:xfrm rot="16200000">
          <a:off x="3226694" y="10861593"/>
          <a:ext cx="180948" cy="180000"/>
        </a:xfrm>
        <a:prstGeom prst="triangle">
          <a:avLst/>
        </a:prstGeom>
        <a:solidFill>
          <a:srgbClr val="000099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259618</xdr:colOff>
      <xdr:row>39</xdr:row>
      <xdr:rowOff>114540</xdr:rowOff>
    </xdr:from>
    <xdr:to>
      <xdr:col>1</xdr:col>
      <xdr:colOff>655618</xdr:colOff>
      <xdr:row>40</xdr:row>
      <xdr:rowOff>96762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>
        <a:xfrm>
          <a:off x="1419183" y="8248062"/>
          <a:ext cx="396000" cy="189287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Com1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92081</xdr:colOff>
      <xdr:row>34</xdr:row>
      <xdr:rowOff>1484</xdr:rowOff>
    </xdr:from>
    <xdr:to>
      <xdr:col>2</xdr:col>
      <xdr:colOff>248832</xdr:colOff>
      <xdr:row>39</xdr:row>
      <xdr:rowOff>114723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CxnSpPr>
          <a:endCxn id="128" idx="0"/>
        </xdr:cNvCxnSpPr>
      </xdr:nvCxnSpPr>
      <xdr:spPr>
        <a:xfrm flipH="1">
          <a:off x="2282831" y="9278834"/>
          <a:ext cx="156751" cy="11609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249560</xdr:colOff>
      <xdr:row>34</xdr:row>
      <xdr:rowOff>2445</xdr:rowOff>
    </xdr:from>
    <xdr:to>
      <xdr:col>3</xdr:col>
      <xdr:colOff>6230</xdr:colOff>
      <xdr:row>34</xdr:row>
      <xdr:rowOff>2843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CxnSpPr/>
      </xdr:nvCxnSpPr>
      <xdr:spPr>
        <a:xfrm flipV="1">
          <a:off x="2440310" y="9279795"/>
          <a:ext cx="785370" cy="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277831</xdr:colOff>
      <xdr:row>33</xdr:row>
      <xdr:rowOff>117180</xdr:rowOff>
    </xdr:from>
    <xdr:to>
      <xdr:col>2</xdr:col>
      <xdr:colOff>637831</xdr:colOff>
      <xdr:row>34</xdr:row>
      <xdr:rowOff>97694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/>
      </xdr:nvSpPr>
      <xdr:spPr>
        <a:xfrm>
          <a:off x="2464440" y="7008310"/>
          <a:ext cx="360000" cy="187580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Poor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7718</xdr:colOff>
      <xdr:row>33</xdr:row>
      <xdr:rowOff>121127</xdr:rowOff>
    </xdr:from>
    <xdr:to>
      <xdr:col>3</xdr:col>
      <xdr:colOff>187718</xdr:colOff>
      <xdr:row>34</xdr:row>
      <xdr:rowOff>92525</xdr:rowOff>
    </xdr:to>
    <xdr:sp macro="" textlink="">
      <xdr:nvSpPr>
        <xdr:cNvPr id="142" name="Isosceles Triangle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>
        <a:xfrm rot="16200000">
          <a:off x="3226694" y="9189401"/>
          <a:ext cx="180948" cy="180000"/>
        </a:xfrm>
        <a:prstGeom prst="triangle">
          <a:avLst/>
        </a:prstGeom>
        <a:solidFill>
          <a:srgbClr val="000099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92081</xdr:colOff>
      <xdr:row>40</xdr:row>
      <xdr:rowOff>94953</xdr:rowOff>
    </xdr:from>
    <xdr:to>
      <xdr:col>2</xdr:col>
      <xdr:colOff>248832</xdr:colOff>
      <xdr:row>46</xdr:row>
      <xdr:rowOff>1484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CxnSpPr>
          <a:endCxn id="128" idx="4"/>
        </xdr:cNvCxnSpPr>
      </xdr:nvCxnSpPr>
      <xdr:spPr>
        <a:xfrm flipH="1" flipV="1">
          <a:off x="2282831" y="10629603"/>
          <a:ext cx="156751" cy="11638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249560</xdr:colOff>
      <xdr:row>46</xdr:row>
      <xdr:rowOff>2445</xdr:rowOff>
    </xdr:from>
    <xdr:to>
      <xdr:col>3</xdr:col>
      <xdr:colOff>6230</xdr:colOff>
      <xdr:row>46</xdr:row>
      <xdr:rowOff>2843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CxnSpPr/>
      </xdr:nvCxnSpPr>
      <xdr:spPr>
        <a:xfrm flipV="1">
          <a:off x="2440310" y="11794395"/>
          <a:ext cx="785370" cy="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277831</xdr:colOff>
      <xdr:row>45</xdr:row>
      <xdr:rowOff>117180</xdr:rowOff>
    </xdr:from>
    <xdr:to>
      <xdr:col>2</xdr:col>
      <xdr:colOff>673831</xdr:colOff>
      <xdr:row>46</xdr:row>
      <xdr:rowOff>97694</xdr:rowOff>
    </xdr:to>
    <xdr:sp macro="" textlink="">
      <xdr:nvSpPr>
        <xdr:cNvPr id="145" name="Rectangle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>
        <a:xfrm>
          <a:off x="2464440" y="9493093"/>
          <a:ext cx="396000" cy="187579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Great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7718</xdr:colOff>
      <xdr:row>45</xdr:row>
      <xdr:rowOff>121127</xdr:rowOff>
    </xdr:from>
    <xdr:to>
      <xdr:col>3</xdr:col>
      <xdr:colOff>187718</xdr:colOff>
      <xdr:row>46</xdr:row>
      <xdr:rowOff>92525</xdr:rowOff>
    </xdr:to>
    <xdr:sp macro="" textlink="">
      <xdr:nvSpPr>
        <xdr:cNvPr id="146" name="Isosceles Triangle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/>
      </xdr:nvSpPr>
      <xdr:spPr>
        <a:xfrm rot="16200000">
          <a:off x="3226694" y="11704001"/>
          <a:ext cx="180948" cy="180000"/>
        </a:xfrm>
        <a:prstGeom prst="triangle">
          <a:avLst/>
        </a:prstGeom>
        <a:solidFill>
          <a:srgbClr val="000099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2081</xdr:colOff>
      <xdr:row>23</xdr:row>
      <xdr:rowOff>114723</xdr:rowOff>
    </xdr:from>
    <xdr:to>
      <xdr:col>2</xdr:col>
      <xdr:colOff>182081</xdr:colOff>
      <xdr:row>24</xdr:row>
      <xdr:rowOff>94953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>
        <a:xfrm>
          <a:off x="2192831" y="8134773"/>
          <a:ext cx="180000" cy="189780"/>
        </a:xfrm>
        <a:prstGeom prst="ellipse">
          <a:avLst/>
        </a:prstGeom>
        <a:solidFill>
          <a:srgbClr val="80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108354</xdr:colOff>
      <xdr:row>24</xdr:row>
      <xdr:rowOff>95278</xdr:rowOff>
    </xdr:from>
    <xdr:to>
      <xdr:col>2</xdr:col>
      <xdr:colOff>252354</xdr:colOff>
      <xdr:row>26</xdr:row>
      <xdr:rowOff>2126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CxnSpPr/>
      </xdr:nvCxnSpPr>
      <xdr:spPr>
        <a:xfrm flipH="1" flipV="1">
          <a:off x="2299104" y="8324878"/>
          <a:ext cx="144000" cy="3259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104832</xdr:colOff>
      <xdr:row>22</xdr:row>
      <xdr:rowOff>1484</xdr:rowOff>
    </xdr:from>
    <xdr:to>
      <xdr:col>2</xdr:col>
      <xdr:colOff>248832</xdr:colOff>
      <xdr:row>23</xdr:row>
      <xdr:rowOff>115951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CxnSpPr/>
      </xdr:nvCxnSpPr>
      <xdr:spPr>
        <a:xfrm flipH="1">
          <a:off x="2295582" y="7811984"/>
          <a:ext cx="144000" cy="3240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249560</xdr:colOff>
      <xdr:row>22</xdr:row>
      <xdr:rowOff>2445</xdr:rowOff>
    </xdr:from>
    <xdr:to>
      <xdr:col>3</xdr:col>
      <xdr:colOff>6230</xdr:colOff>
      <xdr:row>22</xdr:row>
      <xdr:rowOff>2843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CxnSpPr/>
      </xdr:nvCxnSpPr>
      <xdr:spPr>
        <a:xfrm flipV="1">
          <a:off x="2440310" y="7812945"/>
          <a:ext cx="785370" cy="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277831</xdr:colOff>
      <xdr:row>21</xdr:row>
      <xdr:rowOff>117181</xdr:rowOff>
    </xdr:from>
    <xdr:to>
      <xdr:col>2</xdr:col>
      <xdr:colOff>720631</xdr:colOff>
      <xdr:row>22</xdr:row>
      <xdr:rowOff>91110</xdr:rowOff>
    </xdr:to>
    <xdr:sp macro="" textlink="">
      <xdr:nvSpPr>
        <xdr:cNvPr id="153" name="Rectangle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>
        <a:xfrm>
          <a:off x="2464440" y="4523529"/>
          <a:ext cx="442800" cy="180994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Decent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7718</xdr:colOff>
      <xdr:row>21</xdr:row>
      <xdr:rowOff>121127</xdr:rowOff>
    </xdr:from>
    <xdr:to>
      <xdr:col>3</xdr:col>
      <xdr:colOff>187718</xdr:colOff>
      <xdr:row>22</xdr:row>
      <xdr:rowOff>92525</xdr:rowOff>
    </xdr:to>
    <xdr:sp macro="" textlink="">
      <xdr:nvSpPr>
        <xdr:cNvPr id="154" name="Isosceles Triangle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>
        <a:xfrm rot="16200000">
          <a:off x="3226694" y="7722551"/>
          <a:ext cx="180948" cy="180000"/>
        </a:xfrm>
        <a:prstGeom prst="triangle">
          <a:avLst/>
        </a:prstGeom>
        <a:solidFill>
          <a:srgbClr val="000099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232378</xdr:colOff>
      <xdr:row>24</xdr:row>
      <xdr:rowOff>138</xdr:rowOff>
    </xdr:from>
    <xdr:to>
      <xdr:col>2</xdr:col>
      <xdr:colOff>2878</xdr:colOff>
      <xdr:row>24</xdr:row>
      <xdr:rowOff>536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CxnSpPr/>
      </xdr:nvCxnSpPr>
      <xdr:spPr>
        <a:xfrm flipV="1">
          <a:off x="1394428" y="5090298"/>
          <a:ext cx="799200" cy="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249560</xdr:colOff>
      <xdr:row>26</xdr:row>
      <xdr:rowOff>2445</xdr:rowOff>
    </xdr:from>
    <xdr:to>
      <xdr:col>3</xdr:col>
      <xdr:colOff>6230</xdr:colOff>
      <xdr:row>26</xdr:row>
      <xdr:rowOff>2843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CxnSpPr/>
      </xdr:nvCxnSpPr>
      <xdr:spPr>
        <a:xfrm flipV="1">
          <a:off x="2440310" y="8651145"/>
          <a:ext cx="785370" cy="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277830</xdr:colOff>
      <xdr:row>25</xdr:row>
      <xdr:rowOff>122572</xdr:rowOff>
    </xdr:from>
    <xdr:to>
      <xdr:col>2</xdr:col>
      <xdr:colOff>673830</xdr:colOff>
      <xdr:row>26</xdr:row>
      <xdr:rowOff>103086</xdr:rowOff>
    </xdr:to>
    <xdr:sp macro="" textlink="">
      <xdr:nvSpPr>
        <xdr:cNvPr id="157" name="Rectangle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>
        <a:xfrm>
          <a:off x="2464439" y="5357181"/>
          <a:ext cx="396000" cy="187579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Good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7718</xdr:colOff>
      <xdr:row>25</xdr:row>
      <xdr:rowOff>116919</xdr:rowOff>
    </xdr:from>
    <xdr:to>
      <xdr:col>3</xdr:col>
      <xdr:colOff>187718</xdr:colOff>
      <xdr:row>26</xdr:row>
      <xdr:rowOff>88317</xdr:rowOff>
    </xdr:to>
    <xdr:sp macro="" textlink="">
      <xdr:nvSpPr>
        <xdr:cNvPr id="158" name="Isosceles Triangle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>
        <a:xfrm rot="16200000">
          <a:off x="3226694" y="8556543"/>
          <a:ext cx="180948" cy="180000"/>
        </a:xfrm>
        <a:prstGeom prst="triangle">
          <a:avLst/>
        </a:prstGeom>
        <a:solidFill>
          <a:srgbClr val="000099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259618</xdr:colOff>
      <xdr:row>23</xdr:row>
      <xdr:rowOff>114540</xdr:rowOff>
    </xdr:from>
    <xdr:to>
      <xdr:col>1</xdr:col>
      <xdr:colOff>655618</xdr:colOff>
      <xdr:row>24</xdr:row>
      <xdr:rowOff>96762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>
        <a:xfrm>
          <a:off x="1419183" y="4935018"/>
          <a:ext cx="396000" cy="189287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Residential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92081</xdr:colOff>
      <xdr:row>18</xdr:row>
      <xdr:rowOff>1484</xdr:rowOff>
    </xdr:from>
    <xdr:to>
      <xdr:col>2</xdr:col>
      <xdr:colOff>248832</xdr:colOff>
      <xdr:row>23</xdr:row>
      <xdr:rowOff>114723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CxnSpPr>
          <a:endCxn id="149" idx="0"/>
        </xdr:cNvCxnSpPr>
      </xdr:nvCxnSpPr>
      <xdr:spPr>
        <a:xfrm flipH="1">
          <a:off x="2282831" y="6973784"/>
          <a:ext cx="156751" cy="11609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249560</xdr:colOff>
      <xdr:row>18</xdr:row>
      <xdr:rowOff>2445</xdr:rowOff>
    </xdr:from>
    <xdr:to>
      <xdr:col>3</xdr:col>
      <xdr:colOff>6230</xdr:colOff>
      <xdr:row>18</xdr:row>
      <xdr:rowOff>2843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CxnSpPr/>
      </xdr:nvCxnSpPr>
      <xdr:spPr>
        <a:xfrm flipV="1">
          <a:off x="2440310" y="6974745"/>
          <a:ext cx="785370" cy="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277831</xdr:colOff>
      <xdr:row>17</xdr:row>
      <xdr:rowOff>117181</xdr:rowOff>
    </xdr:from>
    <xdr:to>
      <xdr:col>2</xdr:col>
      <xdr:colOff>637831</xdr:colOff>
      <xdr:row>18</xdr:row>
      <xdr:rowOff>99392</xdr:rowOff>
    </xdr:to>
    <xdr:sp macro="" textlink="">
      <xdr:nvSpPr>
        <xdr:cNvPr id="162" name="Rectangle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/>
      </xdr:nvSpPr>
      <xdr:spPr>
        <a:xfrm>
          <a:off x="2464440" y="3695268"/>
          <a:ext cx="360000" cy="189276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Poor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7718</xdr:colOff>
      <xdr:row>17</xdr:row>
      <xdr:rowOff>121127</xdr:rowOff>
    </xdr:from>
    <xdr:to>
      <xdr:col>3</xdr:col>
      <xdr:colOff>187718</xdr:colOff>
      <xdr:row>18</xdr:row>
      <xdr:rowOff>92525</xdr:rowOff>
    </xdr:to>
    <xdr:sp macro="" textlink="">
      <xdr:nvSpPr>
        <xdr:cNvPr id="163" name="Isosceles Triangle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>
        <a:xfrm rot="16200000">
          <a:off x="3226694" y="6884351"/>
          <a:ext cx="180948" cy="180000"/>
        </a:xfrm>
        <a:prstGeom prst="triangle">
          <a:avLst/>
        </a:prstGeom>
        <a:solidFill>
          <a:srgbClr val="000099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92081</xdr:colOff>
      <xdr:row>24</xdr:row>
      <xdr:rowOff>94953</xdr:rowOff>
    </xdr:from>
    <xdr:to>
      <xdr:col>2</xdr:col>
      <xdr:colOff>248832</xdr:colOff>
      <xdr:row>30</xdr:row>
      <xdr:rowOff>1484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CxnSpPr>
          <a:endCxn id="149" idx="4"/>
        </xdr:cNvCxnSpPr>
      </xdr:nvCxnSpPr>
      <xdr:spPr>
        <a:xfrm flipH="1" flipV="1">
          <a:off x="2282831" y="8324553"/>
          <a:ext cx="156751" cy="11638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249560</xdr:colOff>
      <xdr:row>30</xdr:row>
      <xdr:rowOff>2445</xdr:rowOff>
    </xdr:from>
    <xdr:to>
      <xdr:col>3</xdr:col>
      <xdr:colOff>6230</xdr:colOff>
      <xdr:row>30</xdr:row>
      <xdr:rowOff>2843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CxnSpPr/>
      </xdr:nvCxnSpPr>
      <xdr:spPr>
        <a:xfrm flipV="1">
          <a:off x="2440310" y="9489345"/>
          <a:ext cx="785370" cy="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277831</xdr:colOff>
      <xdr:row>29</xdr:row>
      <xdr:rowOff>117180</xdr:rowOff>
    </xdr:from>
    <xdr:to>
      <xdr:col>2</xdr:col>
      <xdr:colOff>673831</xdr:colOff>
      <xdr:row>30</xdr:row>
      <xdr:rowOff>97694</xdr:rowOff>
    </xdr:to>
    <xdr:sp macro="" textlink="">
      <xdr:nvSpPr>
        <xdr:cNvPr id="166" name="Rectangle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>
        <a:xfrm>
          <a:off x="2464440" y="6180050"/>
          <a:ext cx="396000" cy="187579"/>
        </a:xfrm>
        <a:prstGeom prst="rect">
          <a:avLst/>
        </a:prstGeom>
        <a:solidFill>
          <a:schemeClr val="bg1"/>
        </a:solidFill>
        <a:ln w="1270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700">
              <a:solidFill>
                <a:sysClr val="windowText" lastClr="000000"/>
              </a:solidFill>
            </a:rPr>
            <a:t>Great</a:t>
          </a:r>
          <a:endParaRPr lang="ko-KR" altLang="en-US" sz="7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7718</xdr:colOff>
      <xdr:row>29</xdr:row>
      <xdr:rowOff>121127</xdr:rowOff>
    </xdr:from>
    <xdr:to>
      <xdr:col>3</xdr:col>
      <xdr:colOff>187718</xdr:colOff>
      <xdr:row>30</xdr:row>
      <xdr:rowOff>92525</xdr:rowOff>
    </xdr:to>
    <xdr:sp macro="" textlink="">
      <xdr:nvSpPr>
        <xdr:cNvPr id="167" name="Isosceles Triangle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/>
      </xdr:nvSpPr>
      <xdr:spPr>
        <a:xfrm rot="16200000">
          <a:off x="3226694" y="9398951"/>
          <a:ext cx="180948" cy="180000"/>
        </a:xfrm>
        <a:prstGeom prst="triangle">
          <a:avLst/>
        </a:prstGeom>
        <a:solidFill>
          <a:srgbClr val="000099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93058</xdr:colOff>
      <xdr:row>23</xdr:row>
      <xdr:rowOff>205740</xdr:rowOff>
    </xdr:from>
    <xdr:to>
      <xdr:col>1</xdr:col>
      <xdr:colOff>232410</xdr:colOff>
      <xdr:row>39</xdr:row>
      <xdr:rowOff>114134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CxnSpPr>
          <a:stCxn id="63" idx="0"/>
        </xdr:cNvCxnSpPr>
      </xdr:nvCxnSpPr>
      <xdr:spPr>
        <a:xfrm flipV="1">
          <a:off x="1255108" y="5086350"/>
          <a:ext cx="139352" cy="32611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2081</xdr:colOff>
      <xdr:row>39</xdr:row>
      <xdr:rowOff>114723</xdr:rowOff>
    </xdr:from>
    <xdr:to>
      <xdr:col>2</xdr:col>
      <xdr:colOff>182081</xdr:colOff>
      <xdr:row>40</xdr:row>
      <xdr:rowOff>94953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>
        <a:xfrm>
          <a:off x="2188690" y="4935201"/>
          <a:ext cx="180000" cy="187295"/>
        </a:xfrm>
        <a:prstGeom prst="ellipse">
          <a:avLst/>
        </a:prstGeom>
        <a:solidFill>
          <a:srgbClr val="80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104832</xdr:colOff>
      <xdr:row>38</xdr:row>
      <xdr:rowOff>1484</xdr:rowOff>
    </xdr:from>
    <xdr:to>
      <xdr:col>2</xdr:col>
      <xdr:colOff>248832</xdr:colOff>
      <xdr:row>39</xdr:row>
      <xdr:rowOff>115951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CxnSpPr/>
      </xdr:nvCxnSpPr>
      <xdr:spPr>
        <a:xfrm flipH="1">
          <a:off x="2291441" y="4614897"/>
          <a:ext cx="144000" cy="321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2081</xdr:colOff>
      <xdr:row>55</xdr:row>
      <xdr:rowOff>114723</xdr:rowOff>
    </xdr:from>
    <xdr:to>
      <xdr:col>2</xdr:col>
      <xdr:colOff>182081</xdr:colOff>
      <xdr:row>56</xdr:row>
      <xdr:rowOff>94953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>
        <a:xfrm>
          <a:off x="2188690" y="4935201"/>
          <a:ext cx="180000" cy="187295"/>
        </a:xfrm>
        <a:prstGeom prst="ellipse">
          <a:avLst/>
        </a:prstGeom>
        <a:solidFill>
          <a:srgbClr val="80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104832</xdr:colOff>
      <xdr:row>54</xdr:row>
      <xdr:rowOff>1484</xdr:rowOff>
    </xdr:from>
    <xdr:to>
      <xdr:col>2</xdr:col>
      <xdr:colOff>248832</xdr:colOff>
      <xdr:row>55</xdr:row>
      <xdr:rowOff>115951</xdr:rowOff>
    </xdr:to>
    <xdr:cxnSp macro="">
      <xdr:nvCxnSpPr>
        <xdr:cNvPr id="176" name="Straight Connector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CxnSpPr/>
      </xdr:nvCxnSpPr>
      <xdr:spPr>
        <a:xfrm flipH="1">
          <a:off x="2291441" y="4614897"/>
          <a:ext cx="144000" cy="3215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D26" sqref="D26"/>
    </sheetView>
  </sheetViews>
  <sheetFormatPr defaultRowHeight="16.5" x14ac:dyDescent="0.3"/>
  <cols>
    <col min="1" max="1" width="15.25" customWidth="1"/>
    <col min="2" max="3" width="13.5" customWidth="1"/>
    <col min="4" max="4" width="14.125" customWidth="1"/>
    <col min="5" max="7" width="13.5" customWidth="1"/>
  </cols>
  <sheetData>
    <row r="1" spans="1:7" ht="20.25" x14ac:dyDescent="0.3">
      <c r="B1" s="2" t="s">
        <v>5</v>
      </c>
      <c r="C1" s="1"/>
      <c r="D1" s="1"/>
    </row>
    <row r="2" spans="1:7" x14ac:dyDescent="0.3">
      <c r="D2" s="1"/>
    </row>
    <row r="3" spans="1:7" ht="17.25" x14ac:dyDescent="0.3">
      <c r="B3" s="11" t="s">
        <v>0</v>
      </c>
      <c r="D3" s="1"/>
    </row>
    <row r="4" spans="1:7" x14ac:dyDescent="0.3">
      <c r="A4" s="5" t="s">
        <v>21</v>
      </c>
      <c r="C4" s="53" t="s">
        <v>6</v>
      </c>
      <c r="D4" s="53"/>
      <c r="E4" s="53"/>
      <c r="F4" s="53"/>
      <c r="G4" s="6"/>
    </row>
    <row r="5" spans="1:7" x14ac:dyDescent="0.3">
      <c r="C5" s="12" t="s">
        <v>7</v>
      </c>
      <c r="D5" s="6" t="s">
        <v>8</v>
      </c>
      <c r="E5" s="6" t="s">
        <v>9</v>
      </c>
      <c r="F5" s="6" t="s">
        <v>15</v>
      </c>
    </row>
    <row r="6" spans="1:7" x14ac:dyDescent="0.3">
      <c r="B6" s="3"/>
      <c r="C6" s="7">
        <v>0.2</v>
      </c>
      <c r="D6" s="7">
        <v>0.5</v>
      </c>
      <c r="E6" s="7">
        <v>0.2</v>
      </c>
      <c r="F6" s="7">
        <v>0.1</v>
      </c>
    </row>
    <row r="7" spans="1:7" x14ac:dyDescent="0.3">
      <c r="B7" s="3"/>
    </row>
    <row r="8" spans="1:7" x14ac:dyDescent="0.3">
      <c r="A8" s="28" t="s">
        <v>18</v>
      </c>
      <c r="C8" s="12" t="s">
        <v>7</v>
      </c>
      <c r="D8" s="6" t="s">
        <v>8</v>
      </c>
      <c r="E8" s="6" t="s">
        <v>9</v>
      </c>
      <c r="F8" s="6" t="s">
        <v>15</v>
      </c>
      <c r="G8" s="13" t="s">
        <v>2</v>
      </c>
    </row>
    <row r="9" spans="1:7" x14ac:dyDescent="0.3">
      <c r="B9" t="s">
        <v>10</v>
      </c>
      <c r="C9" s="14">
        <v>4.5</v>
      </c>
      <c r="D9" s="15">
        <v>8.1999999999999993</v>
      </c>
      <c r="E9" s="15">
        <v>12</v>
      </c>
      <c r="F9" s="16">
        <v>12.8</v>
      </c>
      <c r="G9" s="29">
        <v>4.5</v>
      </c>
    </row>
    <row r="10" spans="1:7" x14ac:dyDescent="0.3">
      <c r="A10" s="3" t="s">
        <v>1</v>
      </c>
      <c r="B10" s="10" t="s">
        <v>11</v>
      </c>
      <c r="C10" s="17">
        <v>6.9</v>
      </c>
      <c r="D10" s="18">
        <v>5.2</v>
      </c>
      <c r="E10" s="18">
        <v>9.1999999999999993</v>
      </c>
      <c r="F10" s="19">
        <v>11.5</v>
      </c>
      <c r="G10" s="30">
        <v>2.4</v>
      </c>
    </row>
    <row r="11" spans="1:7" x14ac:dyDescent="0.3">
      <c r="B11" t="s">
        <v>12</v>
      </c>
      <c r="C11" s="20">
        <v>-1.5</v>
      </c>
      <c r="D11" s="21">
        <v>5.9</v>
      </c>
      <c r="E11" s="21">
        <v>17.5</v>
      </c>
      <c r="F11" s="22">
        <v>25</v>
      </c>
      <c r="G11" s="31">
        <v>8</v>
      </c>
    </row>
  </sheetData>
  <mergeCells count="1">
    <mergeCell ref="C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65"/>
  <sheetViews>
    <sheetView topLeftCell="A46" zoomScale="130" zoomScaleNormal="130" workbookViewId="0">
      <selection activeCell="B65" sqref="B65"/>
    </sheetView>
  </sheetViews>
  <sheetFormatPr defaultRowHeight="16.5" x14ac:dyDescent="0.3"/>
  <cols>
    <col min="1" max="1" width="15.25" customWidth="1"/>
    <col min="2" max="7" width="14.625" customWidth="1"/>
    <col min="8" max="8" width="11" customWidth="1"/>
    <col min="9" max="10" width="12.875" customWidth="1"/>
    <col min="11" max="15" width="12.5" customWidth="1"/>
  </cols>
  <sheetData>
    <row r="1" spans="1:15" ht="20.25" x14ac:dyDescent="0.3">
      <c r="B1" s="2" t="s">
        <v>5</v>
      </c>
      <c r="C1" s="1"/>
      <c r="D1" s="1"/>
    </row>
    <row r="2" spans="1:15" x14ac:dyDescent="0.3">
      <c r="D2" s="1"/>
    </row>
    <row r="3" spans="1:15" ht="17.25" x14ac:dyDescent="0.3">
      <c r="B3" s="11" t="s">
        <v>0</v>
      </c>
      <c r="D3" s="1"/>
      <c r="J3" s="11" t="s">
        <v>4</v>
      </c>
      <c r="K3" s="11"/>
      <c r="L3" s="11"/>
      <c r="M3" s="11"/>
      <c r="N3" s="11"/>
    </row>
    <row r="4" spans="1:15" x14ac:dyDescent="0.3">
      <c r="A4" s="5" t="s">
        <v>21</v>
      </c>
      <c r="C4" s="53" t="s">
        <v>6</v>
      </c>
      <c r="D4" s="53"/>
      <c r="E4" s="53"/>
      <c r="F4" s="53"/>
      <c r="G4" s="6"/>
      <c r="I4" s="5" t="s">
        <v>17</v>
      </c>
      <c r="J4" s="5"/>
      <c r="K4" s="9" t="s">
        <v>13</v>
      </c>
      <c r="L4" s="9"/>
      <c r="M4" s="9"/>
      <c r="N4" s="9"/>
    </row>
    <row r="5" spans="1:15" x14ac:dyDescent="0.3">
      <c r="C5" s="4" t="s">
        <v>7</v>
      </c>
      <c r="D5" s="6" t="s">
        <v>8</v>
      </c>
      <c r="E5" s="6" t="s">
        <v>9</v>
      </c>
      <c r="F5" s="6" t="s">
        <v>15</v>
      </c>
      <c r="K5" s="12" t="s">
        <v>7</v>
      </c>
      <c r="L5" s="6" t="s">
        <v>8</v>
      </c>
      <c r="M5" s="6" t="s">
        <v>9</v>
      </c>
      <c r="N5" s="6" t="s">
        <v>15</v>
      </c>
      <c r="O5" t="s">
        <v>3</v>
      </c>
    </row>
    <row r="6" spans="1:15" x14ac:dyDescent="0.3">
      <c r="B6" s="3"/>
      <c r="C6" s="7">
        <v>0.2</v>
      </c>
      <c r="D6" s="7">
        <v>0.5</v>
      </c>
      <c r="E6" s="7">
        <v>0.2</v>
      </c>
      <c r="F6" s="7">
        <v>0.1</v>
      </c>
      <c r="J6" t="s">
        <v>10</v>
      </c>
      <c r="K6" s="14">
        <f t="shared" ref="K6:N8" si="0">C9-$G9</f>
        <v>0</v>
      </c>
      <c r="L6" s="15">
        <f t="shared" si="0"/>
        <v>3.6999999999999993</v>
      </c>
      <c r="M6" s="15">
        <f t="shared" si="0"/>
        <v>7.5</v>
      </c>
      <c r="N6" s="15">
        <f t="shared" si="0"/>
        <v>8.3000000000000007</v>
      </c>
      <c r="O6" s="23">
        <f>SUMPRODUCT(C6:F6,K6:N6)</f>
        <v>4.18</v>
      </c>
    </row>
    <row r="7" spans="1:15" x14ac:dyDescent="0.3">
      <c r="B7" s="3"/>
      <c r="I7" s="3" t="s">
        <v>1</v>
      </c>
      <c r="J7" s="10" t="s">
        <v>11</v>
      </c>
      <c r="K7" s="27">
        <f t="shared" si="0"/>
        <v>4.5</v>
      </c>
      <c r="L7" s="26">
        <f t="shared" si="0"/>
        <v>2.8000000000000003</v>
      </c>
      <c r="M7" s="26">
        <f t="shared" si="0"/>
        <v>6.7999999999999989</v>
      </c>
      <c r="N7" s="26">
        <f t="shared" si="0"/>
        <v>9.1</v>
      </c>
      <c r="O7" s="24">
        <f>SUMPRODUCT(C6:F6,K7:N7)</f>
        <v>4.57</v>
      </c>
    </row>
    <row r="8" spans="1:15" x14ac:dyDescent="0.3">
      <c r="A8" s="28" t="s">
        <v>18</v>
      </c>
      <c r="C8" s="12" t="s">
        <v>7</v>
      </c>
      <c r="D8" s="6" t="s">
        <v>8</v>
      </c>
      <c r="E8" s="6" t="s">
        <v>9</v>
      </c>
      <c r="F8" s="6" t="s">
        <v>15</v>
      </c>
      <c r="G8" s="8" t="s">
        <v>2</v>
      </c>
      <c r="J8" t="s">
        <v>12</v>
      </c>
      <c r="K8" s="20">
        <f t="shared" si="0"/>
        <v>-9.5</v>
      </c>
      <c r="L8" s="21">
        <f t="shared" si="0"/>
        <v>-2.0999999999999996</v>
      </c>
      <c r="M8" s="21">
        <f t="shared" si="0"/>
        <v>9.5</v>
      </c>
      <c r="N8" s="21">
        <f t="shared" si="0"/>
        <v>17</v>
      </c>
      <c r="O8" s="25">
        <f>SUMPRODUCT(C6:F6,K8:N8)</f>
        <v>0.65000000000000013</v>
      </c>
    </row>
    <row r="9" spans="1:15" x14ac:dyDescent="0.3">
      <c r="B9" t="s">
        <v>10</v>
      </c>
      <c r="C9" s="14">
        <v>4.5</v>
      </c>
      <c r="D9" s="15">
        <v>8.1999999999999993</v>
      </c>
      <c r="E9" s="15">
        <v>12</v>
      </c>
      <c r="F9" s="16">
        <v>12.8</v>
      </c>
      <c r="G9" s="29">
        <v>4.5</v>
      </c>
      <c r="K9" t="s">
        <v>14</v>
      </c>
      <c r="O9" s="33">
        <f>MAX(O6:O8)</f>
        <v>4.57</v>
      </c>
    </row>
    <row r="10" spans="1:15" x14ac:dyDescent="0.3">
      <c r="A10" s="3" t="s">
        <v>1</v>
      </c>
      <c r="B10" s="10" t="s">
        <v>11</v>
      </c>
      <c r="C10" s="17">
        <v>6.9</v>
      </c>
      <c r="D10" s="18">
        <v>5.2</v>
      </c>
      <c r="E10" s="18">
        <v>9.1999999999999993</v>
      </c>
      <c r="F10" s="19">
        <v>11.5</v>
      </c>
      <c r="G10" s="30">
        <v>2.4</v>
      </c>
    </row>
    <row r="11" spans="1:15" x14ac:dyDescent="0.3">
      <c r="B11" t="s">
        <v>12</v>
      </c>
      <c r="C11" s="20">
        <v>-1.5</v>
      </c>
      <c r="D11" s="21">
        <v>5.9</v>
      </c>
      <c r="E11" s="21">
        <v>17.5</v>
      </c>
      <c r="F11" s="22">
        <v>25</v>
      </c>
      <c r="G11" s="31">
        <v>8</v>
      </c>
      <c r="I11" s="5" t="s">
        <v>16</v>
      </c>
      <c r="J11" s="5"/>
      <c r="K11" s="9" t="s">
        <v>13</v>
      </c>
      <c r="L11" s="9"/>
      <c r="M11" s="9"/>
      <c r="N11" s="9"/>
    </row>
    <row r="12" spans="1:15" x14ac:dyDescent="0.3">
      <c r="K12" s="12" t="s">
        <v>7</v>
      </c>
      <c r="L12" s="6" t="s">
        <v>8</v>
      </c>
      <c r="M12" s="6" t="s">
        <v>9</v>
      </c>
      <c r="N12" s="6" t="s">
        <v>15</v>
      </c>
      <c r="O12" s="32" t="s">
        <v>20</v>
      </c>
    </row>
    <row r="13" spans="1:15" x14ac:dyDescent="0.3">
      <c r="J13" t="s">
        <v>10</v>
      </c>
      <c r="K13" s="14">
        <f t="shared" ref="K13:N15" si="1">MAX(K$6:K$8)-K6</f>
        <v>4.5</v>
      </c>
      <c r="L13" s="15">
        <f t="shared" si="1"/>
        <v>0</v>
      </c>
      <c r="M13" s="15">
        <f t="shared" si="1"/>
        <v>2</v>
      </c>
      <c r="N13" s="15">
        <f t="shared" si="1"/>
        <v>8.6999999999999993</v>
      </c>
      <c r="O13" s="23">
        <f>SUMPRODUCT(C6:F6,K13:N13)</f>
        <v>2.17</v>
      </c>
    </row>
    <row r="14" spans="1:15" x14ac:dyDescent="0.3">
      <c r="I14" s="3" t="s">
        <v>1</v>
      </c>
      <c r="J14" s="10" t="s">
        <v>11</v>
      </c>
      <c r="K14" s="27">
        <f t="shared" si="1"/>
        <v>0</v>
      </c>
      <c r="L14" s="26">
        <f t="shared" si="1"/>
        <v>0.89999999999999902</v>
      </c>
      <c r="M14" s="26">
        <f t="shared" si="1"/>
        <v>2.7000000000000011</v>
      </c>
      <c r="N14" s="26">
        <f t="shared" si="1"/>
        <v>7.9</v>
      </c>
      <c r="O14" s="24">
        <f>SUMPRODUCT(C6:F6,K14:N14)</f>
        <v>1.7799999999999998</v>
      </c>
    </row>
    <row r="15" spans="1:15" x14ac:dyDescent="0.3">
      <c r="J15" t="s">
        <v>12</v>
      </c>
      <c r="K15" s="20">
        <f>MAX(K$6:K$8)-K8</f>
        <v>14</v>
      </c>
      <c r="L15" s="21">
        <f t="shared" si="1"/>
        <v>5.7999999999999989</v>
      </c>
      <c r="M15" s="21">
        <f t="shared" si="1"/>
        <v>0</v>
      </c>
      <c r="N15" s="21">
        <f t="shared" si="1"/>
        <v>0</v>
      </c>
      <c r="O15" s="25">
        <f>SUMPRODUCT(C6:F6,K15:N15)</f>
        <v>5.6999999999999993</v>
      </c>
    </row>
    <row r="16" spans="1:15" x14ac:dyDescent="0.3">
      <c r="K16" t="s">
        <v>19</v>
      </c>
      <c r="O16" s="33">
        <f>MIN(O13:O15)</f>
        <v>1.7799999999999998</v>
      </c>
    </row>
    <row r="17" spans="2:15" x14ac:dyDescent="0.3">
      <c r="O17" s="33"/>
    </row>
    <row r="18" spans="2:15" x14ac:dyDescent="0.3">
      <c r="B18" s="35"/>
      <c r="C18" s="44">
        <v>0.2</v>
      </c>
      <c r="D18" s="36">
        <v>0</v>
      </c>
      <c r="I18" s="5" t="s">
        <v>23</v>
      </c>
      <c r="O18" s="33"/>
    </row>
    <row r="19" spans="2:15" x14ac:dyDescent="0.3">
      <c r="B19" s="35"/>
      <c r="C19" s="49">
        <v>4.5</v>
      </c>
      <c r="D19" s="39">
        <v>0</v>
      </c>
      <c r="J19" t="s">
        <v>10</v>
      </c>
      <c r="K19" s="50">
        <f>MAX(K6:K8)</f>
        <v>4.5</v>
      </c>
      <c r="L19" s="50">
        <f>MAX(L6:L8)</f>
        <v>3.6999999999999993</v>
      </c>
      <c r="M19" s="50">
        <f>MAX(M6:M8)</f>
        <v>9.5</v>
      </c>
      <c r="N19" s="50">
        <f>MAX(N6:N8)</f>
        <v>17</v>
      </c>
      <c r="O19" s="33"/>
    </row>
    <row r="20" spans="2:15" x14ac:dyDescent="0.3">
      <c r="B20" s="35"/>
      <c r="C20" s="37"/>
      <c r="J20" s="10" t="s">
        <v>24</v>
      </c>
      <c r="K20" s="50" t="s">
        <v>25</v>
      </c>
      <c r="L20" s="50" t="s">
        <v>26</v>
      </c>
      <c r="M20" s="50" t="s">
        <v>27</v>
      </c>
      <c r="N20" s="50" t="s">
        <v>27</v>
      </c>
      <c r="O20" s="33"/>
    </row>
    <row r="21" spans="2:15" x14ac:dyDescent="0.3">
      <c r="B21" s="35"/>
      <c r="C21" s="38"/>
      <c r="K21" t="s">
        <v>28</v>
      </c>
      <c r="O21" s="51">
        <f>SUMPRODUCT(K19:N19,C6:F6)</f>
        <v>6.35</v>
      </c>
    </row>
    <row r="22" spans="2:15" x14ac:dyDescent="0.3">
      <c r="B22" s="35"/>
      <c r="C22" s="44">
        <v>0.5</v>
      </c>
      <c r="D22" s="36">
        <v>0</v>
      </c>
      <c r="O22" s="33"/>
    </row>
    <row r="23" spans="2:15" x14ac:dyDescent="0.3">
      <c r="B23" s="35"/>
      <c r="C23" s="49">
        <v>8.1999999999999993</v>
      </c>
      <c r="D23" s="39">
        <v>3.7</v>
      </c>
      <c r="I23" s="5" t="s">
        <v>29</v>
      </c>
      <c r="O23" s="52">
        <f>O21-O9</f>
        <v>1.7799999999999994</v>
      </c>
    </row>
    <row r="24" spans="2:15" x14ac:dyDescent="0.3">
      <c r="B24" s="37" t="b">
        <v>0</v>
      </c>
      <c r="C24" s="40" t="s">
        <v>22</v>
      </c>
      <c r="D24" s="35"/>
      <c r="O24" s="33"/>
    </row>
    <row r="25" spans="2:15" x14ac:dyDescent="0.3">
      <c r="B25" s="43">
        <v>-4.5</v>
      </c>
      <c r="C25" s="41">
        <v>4.18</v>
      </c>
      <c r="D25" s="35"/>
      <c r="O25" s="33"/>
    </row>
    <row r="26" spans="2:15" x14ac:dyDescent="0.3">
      <c r="C26" s="44">
        <v>0.2</v>
      </c>
      <c r="D26" s="36">
        <v>0</v>
      </c>
      <c r="O26" s="33"/>
    </row>
    <row r="27" spans="2:15" x14ac:dyDescent="0.3">
      <c r="C27" s="49">
        <v>12</v>
      </c>
      <c r="D27" s="39">
        <v>7.5</v>
      </c>
      <c r="O27" s="33"/>
    </row>
    <row r="28" spans="2:15" x14ac:dyDescent="0.3">
      <c r="O28" s="33"/>
    </row>
    <row r="29" spans="2:15" x14ac:dyDescent="0.3">
      <c r="O29" s="33"/>
    </row>
    <row r="30" spans="2:15" x14ac:dyDescent="0.3">
      <c r="C30" s="44">
        <v>0.1</v>
      </c>
      <c r="D30" s="36">
        <v>0</v>
      </c>
      <c r="O30" s="33"/>
    </row>
    <row r="31" spans="2:15" x14ac:dyDescent="0.3">
      <c r="C31" s="49">
        <v>12.8</v>
      </c>
      <c r="D31" s="39">
        <v>8.3000000000000007</v>
      </c>
      <c r="O31" s="33"/>
    </row>
    <row r="32" spans="2:15" x14ac:dyDescent="0.3">
      <c r="C32" s="46"/>
      <c r="D32" s="39"/>
      <c r="O32" s="33"/>
    </row>
    <row r="33" spans="1:15" x14ac:dyDescent="0.3">
      <c r="O33" s="33"/>
    </row>
    <row r="34" spans="1:15" x14ac:dyDescent="0.3">
      <c r="B34" s="35"/>
      <c r="C34" s="44">
        <v>0.2</v>
      </c>
      <c r="D34" s="36">
        <v>0.2</v>
      </c>
      <c r="O34" s="33"/>
    </row>
    <row r="35" spans="1:15" x14ac:dyDescent="0.3">
      <c r="B35" s="35"/>
      <c r="C35" s="49">
        <v>6.9</v>
      </c>
      <c r="D35" s="39">
        <v>4.5</v>
      </c>
      <c r="O35" s="33"/>
    </row>
    <row r="36" spans="1:15" x14ac:dyDescent="0.3">
      <c r="B36" s="35"/>
      <c r="C36" s="37"/>
      <c r="O36" s="33"/>
    </row>
    <row r="37" spans="1:15" x14ac:dyDescent="0.3">
      <c r="B37" s="35"/>
      <c r="C37" s="38"/>
      <c r="O37" s="33"/>
    </row>
    <row r="38" spans="1:15" x14ac:dyDescent="0.3">
      <c r="B38" s="35"/>
      <c r="C38" s="44">
        <v>0.5</v>
      </c>
      <c r="D38" s="36">
        <v>0.5</v>
      </c>
      <c r="O38" s="33"/>
    </row>
    <row r="39" spans="1:15" x14ac:dyDescent="0.3">
      <c r="B39" s="35"/>
      <c r="C39" s="49">
        <v>5.2</v>
      </c>
      <c r="D39" s="39">
        <v>2.8</v>
      </c>
    </row>
    <row r="40" spans="1:15" x14ac:dyDescent="0.3">
      <c r="A40" s="34"/>
      <c r="B40" s="37" t="b">
        <v>1</v>
      </c>
      <c r="C40" s="40" t="s">
        <v>22</v>
      </c>
      <c r="D40" s="35"/>
      <c r="E40" s="47"/>
      <c r="F40" s="35"/>
    </row>
    <row r="41" spans="1:15" x14ac:dyDescent="0.3">
      <c r="A41" s="34"/>
      <c r="B41" s="43">
        <v>-2.4</v>
      </c>
      <c r="C41" s="41">
        <v>4.57</v>
      </c>
      <c r="D41" s="35"/>
      <c r="E41" s="47"/>
      <c r="F41" s="35"/>
    </row>
    <row r="42" spans="1:15" x14ac:dyDescent="0.3">
      <c r="A42" s="34"/>
      <c r="C42" s="44">
        <v>0.2</v>
      </c>
      <c r="D42" s="36">
        <v>0.2</v>
      </c>
      <c r="E42" s="47"/>
      <c r="F42" s="35"/>
    </row>
    <row r="43" spans="1:15" x14ac:dyDescent="0.3">
      <c r="A43" s="34"/>
      <c r="C43" s="49">
        <v>9.1999999999999993</v>
      </c>
      <c r="D43" s="39">
        <v>6.8</v>
      </c>
      <c r="E43" s="47"/>
      <c r="F43" s="35"/>
    </row>
    <row r="44" spans="1:15" x14ac:dyDescent="0.3">
      <c r="A44" s="34"/>
      <c r="E44" s="47"/>
      <c r="F44" s="35"/>
    </row>
    <row r="45" spans="1:15" x14ac:dyDescent="0.3">
      <c r="A45" s="34"/>
      <c r="E45" s="47"/>
      <c r="F45" s="35"/>
    </row>
    <row r="46" spans="1:15" x14ac:dyDescent="0.3">
      <c r="A46" s="34"/>
      <c r="C46" s="44">
        <v>0.1</v>
      </c>
      <c r="D46" s="36">
        <v>0.1</v>
      </c>
      <c r="E46" s="47"/>
      <c r="F46" s="35"/>
    </row>
    <row r="47" spans="1:15" x14ac:dyDescent="0.3">
      <c r="A47" s="34"/>
      <c r="C47" s="49">
        <v>11.5</v>
      </c>
      <c r="D47" s="39">
        <v>9.1</v>
      </c>
      <c r="E47" s="47"/>
      <c r="F47" s="35"/>
    </row>
    <row r="48" spans="1:15" x14ac:dyDescent="0.3">
      <c r="A48" s="34"/>
      <c r="C48" s="46"/>
      <c r="D48" s="39"/>
      <c r="E48" s="47"/>
      <c r="F48" s="35"/>
    </row>
    <row r="49" spans="1:6" x14ac:dyDescent="0.3">
      <c r="A49" s="34"/>
      <c r="B49" s="35"/>
      <c r="C49" s="35"/>
      <c r="D49" s="35"/>
      <c r="E49" s="47"/>
      <c r="F49" s="35"/>
    </row>
    <row r="50" spans="1:6" x14ac:dyDescent="0.3">
      <c r="A50" s="34"/>
      <c r="B50" s="35"/>
      <c r="C50" s="44">
        <v>0.2</v>
      </c>
      <c r="D50" s="36">
        <v>0</v>
      </c>
      <c r="F50" s="35"/>
    </row>
    <row r="51" spans="1:6" x14ac:dyDescent="0.3">
      <c r="A51" s="34"/>
      <c r="B51" s="35"/>
      <c r="C51" s="49">
        <v>-1.5</v>
      </c>
      <c r="D51" s="39">
        <v>-9.5</v>
      </c>
      <c r="F51" s="35"/>
    </row>
    <row r="52" spans="1:6" x14ac:dyDescent="0.3">
      <c r="A52" s="34"/>
      <c r="B52" s="35"/>
      <c r="C52" s="37"/>
      <c r="F52" s="35"/>
    </row>
    <row r="53" spans="1:6" x14ac:dyDescent="0.3">
      <c r="A53" s="34"/>
      <c r="B53" s="35"/>
      <c r="C53" s="38"/>
      <c r="F53" s="35"/>
    </row>
    <row r="54" spans="1:6" x14ac:dyDescent="0.3">
      <c r="A54" s="34"/>
      <c r="B54" s="35"/>
      <c r="C54" s="44">
        <v>0.5</v>
      </c>
      <c r="D54" s="36">
        <v>0</v>
      </c>
      <c r="F54" s="35"/>
    </row>
    <row r="55" spans="1:6" x14ac:dyDescent="0.3">
      <c r="A55" s="34"/>
      <c r="B55" s="35"/>
      <c r="C55" s="49">
        <v>5.9</v>
      </c>
      <c r="D55" s="39">
        <v>-2.1</v>
      </c>
      <c r="F55" s="35"/>
    </row>
    <row r="56" spans="1:6" x14ac:dyDescent="0.3">
      <c r="A56" s="34"/>
      <c r="B56" s="37" t="b">
        <v>0</v>
      </c>
      <c r="C56" s="40" t="s">
        <v>22</v>
      </c>
      <c r="D56" s="35"/>
      <c r="E56" s="42"/>
      <c r="F56" s="35"/>
    </row>
    <row r="57" spans="1:6" x14ac:dyDescent="0.3">
      <c r="A57" s="34"/>
      <c r="B57" s="48">
        <v>-8</v>
      </c>
      <c r="C57" s="41">
        <v>0.65</v>
      </c>
      <c r="D57" s="35"/>
      <c r="E57" s="45"/>
      <c r="F57" s="35"/>
    </row>
    <row r="58" spans="1:6" x14ac:dyDescent="0.3">
      <c r="C58" s="44">
        <v>0.2</v>
      </c>
      <c r="D58" s="36">
        <v>0</v>
      </c>
    </row>
    <row r="59" spans="1:6" x14ac:dyDescent="0.3">
      <c r="C59" s="49">
        <v>17.5</v>
      </c>
      <c r="D59" s="39">
        <v>9.5</v>
      </c>
    </row>
    <row r="62" spans="1:6" x14ac:dyDescent="0.3">
      <c r="C62" s="44">
        <v>0.1</v>
      </c>
      <c r="D62" s="36">
        <v>0</v>
      </c>
    </row>
    <row r="63" spans="1:6" x14ac:dyDescent="0.3">
      <c r="C63" s="49">
        <v>25</v>
      </c>
      <c r="D63" s="39">
        <v>17</v>
      </c>
    </row>
    <row r="65" spans="2:2" x14ac:dyDescent="0.3">
      <c r="B65" t="s">
        <v>30</v>
      </c>
    </row>
  </sheetData>
  <mergeCells count="1">
    <mergeCell ref="C4:F4"/>
  </mergeCells>
  <phoneticPr fontId="4" type="noConversion"/>
  <pageMargins left="0.7" right="0.7" top="0.75" bottom="0.75" header="0.3" footer="0.3"/>
  <pageSetup paperSize="9" scale="38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Model</vt:lpstr>
    </vt:vector>
  </TitlesOfParts>
  <Company>University of Illinois -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Michael Kim</dc:creator>
  <cp:lastModifiedBy>user</cp:lastModifiedBy>
  <cp:lastPrinted>2019-04-08T03:34:11Z</cp:lastPrinted>
  <dcterms:created xsi:type="dcterms:W3CDTF">2012-09-07T15:15:05Z</dcterms:created>
  <dcterms:modified xsi:type="dcterms:W3CDTF">2022-05-10T23:58:50Z</dcterms:modified>
</cp:coreProperties>
</file>