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 계획서" sheetId="1" r:id="rId4"/>
    <sheet state="visible" name="위시 리스트 TC" sheetId="2" r:id="rId5"/>
    <sheet state="visible" name="결과 보고서" sheetId="3" r:id="rId6"/>
  </sheets>
  <definedNames/>
  <calcPr/>
</workbook>
</file>

<file path=xl/sharedStrings.xml><?xml version="1.0" encoding="utf-8"?>
<sst xmlns="http://schemas.openxmlformats.org/spreadsheetml/2006/main" count="211" uniqueCount="145">
  <si>
    <t>테스트 계획서</t>
  </si>
  <si>
    <t>개알참고해서 작성해보기 (뒷장 샘플)</t>
  </si>
  <si>
    <t>테스트 대상</t>
  </si>
  <si>
    <t>스카이 스캐너</t>
  </si>
  <si>
    <t>앱 버전</t>
  </si>
  <si>
    <t>테스트 범위</t>
  </si>
  <si>
    <t>홈 &gt; 위시리스트</t>
  </si>
  <si>
    <t>위시리스트 전체 동작 Test</t>
  </si>
  <si>
    <t>테스트 계획</t>
  </si>
  <si>
    <t>No</t>
  </si>
  <si>
    <t>세부 내용</t>
  </si>
  <si>
    <t>시작일</t>
  </si>
  <si>
    <t>종료일</t>
  </si>
  <si>
    <t>테스트 준비</t>
  </si>
  <si>
    <t>테스트 계획서 작성</t>
  </si>
  <si>
    <t>테스트 케이스 작성</t>
  </si>
  <si>
    <t>테스트 실행</t>
  </si>
  <si>
    <t>테스트 진행</t>
  </si>
  <si>
    <t>테스트 종료</t>
  </si>
  <si>
    <t>테스트 완료 보고서 작성</t>
  </si>
  <si>
    <t>테스트 단말</t>
  </si>
  <si>
    <t>운영 체제</t>
  </si>
  <si>
    <t>단말기 명</t>
  </si>
  <si>
    <t>단말기 버전</t>
  </si>
  <si>
    <t>비고</t>
  </si>
  <si>
    <t>iOS</t>
  </si>
  <si>
    <t>iPhone 14 Pro</t>
  </si>
  <si>
    <t>17.3.1</t>
  </si>
  <si>
    <t>Test Result</t>
  </si>
  <si>
    <t>Passed</t>
  </si>
  <si>
    <t>Date</t>
  </si>
  <si>
    <t>특이사항
1. 중복된 스탭을 제거하다 보디 스탭이.. 스탭이 아닌 것 같은 느낌..</t>
  </si>
  <si>
    <t>Failed</t>
  </si>
  <si>
    <t>Server</t>
  </si>
  <si>
    <t>Prod</t>
  </si>
  <si>
    <t>N/A</t>
  </si>
  <si>
    <t>Client</t>
  </si>
  <si>
    <t>N/T</t>
  </si>
  <si>
    <t>-</t>
  </si>
  <si>
    <t>Blocked</t>
  </si>
  <si>
    <t>Test ID</t>
  </si>
  <si>
    <t>Main Category</t>
  </si>
  <si>
    <t>Sub Category</t>
  </si>
  <si>
    <t>Detail Category</t>
  </si>
  <si>
    <t>Precondition</t>
  </si>
  <si>
    <t>Step</t>
  </si>
  <si>
    <t>Expect Result</t>
  </si>
  <si>
    <t>Result</t>
  </si>
  <si>
    <t>BTSNo.</t>
  </si>
  <si>
    <t>Comment</t>
  </si>
  <si>
    <t>위시 리스트</t>
  </si>
  <si>
    <t>진입</t>
  </si>
  <si>
    <t>위시 리스트 페이지 진입</t>
  </si>
  <si>
    <t>1. 홈 &gt; 하단 네비게이션
2. 위시 리스트 선택</t>
  </si>
  <si>
    <t>위시 리스트 페이지로 진입된다.</t>
  </si>
  <si>
    <t>위시 리스트 미저장된 상태</t>
  </si>
  <si>
    <t>페이지 디자인</t>
  </si>
  <si>
    <t>위시리스트 Default 페이지 노출된다.</t>
  </si>
  <si>
    <t>위시 리스트 Title 영역</t>
  </si>
  <si>
    <r>
      <rPr>
        <rFont val="Calibri, Arial"/>
        <color rgb="FF434343"/>
        <sz val="9.0"/>
      </rPr>
      <t>페이지 타이틀 노출된다.
Title "</t>
    </r>
    <r>
      <rPr>
        <rFont val="Calibri, Arial"/>
        <color rgb="FFFF0000"/>
        <sz val="9.0"/>
      </rPr>
      <t>위시리스트</t>
    </r>
    <r>
      <rPr>
        <rFont val="Calibri, Arial"/>
        <color rgb="FF434343"/>
        <sz val="9.0"/>
      </rPr>
      <t>"</t>
    </r>
  </si>
  <si>
    <t>페이지 설명 영역</t>
  </si>
  <si>
    <r>
      <rPr>
        <rFont val="Calibri, Arial"/>
        <color rgb="FF434343"/>
        <sz val="9.0"/>
      </rPr>
      <t xml:space="preserve">페이지 설명 영역 노출된다.
</t>
    </r>
    <r>
      <rPr>
        <rFont val="Calibri, Arial"/>
        <color rgb="FFFF0000"/>
        <sz val="9.0"/>
      </rPr>
      <t>설명 영역
"저장한 모든 항목이 여기에 보관됩니다"
"하트를 눌러 항공편이나 호텔을 계정에 저장하세요."</t>
    </r>
  </si>
  <si>
    <t>[검색 시작하기] 버튼 선택</t>
  </si>
  <si>
    <t>Home 화면으로 이동된다.</t>
  </si>
  <si>
    <t>위시 리스트 저장된 상태</t>
  </si>
  <si>
    <t>1. 홈 &gt; 하단 네비게이션
2. 위시리스트 선택</t>
  </si>
  <si>
    <t>저장한 여행 정보 노출된다.</t>
  </si>
  <si>
    <t>서브 Title 영역</t>
  </si>
  <si>
    <r>
      <rPr>
        <rFont val="Calibri, Arial"/>
        <color rgb="FF434343"/>
        <sz val="9.0"/>
      </rPr>
      <t xml:space="preserve">카드 Title 노출된다.
</t>
    </r>
    <r>
      <rPr>
        <rFont val="Calibri, Arial"/>
        <color rgb="FFFF0000"/>
        <sz val="9.0"/>
      </rPr>
      <t>"{Date} 추가됨"</t>
    </r>
  </si>
  <si>
    <t>카드 레이아웃 썸네일 노출</t>
  </si>
  <si>
    <t>저장한 여행지의 썸네일뷰 노출된다.</t>
  </si>
  <si>
    <t>위시 리스트 버튼 선택</t>
  </si>
  <si>
    <t>모달 표시된다.</t>
  </si>
  <si>
    <t>모달창 표시된 상태</t>
  </si>
  <si>
    <t>모달 Title 영역</t>
  </si>
  <si>
    <r>
      <rPr>
        <rFont val="Calibri, Arial"/>
        <color rgb="FF434343"/>
        <sz val="9.0"/>
      </rPr>
      <t xml:space="preserve">모달 Title 표시된다.
</t>
    </r>
    <r>
      <rPr>
        <rFont val="Calibri, Arial"/>
        <color rgb="FFFF0000"/>
        <sz val="9.0"/>
      </rPr>
      <t>Title "항공편을 삭제하시겠어요?"</t>
    </r>
  </si>
  <si>
    <t>모달 페이지 설명 영역</t>
  </si>
  <si>
    <r>
      <rPr>
        <rFont val="Calibri, Arial"/>
        <color rgb="FF434343"/>
        <sz val="9.0"/>
      </rPr>
      <t xml:space="preserve">모달 설명 영역 노출된다
</t>
    </r>
    <r>
      <rPr>
        <rFont val="Calibri, Arial"/>
        <color rgb="FFFF0000"/>
        <sz val="9.0"/>
      </rPr>
      <t>"이 항공편에 대한 가격 변동 알림도 중단됩니다."
[삭제]
[취소]</t>
    </r>
  </si>
  <si>
    <t>[삭제] 버튼 선택</t>
  </si>
  <si>
    <t>선택한 위시리스트 삭제된다.</t>
  </si>
  <si>
    <t>[취소] 버튼 선택</t>
  </si>
  <si>
    <t>모달창이 닫히며 위시리스트 페이지 노출된다.</t>
  </si>
  <si>
    <t>카드 레이아웃</t>
  </si>
  <si>
    <t>카드 레이아웃 &gt; 세부 정보 노출 (출발 / 도착지)</t>
  </si>
  <si>
    <r>
      <rPr>
        <rFont val="Calibri, Arial"/>
        <color rgb="FF434343"/>
        <sz val="9.0"/>
      </rPr>
      <t xml:space="preserve">세부 정보 노출된다.
</t>
    </r>
    <r>
      <rPr>
        <rFont val="Calibri, Arial"/>
        <color rgb="FFFF0000"/>
        <sz val="9.0"/>
      </rPr>
      <t>세부 정보 "{region} 출발, {region} 도착"</t>
    </r>
  </si>
  <si>
    <t>카드 레이아웃 &gt; 세부 정보 노출 (항공사 / 시간)</t>
  </si>
  <si>
    <r>
      <rPr>
        <rFont val="Calibri, Arial"/>
        <color rgb="FF434343"/>
        <sz val="9.0"/>
      </rPr>
      <t xml:space="preserve">카드 세부정보 노출된다.
</t>
    </r>
    <r>
      <rPr>
        <rFont val="Calibri, Arial"/>
        <color rgb="FFFF0000"/>
        <sz val="9.0"/>
      </rPr>
      <t>"{logo} AM/PM hh:mm - AM/PM hh:mm""직항/환승"
"({airport} - {airport}, {airline})"         "(hh시간mm분)"</t>
    </r>
  </si>
  <si>
    <t>가격 변동 알림 노출 확인</t>
  </si>
  <si>
    <r>
      <rPr>
        <rFont val="Calibri, Arial"/>
        <color rgb="FFFF0000"/>
        <sz val="9.0"/>
      </rPr>
      <t xml:space="preserve">"가격 변동 알림" </t>
    </r>
    <r>
      <rPr>
        <rFont val="Calibri, Arial"/>
        <color rgb="FF000000"/>
        <sz val="9.0"/>
      </rPr>
      <t>노출된다</t>
    </r>
  </si>
  <si>
    <t>"!" 아이콘 선택</t>
  </si>
  <si>
    <t>모달창 표시된다.</t>
  </si>
  <si>
    <t>모달창 타이틀 확인</t>
  </si>
  <si>
    <r>
      <rPr>
        <rFont val="Calibri, Arial"/>
        <color rgb="FF434343"/>
        <sz val="9.0"/>
      </rPr>
      <t xml:space="preserve">모달창 타이틀 노출된다.
</t>
    </r>
    <r>
      <rPr>
        <rFont val="Calibri, Arial"/>
        <color rgb="FFFF0000"/>
        <sz val="9.0"/>
      </rPr>
      <t>Title "실시간 가격 변동 알림"</t>
    </r>
  </si>
  <si>
    <t>모달창 페이지 설명 영역 확인</t>
  </si>
  <si>
    <r>
      <rPr>
        <rFont val="Calibri, Arial"/>
        <color rgb="FF434343"/>
        <sz val="9.0"/>
      </rPr>
      <t xml:space="preserve">페이지 설명 영역 노출된다.
</t>
    </r>
    <r>
      <rPr>
        <rFont val="Calibri, Arial"/>
        <color rgb="FFFF0000"/>
        <sz val="9.0"/>
      </rPr>
      <t>설명 "저장하신 항공편의 최신 가격을 편리하게 확인하실 수 있도록 이메일과 푸시 알림을 보내드립니다."</t>
    </r>
  </si>
  <si>
    <t>[확인] 버튼 선택</t>
  </si>
  <si>
    <t>모달창 닫히며 위시리스트 표시된다.</t>
  </si>
  <si>
    <t>토글 버튼 선택</t>
  </si>
  <si>
    <r>
      <rPr>
        <rFont val="Calibri, Arial"/>
        <color rgb="FF434343"/>
        <sz val="9.0"/>
      </rPr>
      <t xml:space="preserve">모달창 타이틀 노출된다.
</t>
    </r>
    <r>
      <rPr>
        <rFont val="Calibri, Arial"/>
        <color rgb="FFFF0000"/>
        <sz val="9.0"/>
      </rPr>
      <t>Title "알림을 끄시겠어요?"</t>
    </r>
  </si>
  <si>
    <r>
      <rPr>
        <rFont val="Calibri, Arial"/>
        <color rgb="FF434343"/>
        <sz val="9.0"/>
      </rPr>
      <t xml:space="preserve">페이지 설명 영역 노출된다.
</t>
    </r>
    <r>
      <rPr>
        <rFont val="Calibri, Arial"/>
        <color rgb="FFFF0000"/>
        <sz val="9.0"/>
      </rPr>
      <t>설명 "이 여행에 대한 이메일과 푸시 알림 전송이 중단됩니다."
[알림 끄기]
[소식 받기]</t>
    </r>
  </si>
  <si>
    <t>[알림 끄기] 버튼 선택</t>
  </si>
  <si>
    <t>모달창 닫히며 토글 Disable 표시된다.</t>
  </si>
  <si>
    <t>[소식 받기] 버튼 선택</t>
  </si>
  <si>
    <t>모달창 닫히며 토글 Enable 유지된다.</t>
  </si>
  <si>
    <t>여행 날짜 영역</t>
  </si>
  <si>
    <r>
      <rPr>
        <rFont val="Calibri, Arial"/>
        <color rgb="FF434343"/>
        <sz val="9.0"/>
      </rPr>
      <t xml:space="preserve">여행 날짜 노출된다.
</t>
    </r>
    <r>
      <rPr>
        <rFont val="Calibri, Arial"/>
        <color rgb="FFFF0000"/>
        <sz val="9.0"/>
      </rPr>
      <t>mm월 dd일 - mm월 dd일</t>
    </r>
  </si>
  <si>
    <t>여행 세부 정보</t>
  </si>
  <si>
    <r>
      <rPr>
        <rFont val="Calibri, Arial"/>
        <color rgb="FF434343"/>
        <sz val="9.0"/>
      </rPr>
      <t xml:space="preserve">여행 세부 정보 노출된다.
</t>
    </r>
    <r>
      <rPr>
        <rFont val="Calibri, Arial"/>
        <color rgb="FFFF0000"/>
        <sz val="9.0"/>
      </rPr>
      <t>성인 n명, 좌석</t>
    </r>
  </si>
  <si>
    <t>카드 레이아웃 선택</t>
  </si>
  <si>
    <t>항공편 세부 정보 페이지 노출된다.</t>
  </si>
  <si>
    <t>테스트 결과 보고서</t>
  </si>
  <si>
    <t>Project</t>
  </si>
  <si>
    <t>Test Device</t>
  </si>
  <si>
    <t>Test 기간</t>
  </si>
  <si>
    <t>2024-03-18 ~ 2024-03-24</t>
  </si>
  <si>
    <t>1. 홈 &gt; 위시리스트</t>
  </si>
  <si>
    <t>특이사항</t>
  </si>
  <si>
    <t>테스트 커버리지</t>
  </si>
  <si>
    <t>Total</t>
  </si>
  <si>
    <t>이슈 현황</t>
  </si>
  <si>
    <t>남은 결함 수</t>
  </si>
  <si>
    <t>Highest</t>
  </si>
  <si>
    <t>High</t>
  </si>
  <si>
    <t>Medium</t>
  </si>
  <si>
    <t>Low</t>
  </si>
  <si>
    <t>Lowest</t>
  </si>
  <si>
    <t>발견 결함 수</t>
  </si>
  <si>
    <t>JIRA 잔여 이슈 목록</t>
  </si>
  <si>
    <t>요약</t>
  </si>
  <si>
    <t>우선 순위</t>
  </si>
  <si>
    <t>상태</t>
  </si>
  <si>
    <t>해결</t>
  </si>
  <si>
    <t>이슈 키</t>
  </si>
  <si>
    <t>테스트 이슈 1</t>
  </si>
  <si>
    <t>수정 중</t>
  </si>
  <si>
    <t>SQ-1</t>
  </si>
  <si>
    <t>테스트 이슈 2</t>
  </si>
  <si>
    <t>SQ-2</t>
  </si>
  <si>
    <t>테스트 이슈 3</t>
  </si>
  <si>
    <t>완료</t>
  </si>
  <si>
    <t>수정안함</t>
  </si>
  <si>
    <t>SQ-3</t>
  </si>
  <si>
    <t>테스트 이슈 4</t>
  </si>
  <si>
    <t>보류</t>
  </si>
  <si>
    <t>SQ-4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</si>
</sst>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0.0"/>
      <color rgb="FF000000"/>
      <name val="Arial"/>
      <scheme val="minor"/>
    </font>
    <font>
      <sz val="9.0"/>
      <color rgb="FF434343"/>
      <name val="Arial"/>
    </font>
    <font>
      <b/>
      <sz val="9.0"/>
      <color rgb="FF434343"/>
      <name val="Arial"/>
    </font>
    <font/>
    <font>
      <color theme="1"/>
      <name val="Arial"/>
    </font>
    <font>
      <b/>
      <sz val="9.0"/>
      <color rgb="FF434343"/>
      <name val="Calibri"/>
    </font>
    <font>
      <sz val="9.0"/>
      <color rgb="FF434343"/>
      <name val="Calibri"/>
    </font>
    <font>
      <color theme="1"/>
      <name val="Arial"/>
      <scheme val="minor"/>
    </font>
    <font>
      <sz val="9.0"/>
      <color theme="1"/>
      <name val="Calibri"/>
    </font>
    <font>
      <sz val="9.0"/>
      <color rgb="FFFF0000"/>
      <name val="Calibri"/>
    </font>
    <font>
      <b/>
      <sz val="11.0"/>
      <color rgb="FF434343"/>
      <name val="Arial"/>
    </font>
    <font>
      <sz val="11.0"/>
      <color rgb="FF434343"/>
      <name val="Arial"/>
    </font>
    <font>
      <b/>
      <sz val="11.0"/>
      <color rgb="FF434343"/>
      <name val="Arial"/>
      <scheme val="minor"/>
    </font>
    <font>
      <b/>
      <sz val="13.0"/>
      <color rgb="FF434343"/>
      <name val="Arial"/>
    </font>
    <font>
      <b/>
      <sz val="11.0"/>
      <color rgb="FF434343"/>
      <name val="&quot;Malgun Gothic&quot;"/>
    </font>
    <font>
      <sz val="11.0"/>
      <color rgb="FF434343"/>
      <name val="&quot;Malgun Gothic&quot;"/>
    </font>
    <font>
      <b/>
      <sz val="11.0"/>
      <color theme="1"/>
      <name val="&quot;Malgun Gothic&quot;"/>
    </font>
    <font>
      <sz val="11.0"/>
      <color theme="1"/>
      <name val="&quot;aptos narrow&quot;"/>
    </font>
    <font>
      <sz val="11.0"/>
      <color theme="1"/>
      <name val="&quot;Malgun Gothic&quot;"/>
    </font>
    <font>
      <color rgb="FF43434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  <border>
      <bottom style="dotted">
        <color rgb="FF000000"/>
      </bottom>
    </border>
    <border>
      <left style="dotted">
        <color rgb="FF666666"/>
      </left>
      <right style="dotted">
        <color rgb="FF666666"/>
      </right>
      <bottom style="dotted">
        <color rgb="FF666666"/>
      </bottom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</border>
    <border>
      <right style="dotted">
        <color rgb="FF666666"/>
      </right>
    </border>
    <border>
      <left style="dotted">
        <color rgb="FF666666"/>
      </left>
      <right style="dotted">
        <color rgb="FF666666"/>
      </right>
      <top style="dotted">
        <color rgb="FF666666"/>
      </top>
    </border>
    <border>
      <left style="dotted">
        <color rgb="FF666666"/>
      </left>
      <right style="dotted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bottom style="thin">
        <color rgb="FFD0D0D0"/>
      </bottom>
    </border>
    <border>
      <left style="thin">
        <color rgb="FFD0D0D0"/>
      </left>
      <bottom style="thin">
        <color rgb="FFD0D0D0"/>
      </bottom>
    </border>
    <border>
      <right style="thin">
        <color rgb="FFD0D0D0"/>
      </right>
      <bottom style="thin">
        <color rgb="FFD0D0D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center" readingOrder="0"/>
    </xf>
    <xf borderId="1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4" numFmtId="0" xfId="0" applyAlignment="1" applyFont="1">
      <alignment vertical="center"/>
    </xf>
    <xf borderId="9" fillId="2" fontId="5" numFmtId="0" xfId="0" applyAlignment="1" applyBorder="1" applyFont="1">
      <alignment horizontal="center" shrinkToFit="0" vertical="center" wrapText="1"/>
    </xf>
    <xf borderId="12" fillId="3" fontId="5" numFmtId="0" xfId="0" applyAlignment="1" applyBorder="1" applyFill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12" fillId="0" fontId="6" numFmtId="164" xfId="0" applyAlignment="1" applyBorder="1" applyFont="1" applyNumberFormat="1">
      <alignment horizontal="center" shrinkToFit="0" vertical="center" wrapText="1"/>
    </xf>
    <xf borderId="0" fillId="2" fontId="5" numFmtId="0" xfId="0" applyAlignment="1" applyFont="1">
      <alignment vertical="center"/>
    </xf>
    <xf borderId="12" fillId="4" fontId="5" numFmtId="0" xfId="0" applyAlignment="1" applyBorder="1" applyFill="1" applyFont="1">
      <alignment horizontal="center" shrinkToFit="0" vertical="center" wrapText="1"/>
    </xf>
    <xf borderId="12" fillId="5" fontId="5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vertical="center"/>
    </xf>
    <xf borderId="12" fillId="6" fontId="5" numFmtId="0" xfId="0" applyAlignment="1" applyBorder="1" applyFill="1" applyFont="1">
      <alignment horizontal="center" shrinkToFit="0" vertical="center" wrapText="1"/>
    </xf>
    <xf borderId="0" fillId="7" fontId="4" numFmtId="0" xfId="0" applyAlignment="1" applyFill="1" applyFont="1">
      <alignment vertical="center"/>
    </xf>
    <xf borderId="12" fillId="8" fontId="5" numFmtId="0" xfId="0" applyAlignment="1" applyBorder="1" applyFill="1" applyFont="1">
      <alignment horizontal="center" shrinkToFit="0" vertical="center" wrapText="1"/>
    </xf>
    <xf borderId="9" fillId="2" fontId="5" numFmtId="9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vertical="center"/>
    </xf>
    <xf borderId="15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vertical="center"/>
    </xf>
    <xf borderId="15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17" fillId="3" fontId="5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shrinkToFit="0" vertical="center" wrapText="1"/>
    </xf>
    <xf borderId="0" fillId="7" fontId="6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4" fillId="0" fontId="4" numFmtId="0" xfId="0" applyAlignment="1" applyBorder="1" applyFont="1">
      <alignment horizontal="center" vertical="center"/>
    </xf>
    <xf borderId="14" fillId="0" fontId="6" numFmtId="0" xfId="0" applyAlignment="1" applyBorder="1" applyFont="1">
      <alignment shrinkToFit="0" vertical="center" wrapText="1"/>
    </xf>
    <xf borderId="18" fillId="3" fontId="5" numFmtId="0" xfId="0" applyAlignment="1" applyBorder="1" applyFont="1">
      <alignment horizontal="center" readingOrder="0" shrinkToFit="0" vertical="center" wrapText="1"/>
    </xf>
    <xf borderId="19" fillId="0" fontId="7" numFmtId="0" xfId="0" applyBorder="1" applyFont="1"/>
    <xf borderId="16" fillId="0" fontId="6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shrinkToFit="0" vertical="center" wrapText="1"/>
    </xf>
    <xf borderId="0" fillId="7" fontId="5" numFmtId="9" xfId="0" applyAlignment="1" applyFont="1" applyNumberFormat="1">
      <alignment horizontal="center" shrinkToFit="0" vertical="center" wrapText="1"/>
    </xf>
    <xf borderId="0" fillId="0" fontId="4" numFmtId="9" xfId="0" applyAlignment="1" applyFont="1" applyNumberFormat="1">
      <alignment vertical="center"/>
    </xf>
    <xf borderId="0" fillId="0" fontId="6" numFmtId="0" xfId="0" applyAlignment="1" applyFont="1">
      <alignment horizontal="right" shrinkToFit="0" vertical="center" wrapText="1"/>
    </xf>
    <xf borderId="0" fillId="0" fontId="6" numFmtId="9" xfId="0" applyAlignment="1" applyFont="1" applyNumberFormat="1">
      <alignment horizontal="right" shrinkToFit="0" vertical="center" wrapText="1"/>
    </xf>
    <xf borderId="15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20" fillId="0" fontId="8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readingOrder="0" shrinkToFit="0" vertical="center" wrapText="1"/>
    </xf>
    <xf borderId="15" fillId="0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vertical="center"/>
    </xf>
    <xf borderId="17" fillId="0" fontId="8" numFmtId="0" xfId="0" applyAlignment="1" applyBorder="1" applyFont="1">
      <alignment shrinkToFit="0" vertical="center" wrapText="1"/>
    </xf>
    <xf borderId="9" fillId="2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0" fillId="0" fontId="11" numFmtId="0" xfId="0" applyFont="1"/>
    <xf borderId="12" fillId="2" fontId="10" numFmtId="0" xfId="0" applyAlignment="1" applyBorder="1" applyFont="1">
      <alignment horizontal="center" readingOrder="0"/>
    </xf>
    <xf borderId="9" fillId="0" fontId="11" numFmtId="0" xfId="0" applyAlignment="1" applyBorder="1" applyFont="1">
      <alignment horizontal="center" readingOrder="0"/>
    </xf>
    <xf borderId="9" fillId="2" fontId="10" numFmtId="0" xfId="0" applyAlignment="1" applyBorder="1" applyFont="1">
      <alignment horizontal="center" readingOrder="0"/>
    </xf>
    <xf borderId="12" fillId="7" fontId="11" numFmtId="0" xfId="0" applyAlignment="1" applyBorder="1" applyFont="1">
      <alignment horizontal="left" readingOrder="0" vertical="top"/>
    </xf>
    <xf borderId="9" fillId="7" fontId="11" numFmtId="0" xfId="0" applyAlignment="1" applyBorder="1" applyFont="1">
      <alignment horizontal="center" readingOrder="0" vertical="top"/>
    </xf>
    <xf borderId="0" fillId="7" fontId="10" numFmtId="0" xfId="0" applyAlignment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22" fillId="7" fontId="10" numFmtId="0" xfId="0" applyAlignment="1" applyBorder="1" applyFont="1">
      <alignment horizontal="center" readingOrder="0"/>
    </xf>
    <xf borderId="23" fillId="0" fontId="3" numFmtId="0" xfId="0" applyBorder="1" applyFont="1"/>
    <xf borderId="22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9" fontId="12" numFmtId="0" xfId="0" applyAlignment="1" applyBorder="1" applyFill="1" applyFont="1">
      <alignment horizontal="center" readingOrder="0" vertical="center"/>
    </xf>
    <xf borderId="12" fillId="9" fontId="10" numFmtId="0" xfId="0" applyAlignment="1" applyBorder="1" applyFont="1">
      <alignment horizontal="center" readingOrder="0"/>
    </xf>
    <xf borderId="28" fillId="0" fontId="3" numFmtId="0" xfId="0" applyBorder="1" applyFont="1"/>
    <xf borderId="12" fillId="7" fontId="11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7" fontId="13" numFmtId="0" xfId="0" applyAlignment="1" applyFont="1">
      <alignment horizontal="left" readingOrder="0"/>
    </xf>
    <xf borderId="27" fillId="10" fontId="14" numFmtId="0" xfId="0" applyAlignment="1" applyBorder="1" applyFill="1" applyFont="1">
      <alignment horizontal="center" vertical="center"/>
    </xf>
    <xf borderId="27" fillId="0" fontId="15" numFmtId="0" xfId="0" applyAlignment="1" applyBorder="1" applyFont="1">
      <alignment horizontal="center" vertical="center"/>
    </xf>
    <xf borderId="12" fillId="10" fontId="15" numFmtId="0" xfId="0" applyAlignment="1" applyBorder="1" applyFont="1">
      <alignment horizontal="center" vertical="center"/>
    </xf>
    <xf borderId="12" fillId="10" fontId="15" numFmtId="0" xfId="0" applyAlignment="1" applyBorder="1" applyFont="1">
      <alignment horizontal="center" vertical="center"/>
    </xf>
    <xf borderId="12" fillId="0" fontId="15" numFmtId="0" xfId="0" applyAlignment="1" applyBorder="1" applyFont="1">
      <alignment horizontal="center" vertical="center"/>
    </xf>
    <xf borderId="12" fillId="0" fontId="15" numFmtId="0" xfId="0" applyAlignment="1" applyBorder="1" applyFont="1">
      <alignment horizontal="center" vertical="center"/>
    </xf>
    <xf borderId="29" fillId="0" fontId="16" numFmtId="0" xfId="0" applyAlignment="1" applyBorder="1" applyFont="1">
      <alignment shrinkToFit="0" wrapText="0"/>
    </xf>
    <xf borderId="29" fillId="0" fontId="17" numFmtId="0" xfId="0" applyBorder="1" applyFont="1"/>
    <xf borderId="30" fillId="10" fontId="16" numFmtId="0" xfId="0" applyAlignment="1" applyBorder="1" applyFont="1">
      <alignment horizontal="center"/>
    </xf>
    <xf borderId="29" fillId="0" fontId="3" numFmtId="0" xfId="0" applyBorder="1" applyFont="1"/>
    <xf borderId="31" fillId="0" fontId="3" numFmtId="0" xfId="0" applyBorder="1" applyFont="1"/>
    <xf borderId="31" fillId="10" fontId="16" numFmtId="0" xfId="0" applyAlignment="1" applyBorder="1" applyFont="1">
      <alignment horizontal="center"/>
    </xf>
    <xf borderId="30" fillId="0" fontId="18" numFmtId="0" xfId="0" applyBorder="1" applyFont="1"/>
    <xf borderId="31" fillId="0" fontId="18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5"/>
    <col customWidth="1" min="4" max="4" width="17.88"/>
    <col customWidth="1" min="5" max="5" width="9.75"/>
    <col customWidth="1" min="6" max="6" width="10.88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4"/>
      <c r="F2" s="5"/>
      <c r="G2" s="1"/>
      <c r="H2" s="6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2</v>
      </c>
      <c r="C4" s="8" t="s">
        <v>3</v>
      </c>
      <c r="D4" s="4"/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>
        <v>7.108</v>
      </c>
      <c r="D5" s="11"/>
      <c r="E5" s="11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5</v>
      </c>
      <c r="C6" s="14"/>
      <c r="D6" s="14"/>
      <c r="E6" s="14"/>
      <c r="F6" s="1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 t="s">
        <v>6</v>
      </c>
      <c r="C7" s="17" t="s">
        <v>7</v>
      </c>
      <c r="D7" s="14"/>
      <c r="E7" s="14"/>
      <c r="F7" s="1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8" t="s">
        <v>8</v>
      </c>
      <c r="C9" s="4"/>
      <c r="D9" s="4"/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 t="s">
        <v>9</v>
      </c>
      <c r="C10" s="7" t="s">
        <v>8</v>
      </c>
      <c r="D10" s="7" t="s">
        <v>10</v>
      </c>
      <c r="E10" s="7" t="s">
        <v>11</v>
      </c>
      <c r="F10" s="7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>
        <v>1.0</v>
      </c>
      <c r="C11" s="20" t="s">
        <v>13</v>
      </c>
      <c r="D11" s="21" t="s">
        <v>14</v>
      </c>
      <c r="E11" s="22">
        <v>45369.0</v>
      </c>
      <c r="F11" s="22">
        <v>45369.0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>
        <v>2.0</v>
      </c>
      <c r="C12" s="23"/>
      <c r="D12" s="21" t="s">
        <v>15</v>
      </c>
      <c r="E12" s="22">
        <v>45369.0</v>
      </c>
      <c r="F12" s="22">
        <v>45375.0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>
        <v>3.0</v>
      </c>
      <c r="C13" s="21" t="s">
        <v>16</v>
      </c>
      <c r="D13" s="21" t="s">
        <v>17</v>
      </c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>
        <v>4.0</v>
      </c>
      <c r="C14" s="21" t="s">
        <v>18</v>
      </c>
      <c r="D14" s="21" t="s">
        <v>19</v>
      </c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 t="s">
        <v>20</v>
      </c>
      <c r="C16" s="4"/>
      <c r="D16" s="4"/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9</v>
      </c>
      <c r="C17" s="7" t="s">
        <v>21</v>
      </c>
      <c r="D17" s="7" t="s">
        <v>22</v>
      </c>
      <c r="E17" s="7" t="s">
        <v>23</v>
      </c>
      <c r="F17" s="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>
        <v>1.0</v>
      </c>
      <c r="C18" s="19" t="s">
        <v>25</v>
      </c>
      <c r="D18" s="19" t="s">
        <v>26</v>
      </c>
      <c r="E18" s="19" t="s">
        <v>27</v>
      </c>
      <c r="F18" s="2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7">
    <mergeCell ref="B2:F2"/>
    <mergeCell ref="C4:F4"/>
    <mergeCell ref="C5:F5"/>
    <mergeCell ref="B6:F6"/>
    <mergeCell ref="C7:F7"/>
    <mergeCell ref="B9:F9"/>
    <mergeCell ref="B16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.38"/>
    <col customWidth="1" min="2" max="4" width="12.63"/>
    <col customWidth="1" min="5" max="5" width="18.88"/>
    <col customWidth="1" min="6" max="7" width="21.38"/>
    <col customWidth="1" min="8" max="8" width="36.63"/>
    <col customWidth="1" min="9" max="9" width="8.88"/>
    <col customWidth="1" min="10" max="10" width="10.13"/>
    <col customWidth="1" min="11" max="11" width="22.5"/>
    <col customWidth="1" min="12" max="12" width="1.38"/>
    <col customWidth="1" min="13" max="13" width="8.88"/>
    <col customWidth="1" min="14" max="14" width="6.38"/>
    <col customWidth="1" min="15" max="15" width="8.88"/>
    <col customWidth="1" min="16" max="16" width="10.13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 t="s">
        <v>28</v>
      </c>
      <c r="N2" s="14"/>
      <c r="O2" s="14"/>
      <c r="P2" s="15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8" t="s">
        <v>29</v>
      </c>
      <c r="N3" s="29">
        <f>COUNTIF(I3:I27,R3)</f>
        <v>0</v>
      </c>
      <c r="O3" s="30" t="s">
        <v>30</v>
      </c>
      <c r="P3" s="31">
        <v>45371.0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6"/>
      <c r="B4" s="32" t="s">
        <v>31</v>
      </c>
      <c r="L4" s="26"/>
      <c r="M4" s="33" t="s">
        <v>32</v>
      </c>
      <c r="N4" s="29">
        <f>COUNTIF(I3:I28,R4)</f>
        <v>0</v>
      </c>
      <c r="O4" s="30" t="s">
        <v>33</v>
      </c>
      <c r="P4" s="29" t="s">
        <v>34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6"/>
      <c r="L5" s="26"/>
      <c r="M5" s="34" t="s">
        <v>35</v>
      </c>
      <c r="N5" s="29">
        <f>COUNTIF(I3:I29,R5)</f>
        <v>0</v>
      </c>
      <c r="O5" s="30" t="s">
        <v>36</v>
      </c>
      <c r="P5" s="35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6"/>
      <c r="L6" s="26"/>
      <c r="M6" s="36" t="s">
        <v>37</v>
      </c>
      <c r="N6" s="29">
        <f>COUNTIF(I3:I75,R6)</f>
        <v>0</v>
      </c>
      <c r="O6" s="30" t="s">
        <v>38</v>
      </c>
      <c r="P6" s="29" t="s">
        <v>38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26"/>
      <c r="M7" s="38" t="s">
        <v>39</v>
      </c>
      <c r="N7" s="29">
        <f>COUNTIF(I3:I29,R7)</f>
        <v>0</v>
      </c>
      <c r="O7" s="30" t="s">
        <v>38</v>
      </c>
      <c r="P7" s="29" t="s">
        <v>38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6"/>
      <c r="B8" s="30" t="s">
        <v>40</v>
      </c>
      <c r="C8" s="30" t="s">
        <v>41</v>
      </c>
      <c r="D8" s="30" t="s">
        <v>42</v>
      </c>
      <c r="E8" s="30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48</v>
      </c>
      <c r="K8" s="30" t="s">
        <v>49</v>
      </c>
      <c r="L8" s="26"/>
      <c r="M8" s="39">
        <f>S11+S12+S13+S14</f>
        <v>0</v>
      </c>
      <c r="N8" s="14"/>
      <c r="O8" s="14"/>
      <c r="P8" s="1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5.0" customHeight="1">
      <c r="A9" s="40"/>
      <c r="B9" s="41" t="str">
        <f t="shared" ref="B9:B36" si="1">"항공권_00"&amp;row()-8</f>
        <v>항공권_001</v>
      </c>
      <c r="C9" s="42" t="s">
        <v>50</v>
      </c>
      <c r="D9" s="41" t="s">
        <v>51</v>
      </c>
      <c r="E9" s="41" t="s">
        <v>52</v>
      </c>
      <c r="F9" s="43"/>
      <c r="G9" s="44" t="s">
        <v>53</v>
      </c>
      <c r="H9" s="45" t="s">
        <v>54</v>
      </c>
      <c r="I9" s="46" t="s">
        <v>29</v>
      </c>
      <c r="J9" s="43"/>
      <c r="K9" s="43"/>
      <c r="L9" s="26"/>
      <c r="M9" s="47"/>
      <c r="N9" s="48"/>
      <c r="O9" s="49"/>
      <c r="P9" s="50"/>
      <c r="Q9" s="26"/>
      <c r="R9" s="51" t="s">
        <v>29</v>
      </c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5.0" customHeight="1">
      <c r="A10" s="40"/>
      <c r="B10" s="41" t="str">
        <f t="shared" si="1"/>
        <v>항공권_002</v>
      </c>
      <c r="C10" s="40"/>
      <c r="D10" s="40"/>
      <c r="E10" s="52"/>
      <c r="F10" s="53" t="s">
        <v>55</v>
      </c>
      <c r="G10" s="44" t="s">
        <v>56</v>
      </c>
      <c r="H10" s="45" t="s">
        <v>57</v>
      </c>
      <c r="I10" s="54" t="s">
        <v>29</v>
      </c>
      <c r="J10" s="43"/>
      <c r="K10" s="43"/>
      <c r="L10" s="26"/>
      <c r="M10" s="49"/>
      <c r="N10" s="48"/>
      <c r="O10" s="49"/>
      <c r="P10" s="48"/>
      <c r="Q10" s="26"/>
      <c r="R10" s="51" t="s">
        <v>32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15.0" customHeight="1">
      <c r="A11" s="40"/>
      <c r="B11" s="41" t="str">
        <f t="shared" si="1"/>
        <v>항공권_003</v>
      </c>
      <c r="C11" s="40"/>
      <c r="D11" s="55"/>
      <c r="E11" s="52"/>
      <c r="F11" s="40"/>
      <c r="G11" s="44" t="s">
        <v>58</v>
      </c>
      <c r="H11" s="56" t="s">
        <v>59</v>
      </c>
      <c r="I11" s="54" t="s">
        <v>29</v>
      </c>
      <c r="J11" s="43"/>
      <c r="K11" s="43"/>
      <c r="L11" s="26"/>
      <c r="M11" s="49"/>
      <c r="N11" s="48"/>
      <c r="O11" s="49"/>
      <c r="P11" s="37"/>
      <c r="Q11" s="26"/>
      <c r="R11" s="51" t="s">
        <v>35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15.0" customHeight="1">
      <c r="A12" s="40"/>
      <c r="B12" s="41" t="str">
        <f t="shared" si="1"/>
        <v>항공권_004</v>
      </c>
      <c r="C12" s="40"/>
      <c r="D12" s="40"/>
      <c r="E12" s="52"/>
      <c r="F12" s="40"/>
      <c r="G12" s="44" t="s">
        <v>60</v>
      </c>
      <c r="H12" s="56" t="s">
        <v>61</v>
      </c>
      <c r="I12" s="54" t="s">
        <v>29</v>
      </c>
      <c r="J12" s="43"/>
      <c r="K12" s="43"/>
      <c r="L12" s="26"/>
      <c r="M12" s="49"/>
      <c r="N12" s="48"/>
      <c r="O12" s="49"/>
      <c r="P12" s="48"/>
      <c r="Q12" s="26"/>
      <c r="R12" s="51" t="s">
        <v>37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5.0" customHeight="1">
      <c r="A13" s="40"/>
      <c r="B13" s="41" t="str">
        <f t="shared" si="1"/>
        <v>항공권_005</v>
      </c>
      <c r="C13" s="40"/>
      <c r="D13" s="40"/>
      <c r="E13" s="52"/>
      <c r="F13" s="43"/>
      <c r="G13" s="57" t="s">
        <v>62</v>
      </c>
      <c r="H13" s="45" t="s">
        <v>63</v>
      </c>
      <c r="I13" s="54" t="s">
        <v>29</v>
      </c>
      <c r="J13" s="43"/>
      <c r="K13" s="43"/>
      <c r="L13" s="26"/>
      <c r="M13" s="49"/>
      <c r="N13" s="48"/>
      <c r="O13" s="49"/>
      <c r="P13" s="48"/>
      <c r="Q13" s="26"/>
      <c r="R13" s="51" t="s">
        <v>39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15.0" customHeight="1">
      <c r="A14" s="40"/>
      <c r="B14" s="41" t="str">
        <f t="shared" si="1"/>
        <v>항공권_006</v>
      </c>
      <c r="C14" s="40"/>
      <c r="D14" s="40"/>
      <c r="E14" s="52"/>
      <c r="F14" s="58" t="s">
        <v>64</v>
      </c>
      <c r="G14" s="44" t="s">
        <v>65</v>
      </c>
      <c r="H14" s="45" t="s">
        <v>66</v>
      </c>
      <c r="I14" s="54" t="s">
        <v>29</v>
      </c>
      <c r="J14" s="43"/>
      <c r="K14" s="43"/>
      <c r="L14" s="26"/>
      <c r="M14" s="59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40"/>
      <c r="B15" s="41" t="str">
        <f t="shared" si="1"/>
        <v>항공권_007</v>
      </c>
      <c r="C15" s="40"/>
      <c r="D15" s="40"/>
      <c r="E15" s="52"/>
      <c r="F15" s="40"/>
      <c r="G15" s="44" t="s">
        <v>67</v>
      </c>
      <c r="H15" s="56" t="s">
        <v>68</v>
      </c>
      <c r="I15" s="54" t="s">
        <v>29</v>
      </c>
      <c r="J15" s="43"/>
      <c r="K15" s="43"/>
      <c r="L15" s="26"/>
      <c r="M15" s="26"/>
      <c r="N15" s="26"/>
      <c r="O15" s="26"/>
      <c r="P15" s="26"/>
      <c r="Q15" s="26"/>
      <c r="R15" s="26"/>
      <c r="S15" s="60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40"/>
      <c r="B16" s="41" t="str">
        <f t="shared" si="1"/>
        <v>항공권_008</v>
      </c>
      <c r="C16" s="40"/>
      <c r="D16" s="40"/>
      <c r="E16" s="52"/>
      <c r="F16" s="40"/>
      <c r="G16" s="44" t="s">
        <v>69</v>
      </c>
      <c r="H16" s="45" t="s">
        <v>70</v>
      </c>
      <c r="I16" s="54" t="s">
        <v>29</v>
      </c>
      <c r="J16" s="43"/>
      <c r="K16" s="43"/>
      <c r="L16" s="26"/>
      <c r="M16" s="26"/>
      <c r="N16" s="26"/>
      <c r="O16" s="26"/>
      <c r="P16" s="26"/>
      <c r="Q16" s="26"/>
      <c r="R16" s="61">
        <f>COUNTA(I9:I981)</f>
        <v>28</v>
      </c>
      <c r="S16" s="62">
        <f>N12/R16</f>
        <v>0</v>
      </c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40"/>
      <c r="B17" s="41" t="str">
        <f t="shared" si="1"/>
        <v>항공권_009</v>
      </c>
      <c r="C17" s="40"/>
      <c r="D17" s="40"/>
      <c r="E17" s="52"/>
      <c r="F17" s="43"/>
      <c r="G17" s="57" t="s">
        <v>71</v>
      </c>
      <c r="H17" s="45" t="s">
        <v>72</v>
      </c>
      <c r="I17" s="54" t="s">
        <v>29</v>
      </c>
      <c r="J17" s="43"/>
      <c r="K17" s="43"/>
      <c r="L17" s="26"/>
      <c r="M17" s="26"/>
      <c r="N17" s="26"/>
      <c r="O17" s="26"/>
      <c r="P17" s="26"/>
      <c r="Q17" s="26"/>
      <c r="R17" s="26"/>
      <c r="S17" s="62">
        <f>N9/R16</f>
        <v>0</v>
      </c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40"/>
      <c r="B18" s="41" t="str">
        <f t="shared" si="1"/>
        <v>항공권_0010</v>
      </c>
      <c r="C18" s="40"/>
      <c r="D18" s="40"/>
      <c r="E18" s="52"/>
      <c r="F18" s="58" t="s">
        <v>73</v>
      </c>
      <c r="G18" s="44" t="s">
        <v>74</v>
      </c>
      <c r="H18" s="56" t="s">
        <v>75</v>
      </c>
      <c r="I18" s="54" t="s">
        <v>29</v>
      </c>
      <c r="J18" s="43"/>
      <c r="K18" s="43"/>
      <c r="L18" s="26"/>
      <c r="M18" s="26"/>
      <c r="N18" s="26"/>
      <c r="O18" s="26"/>
      <c r="P18" s="26"/>
      <c r="Q18" s="26"/>
      <c r="R18" s="26"/>
      <c r="S18" s="62">
        <f>N10/R16</f>
        <v>0</v>
      </c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40"/>
      <c r="B19" s="41" t="str">
        <f t="shared" si="1"/>
        <v>항공권_0011</v>
      </c>
      <c r="C19" s="40"/>
      <c r="D19" s="40"/>
      <c r="E19" s="52"/>
      <c r="F19" s="40"/>
      <c r="G19" s="44" t="s">
        <v>76</v>
      </c>
      <c r="H19" s="56" t="s">
        <v>77</v>
      </c>
      <c r="I19" s="54" t="s">
        <v>29</v>
      </c>
      <c r="J19" s="43"/>
      <c r="K19" s="43"/>
      <c r="L19" s="26"/>
      <c r="M19" s="26"/>
      <c r="N19" s="26"/>
      <c r="O19" s="26"/>
      <c r="P19" s="26"/>
      <c r="Q19" s="26"/>
      <c r="R19" s="26"/>
      <c r="S19" s="62">
        <f>N13/R16</f>
        <v>0</v>
      </c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40"/>
      <c r="B20" s="41" t="str">
        <f t="shared" si="1"/>
        <v>항공권_0012</v>
      </c>
      <c r="C20" s="40"/>
      <c r="D20" s="40"/>
      <c r="E20" s="52"/>
      <c r="F20" s="40"/>
      <c r="G20" s="44" t="s">
        <v>78</v>
      </c>
      <c r="H20" s="45" t="s">
        <v>79</v>
      </c>
      <c r="I20" s="54" t="s">
        <v>29</v>
      </c>
      <c r="J20" s="43"/>
      <c r="K20" s="43"/>
      <c r="L20" s="26"/>
      <c r="M20" s="26"/>
      <c r="N20" s="26"/>
      <c r="O20" s="26"/>
      <c r="P20" s="26"/>
      <c r="Q20" s="26"/>
      <c r="R20" s="26"/>
      <c r="S20" s="62">
        <f>N11/R16</f>
        <v>0</v>
      </c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40"/>
      <c r="B21" s="41" t="str">
        <f t="shared" si="1"/>
        <v>항공권_0013</v>
      </c>
      <c r="C21" s="40"/>
      <c r="D21" s="40"/>
      <c r="E21" s="63"/>
      <c r="F21" s="40"/>
      <c r="G21" s="44" t="s">
        <v>80</v>
      </c>
      <c r="H21" s="45" t="s">
        <v>81</v>
      </c>
      <c r="I21" s="54" t="s">
        <v>29</v>
      </c>
      <c r="J21" s="43"/>
      <c r="K21" s="43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40"/>
      <c r="B22" s="41" t="str">
        <f t="shared" si="1"/>
        <v>항공권_0014</v>
      </c>
      <c r="C22" s="40"/>
      <c r="D22" s="40"/>
      <c r="E22" s="64" t="s">
        <v>82</v>
      </c>
      <c r="F22" s="65" t="s">
        <v>64</v>
      </c>
      <c r="G22" s="44" t="s">
        <v>83</v>
      </c>
      <c r="H22" s="56" t="s">
        <v>84</v>
      </c>
      <c r="I22" s="54" t="s">
        <v>29</v>
      </c>
      <c r="J22" s="43"/>
      <c r="K22" s="43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40"/>
      <c r="B23" s="41" t="str">
        <f t="shared" si="1"/>
        <v>항공권_0015</v>
      </c>
      <c r="C23" s="40"/>
      <c r="D23" s="40"/>
      <c r="E23" s="26"/>
      <c r="F23" s="66"/>
      <c r="G23" s="44" t="s">
        <v>85</v>
      </c>
      <c r="H23" s="56" t="s">
        <v>86</v>
      </c>
      <c r="I23" s="54" t="s">
        <v>29</v>
      </c>
      <c r="J23" s="43"/>
      <c r="K23" s="43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40"/>
      <c r="B24" s="41" t="str">
        <f t="shared" si="1"/>
        <v>항공권_0016</v>
      </c>
      <c r="C24" s="40"/>
      <c r="D24" s="40"/>
      <c r="E24" s="26"/>
      <c r="F24" s="66"/>
      <c r="G24" s="44" t="s">
        <v>87</v>
      </c>
      <c r="H24" s="67" t="s">
        <v>88</v>
      </c>
      <c r="I24" s="54" t="s">
        <v>29</v>
      </c>
      <c r="J24" s="43"/>
      <c r="K24" s="43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40"/>
      <c r="B25" s="41" t="str">
        <f t="shared" si="1"/>
        <v>항공권_0017</v>
      </c>
      <c r="C25" s="40"/>
      <c r="D25" s="40"/>
      <c r="E25" s="26"/>
      <c r="F25" s="66"/>
      <c r="G25" s="44" t="s">
        <v>89</v>
      </c>
      <c r="H25" s="45" t="s">
        <v>90</v>
      </c>
      <c r="I25" s="54" t="s">
        <v>29</v>
      </c>
      <c r="J25" s="43"/>
      <c r="K25" s="43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40"/>
      <c r="B26" s="41" t="str">
        <f t="shared" si="1"/>
        <v>항공권_0018</v>
      </c>
      <c r="C26" s="40"/>
      <c r="D26" s="40"/>
      <c r="E26" s="26"/>
      <c r="F26" s="66"/>
      <c r="G26" s="44" t="s">
        <v>91</v>
      </c>
      <c r="H26" s="68" t="s">
        <v>92</v>
      </c>
      <c r="I26" s="54" t="s">
        <v>29</v>
      </c>
      <c r="J26" s="43"/>
      <c r="K26" s="43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40"/>
      <c r="B27" s="41" t="str">
        <f t="shared" si="1"/>
        <v>항공권_0019</v>
      </c>
      <c r="C27" s="40"/>
      <c r="D27" s="40"/>
      <c r="E27" s="26"/>
      <c r="F27" s="66"/>
      <c r="G27" s="44" t="s">
        <v>93</v>
      </c>
      <c r="H27" s="56" t="s">
        <v>94</v>
      </c>
      <c r="I27" s="54" t="s">
        <v>29</v>
      </c>
      <c r="J27" s="43"/>
      <c r="K27" s="43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40"/>
      <c r="B28" s="41" t="str">
        <f t="shared" si="1"/>
        <v>항공권_0020</v>
      </c>
      <c r="C28" s="40"/>
      <c r="D28" s="40"/>
      <c r="E28" s="26"/>
      <c r="F28" s="66"/>
      <c r="G28" s="69" t="s">
        <v>95</v>
      </c>
      <c r="H28" s="45" t="s">
        <v>96</v>
      </c>
      <c r="I28" s="54" t="s">
        <v>29</v>
      </c>
      <c r="J28" s="43"/>
      <c r="K28" s="43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40"/>
      <c r="B29" s="41" t="str">
        <f t="shared" si="1"/>
        <v>항공권_0021</v>
      </c>
      <c r="C29" s="40"/>
      <c r="D29" s="40"/>
      <c r="E29" s="26"/>
      <c r="F29" s="66"/>
      <c r="G29" s="44" t="s">
        <v>97</v>
      </c>
      <c r="H29" s="45" t="s">
        <v>90</v>
      </c>
      <c r="I29" s="54" t="s">
        <v>29</v>
      </c>
      <c r="J29" s="43"/>
      <c r="K29" s="43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40"/>
      <c r="B30" s="41" t="str">
        <f t="shared" si="1"/>
        <v>항공권_0022</v>
      </c>
      <c r="C30" s="40"/>
      <c r="D30" s="40"/>
      <c r="E30" s="26"/>
      <c r="F30" s="66"/>
      <c r="G30" s="44" t="s">
        <v>91</v>
      </c>
      <c r="H30" s="56" t="s">
        <v>98</v>
      </c>
      <c r="I30" s="54" t="s">
        <v>29</v>
      </c>
      <c r="J30" s="43"/>
      <c r="K30" s="43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40"/>
      <c r="B31" s="41" t="str">
        <f t="shared" si="1"/>
        <v>항공권_0023</v>
      </c>
      <c r="C31" s="40"/>
      <c r="D31" s="40"/>
      <c r="E31" s="26"/>
      <c r="F31" s="66"/>
      <c r="G31" s="44" t="s">
        <v>93</v>
      </c>
      <c r="H31" s="56" t="s">
        <v>99</v>
      </c>
      <c r="I31" s="54" t="s">
        <v>29</v>
      </c>
      <c r="J31" s="43"/>
      <c r="K31" s="43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40"/>
      <c r="B32" s="41" t="str">
        <f t="shared" si="1"/>
        <v>항공권_0024</v>
      </c>
      <c r="C32" s="40"/>
      <c r="D32" s="40"/>
      <c r="E32" s="26"/>
      <c r="F32" s="66"/>
      <c r="G32" s="44" t="s">
        <v>100</v>
      </c>
      <c r="H32" s="45" t="s">
        <v>101</v>
      </c>
      <c r="I32" s="54" t="s">
        <v>29</v>
      </c>
      <c r="J32" s="43"/>
      <c r="K32" s="43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40"/>
      <c r="B33" s="42" t="str">
        <f t="shared" si="1"/>
        <v>항공권_0025</v>
      </c>
      <c r="C33" s="40"/>
      <c r="D33" s="40"/>
      <c r="E33" s="26"/>
      <c r="F33" s="66"/>
      <c r="G33" s="44" t="s">
        <v>102</v>
      </c>
      <c r="H33" s="45" t="s">
        <v>103</v>
      </c>
      <c r="I33" s="54" t="s">
        <v>29</v>
      </c>
      <c r="J33" s="43"/>
      <c r="K33" s="43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6"/>
      <c r="B34" s="70" t="str">
        <f t="shared" si="1"/>
        <v>항공권_0026</v>
      </c>
      <c r="C34" s="40"/>
      <c r="D34" s="40"/>
      <c r="E34" s="26"/>
      <c r="F34" s="66"/>
      <c r="G34" s="44" t="s">
        <v>104</v>
      </c>
      <c r="H34" s="56" t="s">
        <v>105</v>
      </c>
      <c r="I34" s="54" t="s">
        <v>29</v>
      </c>
      <c r="J34" s="43"/>
      <c r="K34" s="43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6"/>
      <c r="B35" s="70" t="str">
        <f t="shared" si="1"/>
        <v>항공권_0027</v>
      </c>
      <c r="C35" s="40"/>
      <c r="D35" s="40"/>
      <c r="E35" s="26"/>
      <c r="F35" s="66"/>
      <c r="G35" s="44" t="s">
        <v>106</v>
      </c>
      <c r="H35" s="56" t="s">
        <v>107</v>
      </c>
      <c r="I35" s="54" t="s">
        <v>29</v>
      </c>
      <c r="J35" s="43"/>
      <c r="K35" s="43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ht="15.0" customHeight="1">
      <c r="A36" s="26"/>
      <c r="B36" s="70" t="str">
        <f t="shared" si="1"/>
        <v>항공권_0028</v>
      </c>
      <c r="C36" s="43"/>
      <c r="D36" s="43"/>
      <c r="E36" s="71"/>
      <c r="F36" s="72"/>
      <c r="G36" s="69" t="s">
        <v>108</v>
      </c>
      <c r="H36" s="68" t="s">
        <v>109</v>
      </c>
      <c r="I36" s="54" t="s">
        <v>29</v>
      </c>
      <c r="J36" s="43"/>
      <c r="K36" s="43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ht="15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ht="15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ht="15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5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5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ht="15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ht="15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ht="15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5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5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ht="15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ht="15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ht="15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5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5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ht="15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ht="15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ht="15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ht="15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5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5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</sheetData>
  <mergeCells count="4">
    <mergeCell ref="M2:P2"/>
    <mergeCell ref="B4:K6"/>
    <mergeCell ref="M8:P8"/>
    <mergeCell ref="M14:P14"/>
  </mergeCells>
  <dataValidations>
    <dataValidation type="list" allowBlank="1" showErrorMessage="1" sqref="M3:M7 I9:I57">
      <formula1>"N/T,Passed,Failed,N/A,Blocked"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6.63"/>
    <col customWidth="1" min="3" max="3" width="11.0"/>
    <col customWidth="1" min="4" max="4" width="11.5"/>
    <col customWidth="1" min="5" max="5" width="9.63"/>
    <col customWidth="1" min="6" max="6" width="9.5"/>
    <col customWidth="1" min="7" max="7" width="10.25"/>
    <col customWidth="1" min="8" max="8" width="10.13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73" t="s">
        <v>110</v>
      </c>
      <c r="C2" s="14"/>
      <c r="D2" s="14"/>
      <c r="E2" s="14"/>
      <c r="F2" s="14"/>
      <c r="G2" s="14"/>
      <c r="H2" s="15"/>
      <c r="I2" s="1"/>
      <c r="J2" s="6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4"/>
      <c r="C3" s="74"/>
      <c r="D3" s="75"/>
      <c r="E3" s="75"/>
      <c r="F3" s="74"/>
      <c r="G3" s="75"/>
      <c r="H3" s="7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6" t="s">
        <v>111</v>
      </c>
      <c r="C4" s="77" t="s">
        <v>3</v>
      </c>
      <c r="D4" s="14"/>
      <c r="E4" s="14"/>
      <c r="F4" s="14"/>
      <c r="G4" s="14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6" t="s">
        <v>4</v>
      </c>
      <c r="C5" s="77">
        <v>7.108</v>
      </c>
      <c r="D5" s="14"/>
      <c r="E5" s="14"/>
      <c r="F5" s="14"/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6" t="s">
        <v>112</v>
      </c>
      <c r="C6" s="77" t="s">
        <v>26</v>
      </c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6" t="s">
        <v>113</v>
      </c>
      <c r="C7" s="77" t="s">
        <v>114</v>
      </c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5"/>
      <c r="C8" s="75"/>
      <c r="D8" s="75"/>
      <c r="E8" s="75"/>
      <c r="F8" s="75"/>
      <c r="G8" s="75"/>
      <c r="H8" s="7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8" t="s">
        <v>5</v>
      </c>
      <c r="C9" s="14"/>
      <c r="D9" s="14"/>
      <c r="E9" s="14"/>
      <c r="F9" s="14"/>
      <c r="G9" s="14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9" t="s">
        <v>115</v>
      </c>
      <c r="C10" s="80" t="s">
        <v>7</v>
      </c>
      <c r="D10" s="14"/>
      <c r="E10" s="14"/>
      <c r="F10" s="14"/>
      <c r="G10" s="14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1"/>
      <c r="C11" s="81"/>
      <c r="D11" s="81"/>
      <c r="E11" s="81"/>
      <c r="F11" s="81"/>
      <c r="G11" s="75"/>
      <c r="H11" s="7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2" t="s">
        <v>116</v>
      </c>
      <c r="C12" s="4"/>
      <c r="D12" s="4"/>
      <c r="E12" s="4"/>
      <c r="F12" s="4"/>
      <c r="G12" s="4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3"/>
      <c r="H13" s="84"/>
      <c r="I13" s="1"/>
      <c r="J13" s="1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5"/>
      <c r="H14" s="8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6"/>
      <c r="C15" s="87"/>
      <c r="D15" s="87"/>
      <c r="E15" s="87"/>
      <c r="F15" s="87"/>
      <c r="G15" s="87"/>
      <c r="H15" s="8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1"/>
      <c r="C16" s="81"/>
      <c r="D16" s="81"/>
      <c r="E16" s="81"/>
      <c r="F16" s="81"/>
      <c r="G16" s="75"/>
      <c r="H16" s="7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1"/>
      <c r="C17" s="81"/>
      <c r="D17" s="81"/>
      <c r="E17" s="81"/>
      <c r="F17" s="81"/>
      <c r="G17" s="75"/>
      <c r="H17" s="7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9" t="s">
        <v>117</v>
      </c>
      <c r="C18" s="90" t="s">
        <v>118</v>
      </c>
      <c r="D18" s="90" t="s">
        <v>29</v>
      </c>
      <c r="E18" s="90" t="s">
        <v>32</v>
      </c>
      <c r="F18" s="90" t="s">
        <v>35</v>
      </c>
      <c r="G18" s="90" t="s">
        <v>37</v>
      </c>
      <c r="H18" s="90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1"/>
      <c r="C19" s="92">
        <f>COUNTA('위시 리스트 TC'!I9:I35)</f>
        <v>27</v>
      </c>
      <c r="D19" s="92">
        <f>COUNTIF('위시 리스트 TC'!I9:I35,'위시 리스트 TC'!M9)</f>
        <v>0</v>
      </c>
      <c r="E19" s="92">
        <f>COUNTIF('위시 리스트 TC'!J9:J35,'위시 리스트 TC'!M10)</f>
        <v>0</v>
      </c>
      <c r="F19" s="92">
        <f>COUNTIF('위시 리스트 TC'!I9:I35,'위시 리스트 TC'!M11)</f>
        <v>0</v>
      </c>
      <c r="G19" s="92">
        <f>COUNTIF('위시 리스트 TC'!I9:I35,'위시 리스트 TC'!M12)</f>
        <v>0</v>
      </c>
      <c r="H19" s="92">
        <f>COUNTIF('위시 리스트 TC'!I9:I35,'위시 리스트 TC'!M13)</f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3"/>
      <c r="C20" s="93"/>
      <c r="D20" s="93"/>
      <c r="E20" s="93"/>
      <c r="F20" s="9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4" t="s">
        <v>119</v>
      </c>
      <c r="C21" s="93"/>
      <c r="D21" s="93"/>
      <c r="E21" s="93"/>
      <c r="F21" s="9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5" t="s">
        <v>120</v>
      </c>
      <c r="C22" s="96"/>
      <c r="D22" s="97" t="s">
        <v>121</v>
      </c>
      <c r="E22" s="97" t="s">
        <v>122</v>
      </c>
      <c r="F22" s="97" t="s">
        <v>123</v>
      </c>
      <c r="G22" s="98" t="s">
        <v>124</v>
      </c>
      <c r="H22" s="98" t="s">
        <v>125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1"/>
      <c r="C23" s="91"/>
      <c r="D23" s="99"/>
      <c r="E23" s="99"/>
      <c r="F23" s="99"/>
      <c r="G23" s="100"/>
      <c r="H23" s="10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5" t="s">
        <v>126</v>
      </c>
      <c r="C24" s="96"/>
      <c r="D24" s="97" t="s">
        <v>121</v>
      </c>
      <c r="E24" s="97" t="s">
        <v>122</v>
      </c>
      <c r="F24" s="97" t="s">
        <v>123</v>
      </c>
      <c r="G24" s="98" t="s">
        <v>124</v>
      </c>
      <c r="H24" s="98" t="s">
        <v>125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1"/>
      <c r="C25" s="91"/>
      <c r="D25" s="100"/>
      <c r="E25" s="100"/>
      <c r="F25" s="100"/>
      <c r="G25" s="100"/>
      <c r="H25" s="10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01" t="s">
        <v>127</v>
      </c>
      <c r="C27" s="102"/>
      <c r="D27" s="102"/>
      <c r="E27" s="102"/>
      <c r="F27" s="102"/>
      <c r="G27" s="102"/>
      <c r="H27" s="10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3" t="s">
        <v>128</v>
      </c>
      <c r="C28" s="104"/>
      <c r="D28" s="105"/>
      <c r="E28" s="106" t="s">
        <v>129</v>
      </c>
      <c r="F28" s="106" t="s">
        <v>130</v>
      </c>
      <c r="G28" s="106" t="s">
        <v>131</v>
      </c>
      <c r="H28" s="106" t="s">
        <v>132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7" t="s">
        <v>133</v>
      </c>
      <c r="C29" s="104"/>
      <c r="D29" s="105"/>
      <c r="E29" s="108" t="s">
        <v>123</v>
      </c>
      <c r="F29" s="108" t="s">
        <v>134</v>
      </c>
      <c r="G29" s="108" t="s">
        <v>38</v>
      </c>
      <c r="H29" s="108" t="s">
        <v>135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7" t="s">
        <v>136</v>
      </c>
      <c r="C30" s="104"/>
      <c r="D30" s="105"/>
      <c r="E30" s="108" t="s">
        <v>123</v>
      </c>
      <c r="F30" s="108" t="s">
        <v>134</v>
      </c>
      <c r="G30" s="108" t="s">
        <v>38</v>
      </c>
      <c r="H30" s="108" t="s">
        <v>137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7" t="s">
        <v>138</v>
      </c>
      <c r="C31" s="104"/>
      <c r="D31" s="105"/>
      <c r="E31" s="108" t="s">
        <v>124</v>
      </c>
      <c r="F31" s="108" t="s">
        <v>139</v>
      </c>
      <c r="G31" s="108" t="s">
        <v>140</v>
      </c>
      <c r="H31" s="108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7" t="s">
        <v>142</v>
      </c>
      <c r="C32" s="104"/>
      <c r="D32" s="105"/>
      <c r="E32" s="108" t="s">
        <v>125</v>
      </c>
      <c r="F32" s="108" t="s">
        <v>139</v>
      </c>
      <c r="G32" s="108" t="s">
        <v>143</v>
      </c>
      <c r="H32" s="108" t="s">
        <v>144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09"/>
      <c r="B1002" s="109"/>
      <c r="C1002" s="109"/>
      <c r="D1002" s="109"/>
      <c r="E1002" s="109"/>
      <c r="F1002" s="109"/>
      <c r="G1002" s="109"/>
      <c r="H1002" s="109"/>
      <c r="I1002" s="109"/>
      <c r="J1002" s="109"/>
      <c r="K1002" s="109"/>
      <c r="L1002" s="109"/>
      <c r="M1002" s="109"/>
      <c r="N1002" s="109"/>
      <c r="O1002" s="109"/>
      <c r="P1002" s="109"/>
      <c r="Q1002" s="109"/>
      <c r="R1002" s="109"/>
      <c r="S1002" s="109"/>
      <c r="T1002" s="109"/>
      <c r="U1002" s="109"/>
      <c r="V1002" s="109"/>
      <c r="W1002" s="109"/>
      <c r="X1002" s="109"/>
      <c r="Y1002" s="109"/>
      <c r="Z1002" s="109"/>
    </row>
    <row r="1003">
      <c r="A1003" s="109"/>
      <c r="B1003" s="109"/>
      <c r="C1003" s="109"/>
      <c r="D1003" s="109"/>
      <c r="E1003" s="109"/>
      <c r="F1003" s="109"/>
      <c r="G1003" s="109"/>
      <c r="H1003" s="109"/>
      <c r="I1003" s="109"/>
      <c r="J1003" s="109"/>
      <c r="K1003" s="109"/>
      <c r="L1003" s="109"/>
      <c r="M1003" s="109"/>
      <c r="N1003" s="109"/>
      <c r="O1003" s="109"/>
      <c r="P1003" s="109"/>
      <c r="Q1003" s="109"/>
      <c r="R1003" s="109"/>
      <c r="S1003" s="109"/>
      <c r="T1003" s="109"/>
      <c r="U1003" s="109"/>
      <c r="V1003" s="109"/>
      <c r="W1003" s="109"/>
      <c r="X1003" s="109"/>
      <c r="Y1003" s="109"/>
      <c r="Z1003" s="109"/>
    </row>
    <row r="1004">
      <c r="A1004" s="109"/>
      <c r="B1004" s="109"/>
      <c r="C1004" s="109"/>
      <c r="D1004" s="109"/>
      <c r="E1004" s="109"/>
      <c r="F1004" s="109"/>
      <c r="G1004" s="109"/>
      <c r="H1004" s="109"/>
      <c r="I1004" s="109"/>
      <c r="J1004" s="109"/>
      <c r="K1004" s="109"/>
      <c r="L1004" s="109"/>
      <c r="M1004" s="109"/>
      <c r="N1004" s="109"/>
      <c r="O1004" s="109"/>
      <c r="P1004" s="109"/>
      <c r="Q1004" s="109"/>
      <c r="R1004" s="109"/>
      <c r="S1004" s="109"/>
      <c r="T1004" s="109"/>
      <c r="U1004" s="109"/>
      <c r="V1004" s="109"/>
      <c r="W1004" s="109"/>
      <c r="X1004" s="109"/>
      <c r="Y1004" s="109"/>
      <c r="Z1004" s="109"/>
    </row>
  </sheetData>
  <mergeCells count="19">
    <mergeCell ref="B2:H2"/>
    <mergeCell ref="C4:H4"/>
    <mergeCell ref="C5:H5"/>
    <mergeCell ref="C6:H6"/>
    <mergeCell ref="C7:H7"/>
    <mergeCell ref="B9:H9"/>
    <mergeCell ref="C10:H10"/>
    <mergeCell ref="B28:D28"/>
    <mergeCell ref="B29:D29"/>
    <mergeCell ref="B30:D30"/>
    <mergeCell ref="B31:D31"/>
    <mergeCell ref="B32:D32"/>
    <mergeCell ref="B12:H12"/>
    <mergeCell ref="B13:H15"/>
    <mergeCell ref="B18:B19"/>
    <mergeCell ref="B22:B23"/>
    <mergeCell ref="C22:C23"/>
    <mergeCell ref="B24:B25"/>
    <mergeCell ref="C24:C25"/>
  </mergeCells>
  <drawing r:id="rId1"/>
</worksheet>
</file>