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3\sourcefil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8" i="1" l="1"/>
  <c r="J68" i="1"/>
  <c r="I68" i="1"/>
  <c r="K49" i="1"/>
  <c r="J49" i="1"/>
  <c r="I49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I46" i="1"/>
  <c r="J46" i="1"/>
  <c r="K46" i="1"/>
  <c r="I47" i="1"/>
  <c r="J47" i="1"/>
  <c r="K47" i="1"/>
  <c r="I48" i="1"/>
  <c r="J48" i="1"/>
  <c r="K48" i="1"/>
  <c r="K45" i="1"/>
  <c r="J45" i="1"/>
  <c r="I45" i="1"/>
  <c r="K43" i="1"/>
  <c r="J43" i="1"/>
  <c r="I43" i="1"/>
  <c r="I41" i="1"/>
  <c r="J41" i="1"/>
  <c r="K41" i="1"/>
  <c r="I42" i="1"/>
  <c r="J42" i="1"/>
  <c r="K42" i="1"/>
  <c r="I38" i="1"/>
  <c r="J38" i="1"/>
  <c r="K38" i="1"/>
  <c r="I36" i="1"/>
  <c r="J36" i="1"/>
  <c r="K36" i="1"/>
  <c r="I37" i="1"/>
  <c r="J37" i="1"/>
  <c r="K37" i="1"/>
  <c r="K33" i="1"/>
  <c r="J33" i="1"/>
  <c r="I33" i="1"/>
  <c r="I29" i="1"/>
  <c r="J29" i="1"/>
  <c r="K29" i="1"/>
  <c r="I30" i="1"/>
  <c r="J30" i="1"/>
  <c r="K30" i="1"/>
  <c r="I31" i="1"/>
  <c r="J31" i="1"/>
  <c r="K31" i="1"/>
  <c r="I32" i="1"/>
  <c r="J32" i="1"/>
  <c r="K32" i="1"/>
  <c r="K26" i="1"/>
  <c r="J26" i="1"/>
  <c r="I26" i="1"/>
  <c r="I22" i="1"/>
  <c r="J22" i="1"/>
  <c r="K22" i="1"/>
  <c r="L10" i="1" l="1"/>
  <c r="I54" i="1" l="1"/>
  <c r="J54" i="1"/>
  <c r="K54" i="1" s="1"/>
  <c r="I55" i="1"/>
  <c r="J55" i="1"/>
  <c r="K55" i="1" s="1"/>
  <c r="I50" i="1"/>
  <c r="J50" i="1"/>
  <c r="K50" i="1" s="1"/>
  <c r="I51" i="1"/>
  <c r="J51" i="1"/>
  <c r="K51" i="1" s="1"/>
  <c r="I52" i="1"/>
  <c r="J52" i="1"/>
  <c r="K52" i="1"/>
  <c r="I44" i="1"/>
  <c r="J44" i="1"/>
  <c r="K44" i="1"/>
  <c r="I17" i="1"/>
  <c r="J17" i="1"/>
  <c r="K17" i="1" s="1"/>
  <c r="I40" i="1"/>
  <c r="J40" i="1"/>
  <c r="K40" i="1"/>
  <c r="I39" i="1"/>
  <c r="J39" i="1"/>
  <c r="K39" i="1"/>
  <c r="I35" i="1"/>
  <c r="J35" i="1"/>
  <c r="K35" i="1" s="1"/>
  <c r="I28" i="1"/>
  <c r="J28" i="1"/>
  <c r="K28" i="1"/>
  <c r="I24" i="1"/>
  <c r="J24" i="1"/>
  <c r="K24" i="1"/>
  <c r="I25" i="1"/>
  <c r="J25" i="1"/>
  <c r="K25" i="1" s="1"/>
  <c r="I19" i="1"/>
  <c r="J19" i="1"/>
  <c r="K19" i="1"/>
  <c r="I20" i="1"/>
  <c r="J20" i="1"/>
  <c r="K20" i="1"/>
  <c r="I21" i="1"/>
  <c r="J21" i="1"/>
  <c r="K21" i="1" s="1"/>
  <c r="I53" i="1" l="1"/>
  <c r="J53" i="1"/>
  <c r="K53" i="1" s="1"/>
  <c r="G4" i="1"/>
  <c r="K80" i="1"/>
  <c r="J80" i="1"/>
  <c r="I80" i="1"/>
  <c r="K79" i="1"/>
  <c r="J79" i="1"/>
  <c r="I79" i="1"/>
  <c r="K78" i="1"/>
  <c r="J78" i="1"/>
  <c r="I78" i="1"/>
  <c r="K77" i="1"/>
  <c r="J77" i="1"/>
  <c r="I77" i="1"/>
  <c r="L76" i="1"/>
  <c r="H76" i="1"/>
  <c r="G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L70" i="1"/>
  <c r="H70" i="1"/>
  <c r="G70" i="1"/>
  <c r="K69" i="1"/>
  <c r="J69" i="1"/>
  <c r="I69" i="1"/>
  <c r="J34" i="1"/>
  <c r="K34" i="1" s="1"/>
  <c r="I34" i="1"/>
  <c r="J27" i="1"/>
  <c r="K27" i="1" s="1"/>
  <c r="I27" i="1"/>
  <c r="J23" i="1"/>
  <c r="K23" i="1" s="1"/>
  <c r="I23" i="1"/>
  <c r="J18" i="1"/>
  <c r="K18" i="1" s="1"/>
  <c r="I18" i="1"/>
  <c r="J16" i="1"/>
  <c r="K16" i="1" s="1"/>
  <c r="I16" i="1"/>
  <c r="L15" i="1"/>
  <c r="H15" i="1"/>
  <c r="G15" i="1"/>
  <c r="K14" i="1"/>
  <c r="J14" i="1"/>
  <c r="I14" i="1"/>
  <c r="J13" i="1"/>
  <c r="K13" i="1" s="1"/>
  <c r="I13" i="1"/>
  <c r="J12" i="1"/>
  <c r="K12" i="1" s="1"/>
  <c r="I12" i="1"/>
  <c r="J11" i="1"/>
  <c r="K11" i="1" s="1"/>
  <c r="I11" i="1"/>
  <c r="H10" i="1"/>
  <c r="G10" i="1"/>
  <c r="J9" i="1"/>
  <c r="K9" i="1" s="1"/>
  <c r="I9" i="1"/>
  <c r="J8" i="1"/>
  <c r="K8" i="1" s="1"/>
  <c r="I8" i="1"/>
  <c r="J7" i="1"/>
  <c r="K7" i="1" s="1"/>
  <c r="I7" i="1"/>
  <c r="J6" i="1"/>
  <c r="K6" i="1" s="1"/>
  <c r="I6" i="1"/>
  <c r="J5" i="1"/>
  <c r="K5" i="1" s="1"/>
  <c r="I5" i="1"/>
  <c r="L4" i="1"/>
  <c r="H4" i="1"/>
  <c r="J4" i="1" l="1"/>
  <c r="I70" i="1"/>
  <c r="J70" i="1"/>
  <c r="K70" i="1" s="1"/>
  <c r="J10" i="1"/>
  <c r="K10" i="1" s="1"/>
  <c r="K4" i="1"/>
  <c r="I4" i="1"/>
  <c r="I10" i="1"/>
  <c r="I15" i="1"/>
  <c r="I76" i="1"/>
  <c r="J15" i="1"/>
  <c r="K15" i="1" s="1"/>
  <c r="J76" i="1"/>
  <c r="K76" i="1" s="1"/>
</calcChain>
</file>

<file path=xl/sharedStrings.xml><?xml version="1.0" encoding="utf-8"?>
<sst xmlns="http://schemas.openxmlformats.org/spreadsheetml/2006/main" count="333" uniqueCount="231">
  <si>
    <t>Gantt Chart</t>
    <phoneticPr fontId="4" type="noConversion"/>
  </si>
  <si>
    <t>WBS</t>
  </si>
  <si>
    <t>시작일</t>
    <phoneticPr fontId="4" type="noConversion"/>
  </si>
  <si>
    <t>종료일</t>
    <phoneticPr fontId="4" type="noConversion"/>
  </si>
  <si>
    <t>기간</t>
    <phoneticPr fontId="4" type="noConversion"/>
  </si>
  <si>
    <t>진척도</t>
    <phoneticPr fontId="4" type="noConversion"/>
  </si>
  <si>
    <t>분석</t>
    <phoneticPr fontId="4" type="noConversion"/>
  </si>
  <si>
    <t>-</t>
  </si>
  <si>
    <t>1.1</t>
  </si>
  <si>
    <t>위험 분석</t>
    <phoneticPr fontId="4" type="noConversion"/>
  </si>
  <si>
    <t>1.2</t>
    <phoneticPr fontId="4" type="noConversion"/>
  </si>
  <si>
    <t>요구사항 분석</t>
    <phoneticPr fontId="4" type="noConversion"/>
  </si>
  <si>
    <t>-</t>
    <phoneticPr fontId="4" type="noConversion"/>
  </si>
  <si>
    <t>1.5</t>
    <phoneticPr fontId="4" type="noConversion"/>
  </si>
  <si>
    <t>진행 업무 점검 및 이슈 해결</t>
    <phoneticPr fontId="4" type="noConversion"/>
  </si>
  <si>
    <t>2</t>
  </si>
  <si>
    <t>설계</t>
    <phoneticPr fontId="4" type="noConversion"/>
  </si>
  <si>
    <t>2.1</t>
    <phoneticPr fontId="4" type="noConversion"/>
  </si>
  <si>
    <t>DB 설계</t>
    <phoneticPr fontId="4" type="noConversion"/>
  </si>
  <si>
    <t>2.2</t>
    <phoneticPr fontId="4" type="noConversion"/>
  </si>
  <si>
    <t>아키텍처 설계</t>
    <phoneticPr fontId="4" type="noConversion"/>
  </si>
  <si>
    <t>2.3</t>
    <phoneticPr fontId="4" type="noConversion"/>
  </si>
  <si>
    <t>클래스 설계</t>
    <phoneticPr fontId="4" type="noConversion"/>
  </si>
  <si>
    <t>2.4</t>
    <phoneticPr fontId="4" type="noConversion"/>
  </si>
  <si>
    <t>3</t>
    <phoneticPr fontId="4" type="noConversion"/>
  </si>
  <si>
    <t>구현</t>
    <phoneticPr fontId="4" type="noConversion"/>
  </si>
  <si>
    <t>3.1</t>
    <phoneticPr fontId="4" type="noConversion"/>
  </si>
  <si>
    <t>웹 기능 구현</t>
    <phoneticPr fontId="4" type="noConversion"/>
  </si>
  <si>
    <t>4</t>
    <phoneticPr fontId="4" type="noConversion"/>
  </si>
  <si>
    <t>테스트</t>
    <phoneticPr fontId="4" type="noConversion"/>
  </si>
  <si>
    <t>4.1</t>
    <phoneticPr fontId="4" type="noConversion"/>
  </si>
  <si>
    <t>통합 테스트</t>
    <phoneticPr fontId="4" type="noConversion"/>
  </si>
  <si>
    <t>4.1.1</t>
    <phoneticPr fontId="4" type="noConversion"/>
  </si>
  <si>
    <t>단위/통합 테스트(라이브러리)</t>
    <phoneticPr fontId="4" type="noConversion"/>
  </si>
  <si>
    <t>4.1.2</t>
    <phoneticPr fontId="4" type="noConversion"/>
  </si>
  <si>
    <t>단위/통합 테스트(웹)</t>
    <phoneticPr fontId="4" type="noConversion"/>
  </si>
  <si>
    <t>4.2</t>
    <phoneticPr fontId="4" type="noConversion"/>
  </si>
  <si>
    <t>QC 및 피드백</t>
    <phoneticPr fontId="4" type="noConversion"/>
  </si>
  <si>
    <t>4.3</t>
    <phoneticPr fontId="4" type="noConversion"/>
  </si>
  <si>
    <t>진행 업무 점검 및 이슈 해결</t>
    <phoneticPr fontId="4" type="noConversion"/>
  </si>
  <si>
    <t>5</t>
    <phoneticPr fontId="4" type="noConversion"/>
  </si>
  <si>
    <t>이관</t>
    <phoneticPr fontId="4" type="noConversion"/>
  </si>
  <si>
    <t>5.1</t>
    <phoneticPr fontId="4" type="noConversion"/>
  </si>
  <si>
    <t>적용 시나리오 작성 및 공유</t>
    <phoneticPr fontId="4" type="noConversion"/>
  </si>
  <si>
    <t>5.2</t>
    <phoneticPr fontId="4" type="noConversion"/>
  </si>
  <si>
    <t>공지</t>
    <phoneticPr fontId="4" type="noConversion"/>
  </si>
  <si>
    <t>5.3</t>
    <phoneticPr fontId="4" type="noConversion"/>
  </si>
  <si>
    <t>소스 배포/장애 대응 준비</t>
    <phoneticPr fontId="4" type="noConversion"/>
  </si>
  <si>
    <t>실서버 이관</t>
    <phoneticPr fontId="4" type="noConversion"/>
  </si>
  <si>
    <t>중요단계</t>
    <phoneticPr fontId="4" type="noConversion"/>
  </si>
  <si>
    <t>진행 전</t>
    <phoneticPr fontId="2" type="noConversion"/>
  </si>
  <si>
    <t>중요단계</t>
    <phoneticPr fontId="4" type="noConversion"/>
  </si>
  <si>
    <t>중요단계</t>
    <phoneticPr fontId="4" type="noConversion"/>
  </si>
  <si>
    <t xml:space="preserve"> DAYS</t>
    <phoneticPr fontId="2" type="noConversion"/>
  </si>
  <si>
    <t>클래스 분석</t>
    <phoneticPr fontId="4" type="noConversion"/>
  </si>
  <si>
    <t>아키텍처 분석</t>
    <phoneticPr fontId="4" type="noConversion"/>
  </si>
  <si>
    <t>작업완료여부</t>
    <phoneticPr fontId="4" type="noConversion"/>
  </si>
  <si>
    <t>업무분담</t>
    <phoneticPr fontId="4" type="noConversion"/>
  </si>
  <si>
    <t>1.3</t>
    <phoneticPr fontId="4" type="noConversion"/>
  </si>
  <si>
    <t>1.4</t>
    <phoneticPr fontId="4" type="noConversion"/>
  </si>
  <si>
    <t>기능</t>
    <phoneticPr fontId="4" type="noConversion"/>
  </si>
  <si>
    <t>3.2.1</t>
    <phoneticPr fontId="4" type="noConversion"/>
  </si>
  <si>
    <t>3.2.2</t>
    <phoneticPr fontId="2" type="noConversion"/>
  </si>
  <si>
    <t>3.2.3</t>
    <phoneticPr fontId="2" type="noConversion"/>
  </si>
  <si>
    <t>회원가입</t>
    <phoneticPr fontId="4" type="noConversion"/>
  </si>
  <si>
    <t>회원삭제</t>
    <phoneticPr fontId="2" type="noConversion"/>
  </si>
  <si>
    <t>회원수정</t>
    <phoneticPr fontId="2" type="noConversion"/>
  </si>
  <si>
    <t>3.2.4</t>
  </si>
  <si>
    <t>3.3.1</t>
    <phoneticPr fontId="2" type="noConversion"/>
  </si>
  <si>
    <t>3.3.2</t>
    <phoneticPr fontId="2" type="noConversion"/>
  </si>
  <si>
    <t>3.3.3</t>
  </si>
  <si>
    <t>공지사항수정</t>
    <phoneticPr fontId="2" type="noConversion"/>
  </si>
  <si>
    <t>공지사항삭제</t>
    <phoneticPr fontId="2" type="noConversion"/>
  </si>
  <si>
    <t>3.4.1</t>
    <phoneticPr fontId="2" type="noConversion"/>
  </si>
  <si>
    <t>3.4.2</t>
  </si>
  <si>
    <t>3.4.3</t>
  </si>
  <si>
    <t>3.5.1</t>
    <phoneticPr fontId="2" type="noConversion"/>
  </si>
  <si>
    <t>3.5.2</t>
    <phoneticPr fontId="2" type="noConversion"/>
  </si>
  <si>
    <t>3.6.3</t>
  </si>
  <si>
    <t>3.6.4</t>
  </si>
  <si>
    <t>3.6.5</t>
  </si>
  <si>
    <t>3.1.1</t>
    <phoneticPr fontId="2" type="noConversion"/>
  </si>
  <si>
    <t>3.7.1</t>
    <phoneticPr fontId="2" type="noConversion"/>
  </si>
  <si>
    <t>3.7.2</t>
  </si>
  <si>
    <t>3.7.3</t>
  </si>
  <si>
    <t>3.8.2</t>
  </si>
  <si>
    <t>3.8.3</t>
  </si>
  <si>
    <t>요구식별자</t>
    <phoneticPr fontId="2" type="noConversion"/>
  </si>
  <si>
    <t>진행전</t>
    <phoneticPr fontId="2" type="noConversion"/>
  </si>
  <si>
    <t>pro03 함안 문화관광</t>
    <phoneticPr fontId="4" type="noConversion"/>
  </si>
  <si>
    <t>유형</t>
    <phoneticPr fontId="2" type="noConversion"/>
  </si>
  <si>
    <t>사용자 인증(로그인)</t>
    <phoneticPr fontId="2" type="noConversion"/>
  </si>
  <si>
    <t>Login.do</t>
    <phoneticPr fontId="2" type="noConversion"/>
  </si>
  <si>
    <t>Signup.do</t>
    <phoneticPr fontId="2" type="noConversion"/>
  </si>
  <si>
    <t>회원정보</t>
    <phoneticPr fontId="2" type="noConversion"/>
  </si>
  <si>
    <t>Mypage.do</t>
    <phoneticPr fontId="2" type="noConversion"/>
  </si>
  <si>
    <t>Memberdel.do</t>
    <phoneticPr fontId="2" type="noConversion"/>
  </si>
  <si>
    <t>MypageUpdate.do</t>
    <phoneticPr fontId="2" type="noConversion"/>
  </si>
  <si>
    <t>3.2.5</t>
  </si>
  <si>
    <t>회원가입 이용약관</t>
    <phoneticPr fontId="2" type="noConversion"/>
  </si>
  <si>
    <t>Agree.do</t>
    <phoneticPr fontId="2" type="noConversion"/>
  </si>
  <si>
    <t>회원</t>
    <phoneticPr fontId="2" type="noConversion"/>
  </si>
  <si>
    <t>공지사항등록</t>
    <phoneticPr fontId="4" type="noConversion"/>
  </si>
  <si>
    <t>NoticeAdd.do</t>
    <phoneticPr fontId="2" type="noConversion"/>
  </si>
  <si>
    <t>NoticeUpdatte.do</t>
    <phoneticPr fontId="2" type="noConversion"/>
  </si>
  <si>
    <t>NoticeDel.do</t>
    <phoneticPr fontId="2" type="noConversion"/>
  </si>
  <si>
    <t>NoticeDetail.do</t>
    <phoneticPr fontId="2" type="noConversion"/>
  </si>
  <si>
    <t>공통</t>
    <phoneticPr fontId="2" type="noConversion"/>
  </si>
  <si>
    <t>관리자</t>
    <phoneticPr fontId="2" type="noConversion"/>
  </si>
  <si>
    <t>관리자</t>
    <phoneticPr fontId="2" type="noConversion"/>
  </si>
  <si>
    <t>공통</t>
    <phoneticPr fontId="2" type="noConversion"/>
  </si>
  <si>
    <t>공지사항 상세보기</t>
    <phoneticPr fontId="2" type="noConversion"/>
  </si>
  <si>
    <t>3.4.4</t>
  </si>
  <si>
    <t>3.4.5</t>
  </si>
  <si>
    <t>3.4.6</t>
  </si>
  <si>
    <t>ComplainList.do</t>
    <phoneticPr fontId="2" type="noConversion"/>
  </si>
  <si>
    <t>민원 목록</t>
    <phoneticPr fontId="4" type="noConversion"/>
  </si>
  <si>
    <t>공통</t>
    <phoneticPr fontId="2" type="noConversion"/>
  </si>
  <si>
    <t>민원 상세보기</t>
    <phoneticPr fontId="4" type="noConversion"/>
  </si>
  <si>
    <t>ComplainDetail.do</t>
    <phoneticPr fontId="2" type="noConversion"/>
  </si>
  <si>
    <t>회원</t>
    <phoneticPr fontId="2" type="noConversion"/>
  </si>
  <si>
    <t>민원 쓰기</t>
    <phoneticPr fontId="4" type="noConversion"/>
  </si>
  <si>
    <t>ComplainAdd.do</t>
    <phoneticPr fontId="2" type="noConversion"/>
  </si>
  <si>
    <t>민원 철회</t>
    <phoneticPr fontId="4" type="noConversion"/>
  </si>
  <si>
    <t>ComplainDel.do</t>
    <phoneticPr fontId="2" type="noConversion"/>
  </si>
  <si>
    <t>회원</t>
    <phoneticPr fontId="2" type="noConversion"/>
  </si>
  <si>
    <t>민원 답변 쓰기</t>
    <phoneticPr fontId="4" type="noConversion"/>
  </si>
  <si>
    <t>ReplyAdd.do</t>
    <phoneticPr fontId="2" type="noConversion"/>
  </si>
  <si>
    <t>민원 답변 수정</t>
    <phoneticPr fontId="4" type="noConversion"/>
  </si>
  <si>
    <t>ReplyUpdate.do</t>
    <phoneticPr fontId="2" type="noConversion"/>
  </si>
  <si>
    <t>민원 답변 삭제</t>
    <phoneticPr fontId="4" type="noConversion"/>
  </si>
  <si>
    <t>ReplyDel.do</t>
    <phoneticPr fontId="2" type="noConversion"/>
  </si>
  <si>
    <t>관리자</t>
    <phoneticPr fontId="2" type="noConversion"/>
  </si>
  <si>
    <t>관리자</t>
    <phoneticPr fontId="2" type="noConversion"/>
  </si>
  <si>
    <t>포토갤러리 목록</t>
    <phoneticPr fontId="4" type="noConversion"/>
  </si>
  <si>
    <t>포토갤러리 자세히보기</t>
    <phoneticPr fontId="4" type="noConversion"/>
  </si>
  <si>
    <t>PhotoList.do</t>
    <phoneticPr fontId="2" type="noConversion"/>
  </si>
  <si>
    <t>PhotoDetail.do</t>
    <phoneticPr fontId="2" type="noConversion"/>
  </si>
  <si>
    <t>3.5.3</t>
  </si>
  <si>
    <t>3.5.4</t>
  </si>
  <si>
    <t>3.5.5</t>
  </si>
  <si>
    <t>공통</t>
    <phoneticPr fontId="2" type="noConversion"/>
  </si>
  <si>
    <t>공통</t>
    <phoneticPr fontId="2" type="noConversion"/>
  </si>
  <si>
    <t>공통</t>
    <phoneticPr fontId="2" type="noConversion"/>
  </si>
  <si>
    <t>3.6.1</t>
    <phoneticPr fontId="2" type="noConversion"/>
  </si>
  <si>
    <t>3.6.2</t>
    <phoneticPr fontId="2" type="noConversion"/>
  </si>
  <si>
    <t>음식점 목록</t>
    <phoneticPr fontId="4" type="noConversion"/>
  </si>
  <si>
    <t>FoodList.do</t>
    <phoneticPr fontId="2" type="noConversion"/>
  </si>
  <si>
    <t>FoodDetail.do</t>
    <phoneticPr fontId="2" type="noConversion"/>
  </si>
  <si>
    <t>음식점 자세히보기</t>
    <phoneticPr fontId="4" type="noConversion"/>
  </si>
  <si>
    <t>관리자</t>
    <phoneticPr fontId="2" type="noConversion"/>
  </si>
  <si>
    <t>음식점 신규등록</t>
    <phoneticPr fontId="4" type="noConversion"/>
  </si>
  <si>
    <t>FoodAdd.do</t>
    <phoneticPr fontId="2" type="noConversion"/>
  </si>
  <si>
    <t>음식점 수정</t>
    <phoneticPr fontId="4" type="noConversion"/>
  </si>
  <si>
    <t>FoodUpdate.do</t>
    <phoneticPr fontId="2" type="noConversion"/>
  </si>
  <si>
    <t>음식점 삭제</t>
    <phoneticPr fontId="4" type="noConversion"/>
  </si>
  <si>
    <t>FoodDel.do</t>
    <phoneticPr fontId="2" type="noConversion"/>
  </si>
  <si>
    <t>포토갤러리 수정</t>
    <phoneticPr fontId="4" type="noConversion"/>
  </si>
  <si>
    <t>포토갤러리 삭제</t>
    <phoneticPr fontId="4" type="noConversion"/>
  </si>
  <si>
    <t>PhotoUpdate.do</t>
    <phoneticPr fontId="2" type="noConversion"/>
  </si>
  <si>
    <t>PhotoDel.do</t>
    <phoneticPr fontId="2" type="noConversion"/>
  </si>
  <si>
    <t>숙박시설 목록</t>
    <phoneticPr fontId="2" type="noConversion"/>
  </si>
  <si>
    <t>3.7.4</t>
  </si>
  <si>
    <t>3.7.5</t>
  </si>
  <si>
    <t>숙박시설 자세히보기</t>
    <phoneticPr fontId="4" type="noConversion"/>
  </si>
  <si>
    <t>숙박시설 신규등록</t>
    <phoneticPr fontId="2" type="noConversion"/>
  </si>
  <si>
    <t>숙박시설 수정</t>
    <phoneticPr fontId="4" type="noConversion"/>
  </si>
  <si>
    <t>숙박시설 삭제</t>
    <phoneticPr fontId="2" type="noConversion"/>
  </si>
  <si>
    <t>AccomList.do</t>
    <phoneticPr fontId="2" type="noConversion"/>
  </si>
  <si>
    <t>AccomDetail.do</t>
    <phoneticPr fontId="2" type="noConversion"/>
  </si>
  <si>
    <t>AccomAdd.do</t>
    <phoneticPr fontId="2" type="noConversion"/>
  </si>
  <si>
    <t>AccomUpdate.do</t>
    <phoneticPr fontId="2" type="noConversion"/>
  </si>
  <si>
    <t>AccomDel.do</t>
    <phoneticPr fontId="2" type="noConversion"/>
  </si>
  <si>
    <t>공통헤더</t>
    <phoneticPr fontId="2" type="noConversion"/>
  </si>
  <si>
    <t>공통푸터</t>
    <phoneticPr fontId="2" type="noConversion"/>
  </si>
  <si>
    <t>메인페이지</t>
    <phoneticPr fontId="2" type="noConversion"/>
  </si>
  <si>
    <t>공지사항</t>
    <phoneticPr fontId="2" type="noConversion"/>
  </si>
  <si>
    <t>서브페이지1</t>
    <phoneticPr fontId="4" type="noConversion"/>
  </si>
  <si>
    <t>민원페이지</t>
    <phoneticPr fontId="2" type="noConversion"/>
  </si>
  <si>
    <t>서브페이지2</t>
    <phoneticPr fontId="4" type="noConversion"/>
  </si>
  <si>
    <t>함안수박축제</t>
    <phoneticPr fontId="2" type="noConversion"/>
  </si>
  <si>
    <t>함안낙화놀이</t>
    <phoneticPr fontId="2" type="noConversion"/>
  </si>
  <si>
    <t>함안해바라기축제</t>
    <phoneticPr fontId="4" type="noConversion"/>
  </si>
  <si>
    <t>3.10</t>
    <phoneticPr fontId="2" type="noConversion"/>
  </si>
  <si>
    <t>3.9</t>
    <phoneticPr fontId="2" type="noConversion"/>
  </si>
  <si>
    <t>3.9.1</t>
    <phoneticPr fontId="2" type="noConversion"/>
  </si>
  <si>
    <t>3.9.2</t>
    <phoneticPr fontId="2" type="noConversion"/>
  </si>
  <si>
    <t>3.10.1</t>
    <phoneticPr fontId="2" type="noConversion"/>
  </si>
  <si>
    <t>3.10.2</t>
    <phoneticPr fontId="2" type="noConversion"/>
  </si>
  <si>
    <t>3.10.3</t>
    <phoneticPr fontId="2" type="noConversion"/>
  </si>
  <si>
    <t>3.8.1</t>
    <phoneticPr fontId="2" type="noConversion"/>
  </si>
  <si>
    <t>3.11</t>
    <phoneticPr fontId="2" type="noConversion"/>
  </si>
  <si>
    <t>서브페이지3</t>
    <phoneticPr fontId="4" type="noConversion"/>
  </si>
  <si>
    <t>문화재</t>
    <phoneticPr fontId="2" type="noConversion"/>
  </si>
  <si>
    <t>생태관광(N/5)</t>
    <phoneticPr fontId="4" type="noConversion"/>
  </si>
  <si>
    <t>역사여행(N/4)</t>
    <phoneticPr fontId="2" type="noConversion"/>
  </si>
  <si>
    <t>3.11.1</t>
    <phoneticPr fontId="2" type="noConversion"/>
  </si>
  <si>
    <t>3.11.2</t>
    <phoneticPr fontId="2" type="noConversion"/>
  </si>
  <si>
    <t>3.11.3</t>
    <phoneticPr fontId="2" type="noConversion"/>
  </si>
  <si>
    <t>포토갤러리</t>
    <phoneticPr fontId="2" type="noConversion"/>
  </si>
  <si>
    <t>교통안내(N/3)</t>
    <phoneticPr fontId="2" type="noConversion"/>
  </si>
  <si>
    <t>관광지도(N/3)</t>
    <phoneticPr fontId="4" type="noConversion"/>
  </si>
  <si>
    <t>3.12</t>
    <phoneticPr fontId="2" type="noConversion"/>
  </si>
  <si>
    <t>3.12.1</t>
    <phoneticPr fontId="2" type="noConversion"/>
  </si>
  <si>
    <t>3.12.2</t>
  </si>
  <si>
    <t>3.12.3</t>
  </si>
  <si>
    <t>3.13</t>
    <phoneticPr fontId="4" type="noConversion"/>
  </si>
  <si>
    <t>6조</t>
    <phoneticPr fontId="2" type="noConversion"/>
  </si>
  <si>
    <t>조태정, 김우주</t>
    <phoneticPr fontId="2" type="noConversion"/>
  </si>
  <si>
    <t>header.jsp</t>
    <phoneticPr fontId="2" type="noConversion"/>
  </si>
  <si>
    <t>footer.jsp</t>
    <phoneticPr fontId="2" type="noConversion"/>
  </si>
  <si>
    <t>/sub1</t>
    <phoneticPr fontId="2" type="noConversion"/>
  </si>
  <si>
    <t>/sub1/notice.jsp</t>
    <phoneticPr fontId="2" type="noConversion"/>
  </si>
  <si>
    <t>/sub1/complain.jsp</t>
    <phoneticPr fontId="2" type="noConversion"/>
  </si>
  <si>
    <t>/sub2</t>
    <phoneticPr fontId="2" type="noConversion"/>
  </si>
  <si>
    <t>/sub2/watermelon.jsp</t>
    <phoneticPr fontId="2" type="noConversion"/>
  </si>
  <si>
    <t>웹 페이지 구현</t>
    <phoneticPr fontId="2" type="noConversion"/>
  </si>
  <si>
    <t>index.jsp</t>
    <phoneticPr fontId="2" type="noConversion"/>
  </si>
  <si>
    <t>/sub2/fireworks.jsp</t>
    <phoneticPr fontId="2" type="noConversion"/>
  </si>
  <si>
    <t>/sub2/sunflower.jsp</t>
    <phoneticPr fontId="2" type="noConversion"/>
  </si>
  <si>
    <t>/sub3</t>
    <phoneticPr fontId="2" type="noConversion"/>
  </si>
  <si>
    <t>/sub3/cultural.jsp</t>
    <phoneticPr fontId="2" type="noConversion"/>
  </si>
  <si>
    <t>/sub3/history.jsp</t>
    <phoneticPr fontId="2" type="noConversion"/>
  </si>
  <si>
    <t>/sub3/eco.jsp</t>
    <phoneticPr fontId="2" type="noConversion"/>
  </si>
  <si>
    <t>서브페이지4</t>
    <phoneticPr fontId="4" type="noConversion"/>
  </si>
  <si>
    <t>/sub4</t>
    <phoneticPr fontId="2" type="noConversion"/>
  </si>
  <si>
    <t>/sub4/photo.jsp</t>
    <phoneticPr fontId="2" type="noConversion"/>
  </si>
  <si>
    <t>/sub4/traffic.jsp</t>
    <phoneticPr fontId="2" type="noConversion"/>
  </si>
  <si>
    <t>/sub4/market.jsp</t>
    <phoneticPr fontId="2" type="noConversion"/>
  </si>
  <si>
    <t>회원 관련(가입 등) 페이지</t>
    <phoneticPr fontId="4" type="noConversion"/>
  </si>
  <si>
    <t>/member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</si>
</sst>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d/m;@"/>
    <numFmt numFmtId="177" formatCode="yy&quot;-&quot;m&quot;-&quot;d;@"/>
    <numFmt numFmtId="178" formatCode="dd/mm/yy;@"/>
    <numFmt numFmtId="179" formatCode="mm\/dd"/>
  </numFmts>
  <fonts count="1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u/>
      <sz val="12"/>
      <color indexed="8"/>
      <name val="맑은 고딕"/>
      <family val="3"/>
      <charset val="129"/>
    </font>
    <font>
      <sz val="8"/>
      <name val="Verdana"/>
      <family val="2"/>
    </font>
    <font>
      <b/>
      <sz val="9"/>
      <color indexed="8"/>
      <name val="맑은 고딕"/>
      <family val="3"/>
      <charset val="129"/>
    </font>
    <font>
      <b/>
      <sz val="9"/>
      <color indexed="63"/>
      <name val="맑은 고딕"/>
      <family val="3"/>
      <charset val="129"/>
    </font>
    <font>
      <b/>
      <sz val="9"/>
      <color indexed="55"/>
      <name val="맑은 고딕"/>
      <family val="3"/>
      <charset val="129"/>
    </font>
    <font>
      <b/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12"/>
      <name val="맑은 고딕"/>
      <family val="3"/>
      <charset val="129"/>
    </font>
    <font>
      <sz val="9"/>
      <color indexed="55"/>
      <name val="맑은 고딕"/>
      <family val="3"/>
      <charset val="129"/>
    </font>
    <font>
      <u/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176" fontId="3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20" fontId="1" fillId="0" borderId="4" xfId="0" quotePrefix="1" applyNumberFormat="1" applyFont="1" applyBorder="1" applyAlignment="1">
      <alignment horizontal="right"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right" vertical="center"/>
    </xf>
    <xf numFmtId="178" fontId="12" fillId="2" borderId="4" xfId="0" applyNumberFormat="1" applyFont="1" applyFill="1" applyBorder="1" applyAlignment="1">
      <alignment horizontal="right" vertical="center"/>
    </xf>
    <xf numFmtId="9" fontId="11" fillId="0" borderId="4" xfId="0" applyNumberFormat="1" applyFont="1" applyBorder="1" applyAlignment="1">
      <alignment horizontal="right" vertical="center"/>
    </xf>
    <xf numFmtId="0" fontId="13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4" xfId="0" quotePrefix="1" applyFont="1" applyBorder="1" applyAlignment="1">
      <alignment horizontal="left" vertical="center"/>
    </xf>
    <xf numFmtId="177" fontId="10" fillId="3" borderId="4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center" vertical="center" textRotation="90"/>
    </xf>
    <xf numFmtId="0" fontId="9" fillId="0" borderId="5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177" fontId="10" fillId="5" borderId="4" xfId="0" applyNumberFormat="1" applyFont="1" applyFill="1" applyBorder="1" applyAlignment="1">
      <alignment horizontal="right" vertical="center"/>
    </xf>
    <xf numFmtId="20" fontId="1" fillId="5" borderId="4" xfId="0" quotePrefix="1" applyNumberFormat="1" applyFont="1" applyFill="1" applyBorder="1" applyAlignment="1">
      <alignment horizontal="right" vertical="center"/>
    </xf>
    <xf numFmtId="0" fontId="10" fillId="5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right" vertical="center"/>
    </xf>
    <xf numFmtId="178" fontId="12" fillId="5" borderId="4" xfId="0" applyNumberFormat="1" applyFont="1" applyFill="1" applyBorder="1" applyAlignment="1">
      <alignment horizontal="right" vertical="center"/>
    </xf>
    <xf numFmtId="9" fontId="11" fillId="5" borderId="4" xfId="0" applyNumberFormat="1" applyFont="1" applyFill="1" applyBorder="1" applyAlignment="1">
      <alignment horizontal="right" vertical="center"/>
    </xf>
    <xf numFmtId="0" fontId="13" fillId="5" borderId="5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10" fillId="5" borderId="4" xfId="0" quotePrefix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vertical="center"/>
    </xf>
    <xf numFmtId="0" fontId="0" fillId="4" borderId="0" xfId="0" applyFill="1">
      <alignment vertical="center"/>
    </xf>
    <xf numFmtId="0" fontId="5" fillId="4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left" vertical="center"/>
    </xf>
    <xf numFmtId="14" fontId="5" fillId="4" borderId="3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right" vertical="center"/>
    </xf>
    <xf numFmtId="14" fontId="7" fillId="4" borderId="3" xfId="0" applyNumberFormat="1" applyFont="1" applyFill="1" applyBorder="1" applyAlignment="1">
      <alignment horizontal="right" vertical="center"/>
    </xf>
    <xf numFmtId="9" fontId="8" fillId="4" borderId="3" xfId="0" applyNumberFormat="1" applyFont="1" applyFill="1" applyBorder="1" applyAlignment="1">
      <alignment horizontal="right" vertical="center"/>
    </xf>
    <xf numFmtId="0" fontId="5" fillId="4" borderId="0" xfId="0" applyFont="1" applyFill="1" applyBorder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5" fillId="4" borderId="4" xfId="0" quotePrefix="1" applyFont="1" applyFill="1" applyBorder="1" applyAlignment="1">
      <alignment horizontal="right" vertical="center"/>
    </xf>
    <xf numFmtId="0" fontId="5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14" fontId="5" fillId="4" borderId="4" xfId="0" applyNumberFormat="1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right" vertical="center"/>
    </xf>
    <xf numFmtId="14" fontId="7" fillId="4" borderId="4" xfId="0" applyNumberFormat="1" applyFont="1" applyFill="1" applyBorder="1" applyAlignment="1">
      <alignment horizontal="right" vertical="center"/>
    </xf>
    <xf numFmtId="9" fontId="8" fillId="4" borderId="4" xfId="0" applyNumberFormat="1" applyFont="1" applyFill="1" applyBorder="1" applyAlignment="1">
      <alignment horizontal="right" vertical="center"/>
    </xf>
    <xf numFmtId="179" fontId="1" fillId="0" borderId="0" xfId="0" applyNumberFormat="1" applyFont="1" applyFill="1" applyBorder="1" applyAlignment="1">
      <alignment horizontal="center" vertical="center" textRotation="90"/>
    </xf>
    <xf numFmtId="0" fontId="0" fillId="0" borderId="0" xfId="0" applyFill="1">
      <alignment vertical="center"/>
    </xf>
    <xf numFmtId="0" fontId="13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</cellXfs>
  <cellStyles count="1">
    <cellStyle name="표준" xfId="0" builtinId="0"/>
  </cellStyles>
  <dxfs count="11"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80"/>
  <sheetViews>
    <sheetView tabSelected="1" topLeftCell="A40" workbookViewId="0">
      <selection activeCell="C69" sqref="C69"/>
    </sheetView>
  </sheetViews>
  <sheetFormatPr defaultRowHeight="16.5" x14ac:dyDescent="0.3"/>
  <cols>
    <col min="3" max="3" width="16.75" bestFit="1" customWidth="1"/>
    <col min="4" max="4" width="22.875" bestFit="1" customWidth="1"/>
    <col min="6" max="6" width="10.5" bestFit="1" customWidth="1"/>
    <col min="7" max="7" width="9.75" bestFit="1" customWidth="1"/>
    <col min="13" max="253" width="1.625" customWidth="1"/>
  </cols>
  <sheetData>
    <row r="1" spans="1:253" ht="17.25" x14ac:dyDescent="0.3">
      <c r="A1" s="1"/>
      <c r="B1" s="1"/>
      <c r="C1" s="1"/>
      <c r="D1" s="2" t="s">
        <v>89</v>
      </c>
      <c r="E1" s="3"/>
      <c r="F1" s="3"/>
      <c r="G1" s="4"/>
      <c r="H1" s="1"/>
      <c r="I1" s="1"/>
      <c r="J1" s="1"/>
      <c r="K1" s="1"/>
      <c r="L1" s="5"/>
      <c r="M1" s="6" t="s">
        <v>0</v>
      </c>
      <c r="N1" s="4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ht="33.75" customHeight="1" x14ac:dyDescent="0.3">
      <c r="A2" s="8"/>
      <c r="B2" s="8"/>
      <c r="C2" s="8"/>
      <c r="D2" s="9" t="s">
        <v>207</v>
      </c>
      <c r="E2" s="69" t="s">
        <v>208</v>
      </c>
      <c r="F2" s="69"/>
      <c r="I2" s="8"/>
      <c r="J2" s="8"/>
      <c r="K2" s="8"/>
      <c r="L2" s="10" t="s">
        <v>53</v>
      </c>
      <c r="M2" s="66">
        <v>45063</v>
      </c>
      <c r="N2" s="66">
        <v>45064</v>
      </c>
      <c r="O2" s="66">
        <v>45065</v>
      </c>
      <c r="P2" s="66">
        <v>45066</v>
      </c>
      <c r="Q2" s="66">
        <v>45067</v>
      </c>
      <c r="R2" s="66">
        <v>45068</v>
      </c>
      <c r="S2" s="66">
        <v>45069</v>
      </c>
      <c r="T2" s="66">
        <v>45070</v>
      </c>
      <c r="U2" s="66">
        <v>45071</v>
      </c>
      <c r="V2" s="66">
        <v>45072</v>
      </c>
      <c r="W2" s="66">
        <v>45073</v>
      </c>
      <c r="X2" s="66">
        <v>45074</v>
      </c>
      <c r="Y2" s="66">
        <v>45075</v>
      </c>
      <c r="Z2" s="66">
        <v>45076</v>
      </c>
      <c r="AA2" s="66">
        <v>45077</v>
      </c>
      <c r="AB2" s="66">
        <v>45078</v>
      </c>
      <c r="AC2" s="66">
        <v>45079</v>
      </c>
      <c r="AD2" s="66">
        <v>45080</v>
      </c>
      <c r="AE2" s="66">
        <v>45081</v>
      </c>
      <c r="AF2" s="66">
        <v>45082</v>
      </c>
      <c r="AG2" s="66">
        <v>45083</v>
      </c>
      <c r="AH2" s="66">
        <v>45084</v>
      </c>
      <c r="AI2" s="66">
        <v>45085</v>
      </c>
      <c r="AJ2" s="66">
        <v>45086</v>
      </c>
      <c r="AK2" s="66">
        <v>45087</v>
      </c>
      <c r="AL2" s="66">
        <v>45088</v>
      </c>
      <c r="AM2" s="66">
        <v>45089</v>
      </c>
      <c r="AN2" s="66">
        <v>45090</v>
      </c>
      <c r="AO2" s="66">
        <v>45091</v>
      </c>
      <c r="AP2" s="66">
        <v>45092</v>
      </c>
      <c r="AQ2" s="66">
        <v>45093</v>
      </c>
      <c r="AR2" s="66">
        <v>45094</v>
      </c>
      <c r="AS2" s="66">
        <v>45095</v>
      </c>
      <c r="AT2" s="66">
        <v>45096</v>
      </c>
      <c r="AU2" s="66">
        <v>45097</v>
      </c>
      <c r="AV2" s="66">
        <v>45098</v>
      </c>
      <c r="AW2" s="66">
        <v>45099</v>
      </c>
      <c r="AX2" s="66">
        <v>45100</v>
      </c>
      <c r="AY2" s="66">
        <v>45101</v>
      </c>
      <c r="AZ2" s="66">
        <v>45102</v>
      </c>
      <c r="BA2" s="66">
        <v>45103</v>
      </c>
      <c r="BB2" s="66">
        <v>45104</v>
      </c>
      <c r="BC2" s="66">
        <v>45105</v>
      </c>
      <c r="BD2" s="66">
        <v>45106</v>
      </c>
      <c r="BE2" s="66">
        <v>45107</v>
      </c>
      <c r="BF2" s="66">
        <v>45108</v>
      </c>
      <c r="BG2" s="66">
        <v>45109</v>
      </c>
      <c r="BH2" s="66">
        <v>45110</v>
      </c>
      <c r="BI2" s="66">
        <v>45111</v>
      </c>
      <c r="BJ2" s="66">
        <v>45112</v>
      </c>
      <c r="BK2" s="66">
        <v>45113</v>
      </c>
      <c r="BL2" s="66">
        <v>45114</v>
      </c>
      <c r="BM2" s="66">
        <v>45115</v>
      </c>
      <c r="BN2" s="66">
        <v>45116</v>
      </c>
      <c r="BO2" s="66">
        <v>45117</v>
      </c>
      <c r="BP2" s="66">
        <v>45118</v>
      </c>
      <c r="BQ2" s="66">
        <v>45119</v>
      </c>
      <c r="BR2" s="66">
        <v>45120</v>
      </c>
      <c r="BS2" s="66">
        <v>45121</v>
      </c>
      <c r="BT2" s="66">
        <v>45122</v>
      </c>
      <c r="BU2" s="66">
        <v>45123</v>
      </c>
      <c r="BV2" s="66">
        <v>45124</v>
      </c>
      <c r="BW2" s="66">
        <v>45125</v>
      </c>
      <c r="BX2" s="66">
        <v>45126</v>
      </c>
      <c r="BY2" s="66">
        <v>45127</v>
      </c>
      <c r="BZ2" s="66">
        <v>45128</v>
      </c>
      <c r="CA2" s="66">
        <v>45129</v>
      </c>
      <c r="CB2" s="66">
        <v>45130</v>
      </c>
      <c r="CC2" s="66">
        <v>45131</v>
      </c>
      <c r="CD2" s="66">
        <v>45132</v>
      </c>
      <c r="CE2" s="66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</row>
    <row r="3" spans="1:253" s="47" customFormat="1" x14ac:dyDescent="0.3">
      <c r="A3" s="38" t="s">
        <v>1</v>
      </c>
      <c r="B3" s="38" t="s">
        <v>90</v>
      </c>
      <c r="C3" s="38" t="s">
        <v>87</v>
      </c>
      <c r="D3" s="39" t="s">
        <v>60</v>
      </c>
      <c r="E3" s="40" t="s">
        <v>57</v>
      </c>
      <c r="F3" s="40" t="s">
        <v>56</v>
      </c>
      <c r="G3" s="41" t="s">
        <v>2</v>
      </c>
      <c r="H3" s="41" t="s">
        <v>3</v>
      </c>
      <c r="I3" s="42" t="s">
        <v>4</v>
      </c>
      <c r="J3" s="43"/>
      <c r="K3" s="43"/>
      <c r="L3" s="44" t="s">
        <v>5</v>
      </c>
      <c r="M3" s="45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</row>
    <row r="4" spans="1:253" s="47" customFormat="1" x14ac:dyDescent="0.3">
      <c r="A4" s="48">
        <v>1</v>
      </c>
      <c r="B4" s="48"/>
      <c r="C4" s="48"/>
      <c r="D4" s="49" t="s">
        <v>6</v>
      </c>
      <c r="E4" s="50" t="s">
        <v>7</v>
      </c>
      <c r="F4" s="50" t="s">
        <v>7</v>
      </c>
      <c r="G4" s="51">
        <f>MIN(G5:G9)</f>
        <v>45063</v>
      </c>
      <c r="H4" s="51">
        <f>MAX(H5:H9)</f>
        <v>45107</v>
      </c>
      <c r="I4" s="52">
        <f t="shared" ref="I4:I34" si="0">NETWORKDAYS(G4,H4)</f>
        <v>33</v>
      </c>
      <c r="J4" s="53">
        <f t="shared" ref="J4:J34" si="1">H4-G4</f>
        <v>44</v>
      </c>
      <c r="K4" s="54">
        <f>G4+(INT(J4*L4))</f>
        <v>45063</v>
      </c>
      <c r="L4" s="55">
        <f>AVERAGE(L5:L9)</f>
        <v>0</v>
      </c>
      <c r="M4" s="56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7"/>
      <c r="EY4" s="57"/>
      <c r="EZ4" s="57"/>
      <c r="FA4" s="57"/>
      <c r="FB4" s="57"/>
      <c r="FC4" s="57"/>
      <c r="FD4" s="57"/>
      <c r="FE4" s="57"/>
      <c r="FF4" s="57"/>
      <c r="FG4" s="57"/>
      <c r="FH4" s="57"/>
      <c r="FI4" s="57"/>
      <c r="FJ4" s="57"/>
      <c r="FK4" s="57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</row>
    <row r="5" spans="1:253" x14ac:dyDescent="0.3">
      <c r="A5" s="11" t="s">
        <v>8</v>
      </c>
      <c r="B5" s="11"/>
      <c r="C5" s="11"/>
      <c r="D5" s="12" t="s">
        <v>9</v>
      </c>
      <c r="E5" s="13"/>
      <c r="F5" s="14" t="s">
        <v>88</v>
      </c>
      <c r="G5" s="22">
        <v>45063</v>
      </c>
      <c r="H5" s="22">
        <v>45098</v>
      </c>
      <c r="I5" s="15">
        <f t="shared" si="0"/>
        <v>26</v>
      </c>
      <c r="J5" s="16">
        <f t="shared" si="1"/>
        <v>35</v>
      </c>
      <c r="K5" s="17">
        <f t="shared" ref="K5:K9" si="2">IF(L5=0,G5-1,G5+(INT(J5*L5)))</f>
        <v>45062</v>
      </c>
      <c r="L5" s="18">
        <v>0</v>
      </c>
      <c r="M5" s="19"/>
      <c r="N5" s="20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</row>
    <row r="6" spans="1:253" x14ac:dyDescent="0.3">
      <c r="A6" s="11" t="s">
        <v>10</v>
      </c>
      <c r="B6" s="11"/>
      <c r="C6" s="11"/>
      <c r="D6" s="12" t="s">
        <v>11</v>
      </c>
      <c r="E6" s="13"/>
      <c r="F6" s="14" t="s">
        <v>88</v>
      </c>
      <c r="G6" s="22">
        <v>45063</v>
      </c>
      <c r="H6" s="22">
        <v>45099</v>
      </c>
      <c r="I6" s="15">
        <f>NETWORKDAYS(G6,H6)</f>
        <v>27</v>
      </c>
      <c r="J6" s="16">
        <f>H6-G6</f>
        <v>36</v>
      </c>
      <c r="K6" s="17">
        <f>IF(L6=0,G6-1,G6+(INT(J6*L6)))</f>
        <v>45062</v>
      </c>
      <c r="L6" s="18">
        <v>0</v>
      </c>
      <c r="M6" s="19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</row>
    <row r="7" spans="1:253" x14ac:dyDescent="0.3">
      <c r="A7" s="11" t="s">
        <v>58</v>
      </c>
      <c r="B7" s="11"/>
      <c r="C7" s="11"/>
      <c r="D7" s="12" t="s">
        <v>54</v>
      </c>
      <c r="E7" s="13"/>
      <c r="F7" s="14" t="s">
        <v>88</v>
      </c>
      <c r="G7" s="22">
        <v>45063</v>
      </c>
      <c r="H7" s="22">
        <v>45101</v>
      </c>
      <c r="I7" s="15">
        <f t="shared" si="0"/>
        <v>28</v>
      </c>
      <c r="J7" s="16">
        <f t="shared" si="1"/>
        <v>38</v>
      </c>
      <c r="K7" s="17">
        <f t="shared" si="2"/>
        <v>45062</v>
      </c>
      <c r="L7" s="18">
        <v>0</v>
      </c>
      <c r="M7" s="19"/>
      <c r="N7" s="20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</row>
    <row r="8" spans="1:253" x14ac:dyDescent="0.3">
      <c r="A8" s="11" t="s">
        <v>59</v>
      </c>
      <c r="B8" s="11"/>
      <c r="C8" s="11"/>
      <c r="D8" s="12" t="s">
        <v>55</v>
      </c>
      <c r="E8" s="13"/>
      <c r="F8" s="14" t="s">
        <v>88</v>
      </c>
      <c r="G8" s="22">
        <v>45063</v>
      </c>
      <c r="H8" s="22">
        <v>45105</v>
      </c>
      <c r="I8" s="15">
        <f t="shared" si="0"/>
        <v>31</v>
      </c>
      <c r="J8" s="16">
        <f t="shared" si="1"/>
        <v>42</v>
      </c>
      <c r="K8" s="17">
        <f t="shared" si="2"/>
        <v>45062</v>
      </c>
      <c r="L8" s="18">
        <v>0</v>
      </c>
      <c r="M8" s="19"/>
      <c r="N8" s="20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</row>
    <row r="9" spans="1:253" s="36" customFormat="1" x14ac:dyDescent="0.3">
      <c r="A9" s="27" t="s">
        <v>13</v>
      </c>
      <c r="B9" s="27"/>
      <c r="C9" s="27"/>
      <c r="D9" s="28" t="s">
        <v>14</v>
      </c>
      <c r="E9" s="29"/>
      <c r="F9" s="30" t="s">
        <v>49</v>
      </c>
      <c r="G9" s="26">
        <v>45063</v>
      </c>
      <c r="H9" s="26">
        <v>45107</v>
      </c>
      <c r="I9" s="31">
        <f t="shared" si="0"/>
        <v>33</v>
      </c>
      <c r="J9" s="32">
        <f t="shared" si="1"/>
        <v>44</v>
      </c>
      <c r="K9" s="33">
        <f t="shared" si="2"/>
        <v>45062</v>
      </c>
      <c r="L9" s="34">
        <v>0</v>
      </c>
      <c r="M9" s="35"/>
      <c r="N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</row>
    <row r="10" spans="1:253" s="47" customFormat="1" x14ac:dyDescent="0.3">
      <c r="A10" s="58" t="s">
        <v>15</v>
      </c>
      <c r="B10" s="58"/>
      <c r="C10" s="58"/>
      <c r="D10" s="59" t="s">
        <v>16</v>
      </c>
      <c r="E10" s="60" t="s">
        <v>7</v>
      </c>
      <c r="F10" s="60" t="s">
        <v>7</v>
      </c>
      <c r="G10" s="61">
        <f>MIN(G11:G14)</f>
        <v>45063</v>
      </c>
      <c r="H10" s="61">
        <f>MAX(H11:H14)</f>
        <v>45107</v>
      </c>
      <c r="I10" s="62">
        <f t="shared" si="0"/>
        <v>33</v>
      </c>
      <c r="J10" s="63">
        <f t="shared" si="1"/>
        <v>44</v>
      </c>
      <c r="K10" s="64">
        <f>G10+(INT(J10*L10))</f>
        <v>45063</v>
      </c>
      <c r="L10" s="65">
        <f>AVERAGE(L11:L14)</f>
        <v>0</v>
      </c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  <c r="EB10" s="57"/>
      <c r="EC10" s="57"/>
      <c r="ED10" s="57"/>
      <c r="EE10" s="57"/>
      <c r="EF10" s="57"/>
      <c r="EG10" s="57"/>
      <c r="EH10" s="57"/>
      <c r="EI10" s="57"/>
      <c r="EJ10" s="57"/>
      <c r="EK10" s="57"/>
      <c r="EL10" s="57"/>
      <c r="EM10" s="57"/>
      <c r="EN10" s="57"/>
      <c r="EO10" s="57"/>
      <c r="EP10" s="57"/>
      <c r="EQ10" s="57"/>
      <c r="ER10" s="57"/>
      <c r="ES10" s="57"/>
      <c r="ET10" s="57"/>
      <c r="EU10" s="57"/>
      <c r="EV10" s="57"/>
      <c r="EW10" s="57"/>
      <c r="EX10" s="57"/>
      <c r="EY10" s="57"/>
      <c r="EZ10" s="57"/>
      <c r="FA10" s="57"/>
      <c r="FB10" s="57"/>
      <c r="FC10" s="57"/>
      <c r="FD10" s="57"/>
      <c r="FE10" s="57"/>
      <c r="FF10" s="57"/>
      <c r="FG10" s="57"/>
      <c r="FH10" s="57"/>
      <c r="FI10" s="57"/>
      <c r="FJ10" s="57"/>
      <c r="FK10" s="57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57"/>
      <c r="IO10" s="57"/>
      <c r="IP10" s="57"/>
      <c r="IQ10" s="57"/>
      <c r="IR10" s="57"/>
      <c r="IS10" s="57"/>
    </row>
    <row r="11" spans="1:253" x14ac:dyDescent="0.3">
      <c r="A11" s="11" t="s">
        <v>17</v>
      </c>
      <c r="B11" s="11"/>
      <c r="C11" s="11"/>
      <c r="D11" s="12" t="s">
        <v>18</v>
      </c>
      <c r="E11" s="13"/>
      <c r="F11" s="14" t="s">
        <v>50</v>
      </c>
      <c r="G11" s="22">
        <v>45063</v>
      </c>
      <c r="H11" s="22">
        <v>45107</v>
      </c>
      <c r="I11" s="15">
        <f t="shared" si="0"/>
        <v>33</v>
      </c>
      <c r="J11" s="16">
        <f t="shared" si="1"/>
        <v>44</v>
      </c>
      <c r="K11" s="17">
        <f>IF(L11=0,G11-1,G11+(INT(J11*L11)))</f>
        <v>45062</v>
      </c>
      <c r="L11" s="18">
        <v>0</v>
      </c>
      <c r="O11" s="20"/>
      <c r="P11" s="20"/>
      <c r="Q11" s="20"/>
      <c r="R11" s="20"/>
      <c r="S11" s="20"/>
      <c r="T11" s="24"/>
      <c r="U11" s="68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</row>
    <row r="12" spans="1:253" x14ac:dyDescent="0.3">
      <c r="A12" s="11" t="s">
        <v>19</v>
      </c>
      <c r="B12" s="11"/>
      <c r="C12" s="11"/>
      <c r="D12" s="12" t="s">
        <v>20</v>
      </c>
      <c r="E12" s="13"/>
      <c r="F12" s="14" t="s">
        <v>50</v>
      </c>
      <c r="G12" s="22">
        <v>45063</v>
      </c>
      <c r="H12" s="22">
        <v>45107</v>
      </c>
      <c r="I12" s="15">
        <f t="shared" si="0"/>
        <v>33</v>
      </c>
      <c r="J12" s="16">
        <f t="shared" si="1"/>
        <v>44</v>
      </c>
      <c r="K12" s="17">
        <f>IF(L12=0,G12-1,G12+(INT(J12*L12)))</f>
        <v>45062</v>
      </c>
      <c r="L12" s="18">
        <v>0</v>
      </c>
      <c r="M12" s="19"/>
      <c r="N12" s="20"/>
      <c r="O12" s="20"/>
      <c r="P12" s="20"/>
      <c r="Q12" s="20"/>
      <c r="R12" s="20"/>
      <c r="S12" s="20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</row>
    <row r="13" spans="1:253" x14ac:dyDescent="0.3">
      <c r="A13" s="11" t="s">
        <v>21</v>
      </c>
      <c r="B13" s="11"/>
      <c r="C13" s="11"/>
      <c r="D13" s="12" t="s">
        <v>22</v>
      </c>
      <c r="E13" s="13"/>
      <c r="F13" s="14" t="s">
        <v>50</v>
      </c>
      <c r="G13" s="22">
        <v>45063</v>
      </c>
      <c r="H13" s="22">
        <v>45107</v>
      </c>
      <c r="I13" s="15">
        <f t="shared" si="0"/>
        <v>33</v>
      </c>
      <c r="J13" s="16">
        <f t="shared" si="1"/>
        <v>44</v>
      </c>
      <c r="K13" s="17">
        <f>IF(L13=0,G13-1,G13+(INT(J13*L13)))</f>
        <v>45062</v>
      </c>
      <c r="L13" s="18">
        <v>0</v>
      </c>
      <c r="M13" s="19"/>
      <c r="N13" s="20"/>
      <c r="O13" s="20"/>
      <c r="P13" s="20"/>
      <c r="Q13" s="20"/>
      <c r="R13" s="20"/>
      <c r="S13" s="20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</row>
    <row r="14" spans="1:253" s="36" customFormat="1" x14ac:dyDescent="0.3">
      <c r="A14" s="27" t="s">
        <v>23</v>
      </c>
      <c r="B14" s="27"/>
      <c r="C14" s="27"/>
      <c r="D14" s="28" t="s">
        <v>14</v>
      </c>
      <c r="E14" s="29"/>
      <c r="F14" s="30" t="s">
        <v>51</v>
      </c>
      <c r="G14" s="26">
        <v>45063</v>
      </c>
      <c r="H14" s="26">
        <v>45107</v>
      </c>
      <c r="I14" s="31">
        <f t="shared" si="0"/>
        <v>33</v>
      </c>
      <c r="J14" s="32">
        <f t="shared" si="1"/>
        <v>44</v>
      </c>
      <c r="K14" s="33">
        <f>IF(L14=0,G14-1,G14+(INT(J14*L14)))</f>
        <v>45062</v>
      </c>
      <c r="L14" s="34">
        <v>0</v>
      </c>
      <c r="M14" s="3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</row>
    <row r="15" spans="1:253" s="47" customFormat="1" x14ac:dyDescent="0.3">
      <c r="A15" s="58" t="s">
        <v>24</v>
      </c>
      <c r="B15" s="58"/>
      <c r="C15" s="58"/>
      <c r="D15" s="59" t="s">
        <v>25</v>
      </c>
      <c r="E15" s="60" t="s">
        <v>7</v>
      </c>
      <c r="F15" s="60" t="s">
        <v>7</v>
      </c>
      <c r="G15" s="61">
        <f>MIN(G16:G69)</f>
        <v>45063</v>
      </c>
      <c r="H15" s="61">
        <f>MAX(H16:H69)</f>
        <v>45104</v>
      </c>
      <c r="I15" s="62">
        <f t="shared" si="0"/>
        <v>30</v>
      </c>
      <c r="J15" s="63">
        <f t="shared" si="1"/>
        <v>41</v>
      </c>
      <c r="K15" s="64">
        <f>G15+(INT(J15*L15))</f>
        <v>45063</v>
      </c>
      <c r="L15" s="65">
        <f>AVERAGE(L16:L69)</f>
        <v>0</v>
      </c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  <c r="CM15" s="57"/>
      <c r="CN15" s="57"/>
      <c r="CO15" s="57"/>
      <c r="CP15" s="57"/>
      <c r="CQ15" s="57"/>
      <c r="CR15" s="57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57"/>
      <c r="IO15" s="57"/>
      <c r="IP15" s="57"/>
      <c r="IQ15" s="57"/>
      <c r="IR15" s="57"/>
      <c r="IS15" s="57"/>
    </row>
    <row r="16" spans="1:253" x14ac:dyDescent="0.3">
      <c r="A16" s="11" t="s">
        <v>26</v>
      </c>
      <c r="B16" s="11"/>
      <c r="C16" s="11"/>
      <c r="D16" s="12" t="s">
        <v>27</v>
      </c>
      <c r="E16" s="21"/>
      <c r="F16" s="21" t="s">
        <v>12</v>
      </c>
      <c r="G16" s="22">
        <v>45063</v>
      </c>
      <c r="H16" s="22">
        <v>45098</v>
      </c>
      <c r="I16" s="15">
        <f t="shared" si="0"/>
        <v>26</v>
      </c>
      <c r="J16" s="16">
        <f t="shared" si="1"/>
        <v>35</v>
      </c>
      <c r="K16" s="17">
        <f t="shared" ref="K16:K34" si="3">IF(L16=0,G16-1,G16+(INT(J16*L16)))</f>
        <v>45062</v>
      </c>
      <c r="L16" s="18">
        <v>0</v>
      </c>
      <c r="M16" s="19"/>
      <c r="N16" s="20"/>
      <c r="O16" s="20"/>
      <c r="P16" s="20"/>
      <c r="Q16" s="20"/>
      <c r="R16" s="20"/>
      <c r="S16" s="20"/>
      <c r="T16" s="20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</row>
    <row r="17" spans="1:253" x14ac:dyDescent="0.3">
      <c r="A17" s="11" t="s">
        <v>81</v>
      </c>
      <c r="B17" s="11" t="s">
        <v>107</v>
      </c>
      <c r="C17" s="11" t="s">
        <v>92</v>
      </c>
      <c r="D17" s="12" t="s">
        <v>91</v>
      </c>
      <c r="E17" s="21"/>
      <c r="F17" s="14" t="s">
        <v>50</v>
      </c>
      <c r="G17" s="22">
        <v>45063</v>
      </c>
      <c r="H17" s="22">
        <v>45099</v>
      </c>
      <c r="I17" s="15">
        <f t="shared" ref="I17" si="4">NETWORKDAYS(G17,H17)</f>
        <v>27</v>
      </c>
      <c r="J17" s="16">
        <f t="shared" ref="J17" si="5">H17-G17</f>
        <v>36</v>
      </c>
      <c r="K17" s="17">
        <f t="shared" ref="K17" si="6">IF(L17=0,G17-1,G17+(INT(J17*L17)))</f>
        <v>45062</v>
      </c>
      <c r="L17" s="18">
        <v>0</v>
      </c>
      <c r="M17" s="19"/>
      <c r="N17" s="20"/>
      <c r="O17" s="20"/>
      <c r="P17" s="20"/>
      <c r="Q17" s="20"/>
      <c r="R17" s="20"/>
      <c r="S17" s="20"/>
      <c r="T17" s="20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</row>
    <row r="18" spans="1:253" x14ac:dyDescent="0.3">
      <c r="A18" s="11" t="s">
        <v>61</v>
      </c>
      <c r="B18" s="11" t="s">
        <v>101</v>
      </c>
      <c r="C18" s="11" t="s">
        <v>100</v>
      </c>
      <c r="D18" s="70" t="s">
        <v>99</v>
      </c>
      <c r="E18" s="21"/>
      <c r="F18" s="14" t="s">
        <v>50</v>
      </c>
      <c r="G18" s="22">
        <v>45063</v>
      </c>
      <c r="H18" s="22">
        <v>45099</v>
      </c>
      <c r="I18" s="15">
        <f t="shared" si="0"/>
        <v>27</v>
      </c>
      <c r="J18" s="16">
        <f t="shared" si="1"/>
        <v>36</v>
      </c>
      <c r="K18" s="17">
        <f t="shared" si="3"/>
        <v>45062</v>
      </c>
      <c r="L18" s="18">
        <v>0</v>
      </c>
      <c r="M18" s="19"/>
      <c r="N18" s="20"/>
      <c r="O18" s="20"/>
      <c r="P18" s="20"/>
      <c r="Q18" s="20"/>
      <c r="R18" s="20"/>
      <c r="S18" s="20"/>
      <c r="T18" s="20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</row>
    <row r="19" spans="1:253" x14ac:dyDescent="0.3">
      <c r="A19" s="11" t="s">
        <v>62</v>
      </c>
      <c r="B19" s="11" t="s">
        <v>101</v>
      </c>
      <c r="C19" s="11" t="s">
        <v>93</v>
      </c>
      <c r="D19" s="12" t="s">
        <v>64</v>
      </c>
      <c r="E19" s="21"/>
      <c r="F19" s="14" t="s">
        <v>50</v>
      </c>
      <c r="G19" s="22">
        <v>45063</v>
      </c>
      <c r="H19" s="22">
        <v>45099</v>
      </c>
      <c r="I19" s="15">
        <f t="shared" ref="I19:I21" si="7">NETWORKDAYS(G19,H19)</f>
        <v>27</v>
      </c>
      <c r="J19" s="16">
        <f t="shared" ref="J19:J21" si="8">H19-G19</f>
        <v>36</v>
      </c>
      <c r="K19" s="17">
        <f t="shared" ref="K19:K21" si="9">IF(L19=0,G19-1,G19+(INT(J19*L19)))</f>
        <v>45062</v>
      </c>
      <c r="L19" s="18">
        <v>0</v>
      </c>
      <c r="M19" s="19"/>
      <c r="N19" s="20"/>
      <c r="O19" s="20"/>
      <c r="P19" s="20"/>
      <c r="Q19" s="20"/>
      <c r="R19" s="20"/>
      <c r="S19" s="20"/>
      <c r="T19" s="20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</row>
    <row r="20" spans="1:253" x14ac:dyDescent="0.3">
      <c r="A20" s="11" t="s">
        <v>63</v>
      </c>
      <c r="B20" s="11" t="s">
        <v>101</v>
      </c>
      <c r="C20" s="11" t="s">
        <v>95</v>
      </c>
      <c r="D20" s="12" t="s">
        <v>94</v>
      </c>
      <c r="E20" s="21"/>
      <c r="F20" s="14" t="s">
        <v>50</v>
      </c>
      <c r="G20" s="22">
        <v>45063</v>
      </c>
      <c r="H20" s="22">
        <v>45099</v>
      </c>
      <c r="I20" s="15">
        <f t="shared" si="7"/>
        <v>27</v>
      </c>
      <c r="J20" s="16">
        <f t="shared" si="8"/>
        <v>36</v>
      </c>
      <c r="K20" s="17">
        <f t="shared" si="9"/>
        <v>45062</v>
      </c>
      <c r="L20" s="18">
        <v>0</v>
      </c>
      <c r="M20" s="19"/>
      <c r="N20" s="20"/>
      <c r="O20" s="20"/>
      <c r="P20" s="20"/>
      <c r="Q20" s="20"/>
      <c r="R20" s="20"/>
      <c r="S20" s="20"/>
      <c r="T20" s="20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</row>
    <row r="21" spans="1:253" x14ac:dyDescent="0.3">
      <c r="A21" s="11" t="s">
        <v>67</v>
      </c>
      <c r="B21" s="11" t="s">
        <v>101</v>
      </c>
      <c r="C21" s="11" t="s">
        <v>96</v>
      </c>
      <c r="D21" s="12" t="s">
        <v>65</v>
      </c>
      <c r="E21" s="21"/>
      <c r="F21" s="14" t="s">
        <v>50</v>
      </c>
      <c r="G21" s="22">
        <v>45063</v>
      </c>
      <c r="H21" s="22">
        <v>45099</v>
      </c>
      <c r="I21" s="15">
        <f t="shared" si="7"/>
        <v>27</v>
      </c>
      <c r="J21" s="16">
        <f t="shared" si="8"/>
        <v>36</v>
      </c>
      <c r="K21" s="17">
        <f t="shared" si="9"/>
        <v>45062</v>
      </c>
      <c r="L21" s="18">
        <v>0</v>
      </c>
      <c r="M21" s="19"/>
      <c r="N21" s="20"/>
      <c r="O21" s="20"/>
      <c r="P21" s="20"/>
      <c r="Q21" s="20"/>
      <c r="R21" s="20"/>
      <c r="S21" s="20"/>
      <c r="T21" s="20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</row>
    <row r="22" spans="1:253" x14ac:dyDescent="0.3">
      <c r="A22" s="11" t="s">
        <v>98</v>
      </c>
      <c r="B22" s="11" t="s">
        <v>101</v>
      </c>
      <c r="C22" s="11" t="s">
        <v>97</v>
      </c>
      <c r="D22" s="12" t="s">
        <v>66</v>
      </c>
      <c r="E22" s="21"/>
      <c r="F22" s="14" t="s">
        <v>50</v>
      </c>
      <c r="G22" s="22">
        <v>45063</v>
      </c>
      <c r="H22" s="22">
        <v>45099</v>
      </c>
      <c r="I22" s="15">
        <f t="shared" ref="I22" si="10">NETWORKDAYS(G22,H22)</f>
        <v>27</v>
      </c>
      <c r="J22" s="16">
        <f t="shared" ref="J22" si="11">H22-G22</f>
        <v>36</v>
      </c>
      <c r="K22" s="17">
        <f t="shared" ref="K22" si="12">IF(L22=0,G22-1,G22+(INT(J22*L22)))</f>
        <v>45062</v>
      </c>
      <c r="L22" s="18">
        <v>0</v>
      </c>
      <c r="M22" s="19"/>
      <c r="N22" s="20"/>
      <c r="O22" s="20"/>
      <c r="P22" s="20"/>
      <c r="Q22" s="20"/>
      <c r="R22" s="20"/>
      <c r="S22" s="20"/>
      <c r="T22" s="20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</row>
    <row r="23" spans="1:253" x14ac:dyDescent="0.3">
      <c r="A23" s="11" t="s">
        <v>68</v>
      </c>
      <c r="B23" s="11" t="s">
        <v>108</v>
      </c>
      <c r="C23" s="11" t="s">
        <v>103</v>
      </c>
      <c r="D23" s="12" t="s">
        <v>102</v>
      </c>
      <c r="E23" s="21"/>
      <c r="F23" s="14" t="s">
        <v>50</v>
      </c>
      <c r="G23" s="22">
        <v>45063</v>
      </c>
      <c r="H23" s="22">
        <v>45100</v>
      </c>
      <c r="I23" s="15">
        <f t="shared" si="0"/>
        <v>28</v>
      </c>
      <c r="J23" s="16">
        <f t="shared" si="1"/>
        <v>37</v>
      </c>
      <c r="K23" s="17">
        <f t="shared" si="3"/>
        <v>45062</v>
      </c>
      <c r="L23" s="18">
        <v>0</v>
      </c>
      <c r="M23" s="19"/>
      <c r="N23" s="20"/>
      <c r="O23" s="20"/>
      <c r="P23" s="20"/>
      <c r="Q23" s="20"/>
      <c r="R23" s="20"/>
      <c r="S23" s="20"/>
      <c r="T23" s="20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</row>
    <row r="24" spans="1:253" x14ac:dyDescent="0.3">
      <c r="A24" s="11" t="s">
        <v>69</v>
      </c>
      <c r="B24" s="11" t="s">
        <v>108</v>
      </c>
      <c r="C24" s="11" t="s">
        <v>104</v>
      </c>
      <c r="D24" s="12" t="s">
        <v>71</v>
      </c>
      <c r="E24" s="21"/>
      <c r="F24" s="14" t="s">
        <v>50</v>
      </c>
      <c r="G24" s="22">
        <v>45063</v>
      </c>
      <c r="H24" s="22">
        <v>45100</v>
      </c>
      <c r="I24" s="15">
        <f t="shared" ref="I24:I25" si="13">NETWORKDAYS(G24,H24)</f>
        <v>28</v>
      </c>
      <c r="J24" s="16">
        <f t="shared" ref="J24:J25" si="14">H24-G24</f>
        <v>37</v>
      </c>
      <c r="K24" s="17">
        <f t="shared" ref="K24:K25" si="15">IF(L24=0,G24-1,G24+(INT(J24*L24)))</f>
        <v>45062</v>
      </c>
      <c r="L24" s="18">
        <v>0</v>
      </c>
      <c r="M24" s="19"/>
      <c r="N24" s="20"/>
      <c r="O24" s="20"/>
      <c r="P24" s="20"/>
      <c r="Q24" s="20"/>
      <c r="R24" s="20"/>
      <c r="S24" s="20"/>
      <c r="T24" s="20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</row>
    <row r="25" spans="1:253" x14ac:dyDescent="0.3">
      <c r="A25" s="11" t="s">
        <v>70</v>
      </c>
      <c r="B25" s="11" t="s">
        <v>109</v>
      </c>
      <c r="C25" s="11" t="s">
        <v>105</v>
      </c>
      <c r="D25" s="12" t="s">
        <v>72</v>
      </c>
      <c r="E25" s="21"/>
      <c r="F25" s="14" t="s">
        <v>50</v>
      </c>
      <c r="G25" s="22">
        <v>45063</v>
      </c>
      <c r="H25" s="22">
        <v>45100</v>
      </c>
      <c r="I25" s="15">
        <f t="shared" si="13"/>
        <v>28</v>
      </c>
      <c r="J25" s="16">
        <f t="shared" si="14"/>
        <v>37</v>
      </c>
      <c r="K25" s="17">
        <f t="shared" si="15"/>
        <v>45062</v>
      </c>
      <c r="L25" s="18">
        <v>0</v>
      </c>
      <c r="M25" s="19"/>
      <c r="N25" s="20"/>
      <c r="O25" s="20"/>
      <c r="P25" s="20"/>
      <c r="Q25" s="20"/>
      <c r="R25" s="20"/>
      <c r="S25" s="20"/>
      <c r="T25" s="20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</row>
    <row r="26" spans="1:253" x14ac:dyDescent="0.3">
      <c r="A26" s="11" t="s">
        <v>70</v>
      </c>
      <c r="B26" s="11" t="s">
        <v>110</v>
      </c>
      <c r="C26" s="11" t="s">
        <v>106</v>
      </c>
      <c r="D26" s="12" t="s">
        <v>111</v>
      </c>
      <c r="E26" s="21"/>
      <c r="F26" s="14" t="s">
        <v>50</v>
      </c>
      <c r="G26" s="22">
        <v>45063</v>
      </c>
      <c r="H26" s="22">
        <v>45100</v>
      </c>
      <c r="I26" s="15">
        <f t="shared" ref="I26" si="16">NETWORKDAYS(G26,H26)</f>
        <v>28</v>
      </c>
      <c r="J26" s="16">
        <f t="shared" ref="J26" si="17">H26-G26</f>
        <v>37</v>
      </c>
      <c r="K26" s="17">
        <f t="shared" ref="K26" si="18">IF(L26=0,G26-1,G26+(INT(J26*L26)))</f>
        <v>45062</v>
      </c>
      <c r="L26" s="18">
        <v>0</v>
      </c>
      <c r="M26" s="19"/>
      <c r="N26" s="20"/>
      <c r="O26" s="20"/>
      <c r="P26" s="20"/>
      <c r="Q26" s="20"/>
      <c r="R26" s="20"/>
      <c r="S26" s="20"/>
      <c r="T26" s="20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</row>
    <row r="27" spans="1:253" x14ac:dyDescent="0.3">
      <c r="A27" s="11" t="s">
        <v>73</v>
      </c>
      <c r="B27" s="11" t="s">
        <v>117</v>
      </c>
      <c r="C27" s="11" t="s">
        <v>115</v>
      </c>
      <c r="D27" s="12" t="s">
        <v>116</v>
      </c>
      <c r="E27" s="21"/>
      <c r="F27" s="14" t="s">
        <v>50</v>
      </c>
      <c r="G27" s="22">
        <v>45063</v>
      </c>
      <c r="H27" s="22">
        <v>45101</v>
      </c>
      <c r="I27" s="15">
        <f t="shared" si="0"/>
        <v>28</v>
      </c>
      <c r="J27" s="16">
        <f t="shared" si="1"/>
        <v>38</v>
      </c>
      <c r="K27" s="17">
        <f t="shared" si="3"/>
        <v>45062</v>
      </c>
      <c r="L27" s="18">
        <v>0</v>
      </c>
      <c r="M27" s="19"/>
      <c r="N27" s="20"/>
      <c r="O27" s="20"/>
      <c r="P27" s="20"/>
      <c r="Q27" s="20"/>
      <c r="R27" s="20"/>
      <c r="S27" s="20"/>
      <c r="T27" s="20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</row>
    <row r="28" spans="1:253" x14ac:dyDescent="0.3">
      <c r="A28" s="11" t="s">
        <v>74</v>
      </c>
      <c r="B28" s="11" t="s">
        <v>117</v>
      </c>
      <c r="C28" s="11" t="s">
        <v>119</v>
      </c>
      <c r="D28" s="12" t="s">
        <v>118</v>
      </c>
      <c r="E28" s="21"/>
      <c r="F28" s="14" t="s">
        <v>50</v>
      </c>
      <c r="G28" s="22">
        <v>45063</v>
      </c>
      <c r="H28" s="22">
        <v>45101</v>
      </c>
      <c r="I28" s="15">
        <f t="shared" ref="I28:I29" si="19">NETWORKDAYS(G28,H28)</f>
        <v>28</v>
      </c>
      <c r="J28" s="16">
        <f t="shared" ref="J28:J29" si="20">H28-G28</f>
        <v>38</v>
      </c>
      <c r="K28" s="17">
        <f t="shared" ref="K28:K29" si="21">IF(L28=0,G28-1,G28+(INT(J28*L28)))</f>
        <v>45062</v>
      </c>
      <c r="L28" s="18">
        <v>0</v>
      </c>
      <c r="M28" s="19"/>
      <c r="N28" s="20"/>
      <c r="O28" s="20"/>
      <c r="P28" s="20"/>
      <c r="Q28" s="20"/>
      <c r="R28" s="20"/>
      <c r="S28" s="20"/>
      <c r="T28" s="20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  <c r="FI28" s="20"/>
      <c r="FJ28" s="20"/>
      <c r="FK28" s="20"/>
      <c r="FL28" s="20"/>
      <c r="FM28" s="20"/>
      <c r="FN28" s="20"/>
      <c r="FO28" s="20"/>
      <c r="FP28" s="20"/>
      <c r="FQ28" s="20"/>
      <c r="FR28" s="20"/>
      <c r="FS28" s="20"/>
      <c r="FT28" s="20"/>
      <c r="FU28" s="20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</row>
    <row r="29" spans="1:253" x14ac:dyDescent="0.3">
      <c r="A29" s="11" t="s">
        <v>75</v>
      </c>
      <c r="B29" s="11" t="s">
        <v>120</v>
      </c>
      <c r="C29" s="11" t="s">
        <v>122</v>
      </c>
      <c r="D29" s="12" t="s">
        <v>121</v>
      </c>
      <c r="E29" s="21"/>
      <c r="F29" s="14" t="s">
        <v>50</v>
      </c>
      <c r="G29" s="22">
        <v>45063</v>
      </c>
      <c r="H29" s="22">
        <v>45101</v>
      </c>
      <c r="I29" s="15">
        <f t="shared" si="19"/>
        <v>28</v>
      </c>
      <c r="J29" s="16">
        <f t="shared" si="20"/>
        <v>38</v>
      </c>
      <c r="K29" s="17">
        <f t="shared" si="21"/>
        <v>45062</v>
      </c>
      <c r="L29" s="18">
        <v>0</v>
      </c>
      <c r="M29" s="19"/>
      <c r="N29" s="20"/>
      <c r="O29" s="20"/>
      <c r="P29" s="20"/>
      <c r="Q29" s="20"/>
      <c r="R29" s="20"/>
      <c r="S29" s="20"/>
      <c r="T29" s="20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</row>
    <row r="30" spans="1:253" x14ac:dyDescent="0.3">
      <c r="A30" s="11" t="s">
        <v>112</v>
      </c>
      <c r="B30" s="11" t="s">
        <v>125</v>
      </c>
      <c r="C30" s="11" t="s">
        <v>124</v>
      </c>
      <c r="D30" s="12" t="s">
        <v>123</v>
      </c>
      <c r="E30" s="21"/>
      <c r="F30" s="14" t="s">
        <v>50</v>
      </c>
      <c r="G30" s="22">
        <v>45063</v>
      </c>
      <c r="H30" s="22">
        <v>45101</v>
      </c>
      <c r="I30" s="15">
        <f t="shared" ref="I30:I32" si="22">NETWORKDAYS(G30,H30)</f>
        <v>28</v>
      </c>
      <c r="J30" s="16">
        <f t="shared" ref="J30:J32" si="23">H30-G30</f>
        <v>38</v>
      </c>
      <c r="K30" s="17">
        <f t="shared" ref="K30:K32" si="24">IF(L30=0,G30-1,G30+(INT(J30*L30)))</f>
        <v>45062</v>
      </c>
      <c r="L30" s="18">
        <v>0</v>
      </c>
      <c r="M30" s="19"/>
      <c r="N30" s="20"/>
      <c r="O30" s="20"/>
      <c r="P30" s="20"/>
      <c r="Q30" s="20"/>
      <c r="R30" s="20"/>
      <c r="S30" s="20"/>
      <c r="T30" s="20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</row>
    <row r="31" spans="1:253" x14ac:dyDescent="0.3">
      <c r="A31" s="11" t="s">
        <v>113</v>
      </c>
      <c r="B31" s="11" t="s">
        <v>132</v>
      </c>
      <c r="C31" s="11" t="s">
        <v>127</v>
      </c>
      <c r="D31" s="12" t="s">
        <v>126</v>
      </c>
      <c r="E31" s="21"/>
      <c r="F31" s="14" t="s">
        <v>50</v>
      </c>
      <c r="G31" s="22">
        <v>45063</v>
      </c>
      <c r="H31" s="22">
        <v>45101</v>
      </c>
      <c r="I31" s="15">
        <f t="shared" si="22"/>
        <v>28</v>
      </c>
      <c r="J31" s="16">
        <f t="shared" si="23"/>
        <v>38</v>
      </c>
      <c r="K31" s="17">
        <f t="shared" si="24"/>
        <v>45062</v>
      </c>
      <c r="L31" s="18">
        <v>0</v>
      </c>
      <c r="M31" s="19"/>
      <c r="N31" s="20"/>
      <c r="O31" s="20"/>
      <c r="P31" s="20"/>
      <c r="Q31" s="20"/>
      <c r="R31" s="20"/>
      <c r="S31" s="20"/>
      <c r="T31" s="20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  <c r="FI31" s="20"/>
      <c r="FJ31" s="20"/>
      <c r="FK31" s="20"/>
      <c r="FL31" s="20"/>
      <c r="FM31" s="20"/>
      <c r="FN31" s="20"/>
      <c r="FO31" s="20"/>
      <c r="FP31" s="20"/>
      <c r="FQ31" s="20"/>
      <c r="FR31" s="20"/>
      <c r="FS31" s="20"/>
      <c r="FT31" s="20"/>
      <c r="FU31" s="20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20"/>
      <c r="GH31" s="20"/>
      <c r="GI31" s="20"/>
      <c r="GJ31" s="20"/>
      <c r="GK31" s="20"/>
      <c r="GL31" s="20"/>
      <c r="GM31" s="20"/>
      <c r="GN31" s="20"/>
      <c r="GO31" s="20"/>
      <c r="GP31" s="20"/>
      <c r="GQ31" s="20"/>
      <c r="GR31" s="20"/>
      <c r="GS31" s="20"/>
      <c r="GT31" s="20"/>
      <c r="GU31" s="20"/>
      <c r="GV31" s="20"/>
      <c r="GW31" s="20"/>
      <c r="GX31" s="20"/>
      <c r="GY31" s="20"/>
      <c r="GZ31" s="20"/>
      <c r="HA31" s="20"/>
      <c r="HB31" s="20"/>
      <c r="HC31" s="20"/>
      <c r="HD31" s="20"/>
      <c r="HE31" s="20"/>
      <c r="HF31" s="20"/>
      <c r="HG31" s="20"/>
      <c r="HH31" s="20"/>
      <c r="HI31" s="20"/>
      <c r="HJ31" s="20"/>
      <c r="HK31" s="20"/>
      <c r="HL31" s="20"/>
      <c r="HM31" s="20"/>
      <c r="HN31" s="20"/>
      <c r="HO31" s="20"/>
      <c r="HP31" s="20"/>
      <c r="HQ31" s="20"/>
      <c r="HR31" s="20"/>
      <c r="HS31" s="20"/>
      <c r="HT31" s="20"/>
      <c r="HU31" s="20"/>
      <c r="HV31" s="20"/>
      <c r="HW31" s="20"/>
      <c r="HX31" s="20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</row>
    <row r="32" spans="1:253" x14ac:dyDescent="0.3">
      <c r="A32" s="11" t="s">
        <v>114</v>
      </c>
      <c r="B32" s="11" t="s">
        <v>133</v>
      </c>
      <c r="C32" s="11" t="s">
        <v>129</v>
      </c>
      <c r="D32" s="12" t="s">
        <v>128</v>
      </c>
      <c r="E32" s="21"/>
      <c r="F32" s="14" t="s">
        <v>50</v>
      </c>
      <c r="G32" s="22">
        <v>45063</v>
      </c>
      <c r="H32" s="22">
        <v>45101</v>
      </c>
      <c r="I32" s="15">
        <f t="shared" si="22"/>
        <v>28</v>
      </c>
      <c r="J32" s="16">
        <f t="shared" si="23"/>
        <v>38</v>
      </c>
      <c r="K32" s="17">
        <f t="shared" si="24"/>
        <v>45062</v>
      </c>
      <c r="L32" s="18">
        <v>0</v>
      </c>
      <c r="M32" s="19"/>
      <c r="N32" s="20"/>
      <c r="O32" s="20"/>
      <c r="P32" s="20"/>
      <c r="Q32" s="20"/>
      <c r="R32" s="20"/>
      <c r="S32" s="20"/>
      <c r="T32" s="20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</row>
    <row r="33" spans="1:253" x14ac:dyDescent="0.3">
      <c r="A33" s="11" t="s">
        <v>113</v>
      </c>
      <c r="B33" s="11" t="s">
        <v>133</v>
      </c>
      <c r="C33" s="11" t="s">
        <v>131</v>
      </c>
      <c r="D33" s="12" t="s">
        <v>130</v>
      </c>
      <c r="E33" s="21"/>
      <c r="F33" s="14" t="s">
        <v>50</v>
      </c>
      <c r="G33" s="22">
        <v>45063</v>
      </c>
      <c r="H33" s="22">
        <v>45101</v>
      </c>
      <c r="I33" s="15">
        <f t="shared" ref="I33" si="25">NETWORKDAYS(G33,H33)</f>
        <v>28</v>
      </c>
      <c r="J33" s="16">
        <f t="shared" ref="J33" si="26">H33-G33</f>
        <v>38</v>
      </c>
      <c r="K33" s="17">
        <f t="shared" ref="K33" si="27">IF(L33=0,G33-1,G33+(INT(J33*L33)))</f>
        <v>45062</v>
      </c>
      <c r="L33" s="18">
        <v>0</v>
      </c>
      <c r="M33" s="19"/>
      <c r="N33" s="20"/>
      <c r="O33" s="20"/>
      <c r="P33" s="20"/>
      <c r="Q33" s="20"/>
      <c r="R33" s="20"/>
      <c r="S33" s="20"/>
      <c r="T33" s="20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  <c r="FI33" s="20"/>
      <c r="FJ33" s="20"/>
      <c r="FK33" s="20"/>
      <c r="FL33" s="20"/>
      <c r="FM33" s="20"/>
      <c r="FN33" s="20"/>
      <c r="FO33" s="20"/>
      <c r="FP33" s="20"/>
      <c r="FQ33" s="20"/>
      <c r="FR33" s="20"/>
      <c r="FS33" s="20"/>
      <c r="FT33" s="20"/>
      <c r="FU33" s="20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20"/>
      <c r="GH33" s="20"/>
      <c r="GI33" s="20"/>
      <c r="GJ33" s="20"/>
      <c r="GK33" s="20"/>
      <c r="GL33" s="20"/>
      <c r="GM33" s="20"/>
      <c r="GN33" s="20"/>
      <c r="GO33" s="20"/>
      <c r="GP33" s="20"/>
      <c r="GQ33" s="20"/>
      <c r="GR33" s="20"/>
      <c r="GS33" s="20"/>
      <c r="GT33" s="20"/>
      <c r="GU33" s="20"/>
      <c r="GV33" s="20"/>
      <c r="GW33" s="20"/>
      <c r="GX33" s="20"/>
      <c r="GY33" s="20"/>
      <c r="GZ33" s="20"/>
      <c r="HA33" s="20"/>
      <c r="HB33" s="20"/>
      <c r="HC33" s="20"/>
      <c r="HD33" s="20"/>
      <c r="HE33" s="20"/>
      <c r="HF33" s="20"/>
      <c r="HG33" s="20"/>
      <c r="HH33" s="20"/>
      <c r="HI33" s="20"/>
      <c r="HJ33" s="20"/>
      <c r="HK33" s="20"/>
      <c r="HL33" s="20"/>
      <c r="HM33" s="20"/>
      <c r="HN33" s="20"/>
      <c r="HO33" s="20"/>
      <c r="HP33" s="20"/>
      <c r="HQ33" s="20"/>
      <c r="HR33" s="20"/>
      <c r="HS33" s="20"/>
      <c r="HT33" s="20"/>
      <c r="HU33" s="20"/>
      <c r="HV33" s="20"/>
      <c r="HW33" s="20"/>
      <c r="HX33" s="20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</row>
    <row r="34" spans="1:253" x14ac:dyDescent="0.3">
      <c r="A34" s="11" t="s">
        <v>76</v>
      </c>
      <c r="B34" s="11" t="s">
        <v>141</v>
      </c>
      <c r="C34" s="11" t="s">
        <v>136</v>
      </c>
      <c r="D34" s="12" t="s">
        <v>134</v>
      </c>
      <c r="E34" s="21"/>
      <c r="F34" s="14" t="s">
        <v>50</v>
      </c>
      <c r="G34" s="22">
        <v>45063</v>
      </c>
      <c r="H34" s="22">
        <v>45102</v>
      </c>
      <c r="I34" s="15">
        <f t="shared" si="0"/>
        <v>28</v>
      </c>
      <c r="J34" s="16">
        <f t="shared" si="1"/>
        <v>39</v>
      </c>
      <c r="K34" s="17">
        <f t="shared" si="3"/>
        <v>45062</v>
      </c>
      <c r="L34" s="18">
        <v>0</v>
      </c>
      <c r="M34" s="19"/>
      <c r="N34" s="20"/>
      <c r="O34" s="20"/>
      <c r="P34" s="20"/>
      <c r="Q34" s="20"/>
      <c r="R34" s="20"/>
      <c r="S34" s="20"/>
      <c r="T34" s="20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</row>
    <row r="35" spans="1:253" x14ac:dyDescent="0.3">
      <c r="A35" s="11" t="s">
        <v>77</v>
      </c>
      <c r="B35" s="11" t="s">
        <v>141</v>
      </c>
      <c r="C35" s="11" t="s">
        <v>137</v>
      </c>
      <c r="D35" s="12" t="s">
        <v>135</v>
      </c>
      <c r="E35" s="21"/>
      <c r="F35" s="14" t="s">
        <v>50</v>
      </c>
      <c r="G35" s="22">
        <v>45063</v>
      </c>
      <c r="H35" s="22">
        <v>45102</v>
      </c>
      <c r="I35" s="15">
        <f t="shared" ref="I35:I36" si="28">NETWORKDAYS(G35,H35)</f>
        <v>28</v>
      </c>
      <c r="J35" s="16">
        <f t="shared" ref="J35:J36" si="29">H35-G35</f>
        <v>39</v>
      </c>
      <c r="K35" s="17">
        <f t="shared" ref="K35:K36" si="30">IF(L35=0,G35-1,G35+(INT(J35*L35)))</f>
        <v>45062</v>
      </c>
      <c r="L35" s="18">
        <v>0</v>
      </c>
      <c r="M35" s="19"/>
      <c r="N35" s="20"/>
      <c r="O35" s="20"/>
      <c r="P35" s="20"/>
      <c r="Q35" s="20"/>
      <c r="R35" s="20"/>
      <c r="S35" s="20"/>
      <c r="T35" s="20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  <c r="FI35" s="20"/>
      <c r="FJ35" s="20"/>
      <c r="FK35" s="20"/>
      <c r="FL35" s="20"/>
      <c r="FM35" s="20"/>
      <c r="FN35" s="20"/>
      <c r="FO35" s="20"/>
      <c r="FP35" s="20"/>
      <c r="FQ35" s="20"/>
      <c r="FR35" s="20"/>
      <c r="FS35" s="20"/>
      <c r="FT35" s="20"/>
      <c r="FU35" s="20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20"/>
      <c r="GH35" s="20"/>
      <c r="GI35" s="20"/>
      <c r="GJ35" s="20"/>
      <c r="GK35" s="20"/>
      <c r="GL35" s="20"/>
      <c r="GM35" s="20"/>
      <c r="GN35" s="20"/>
      <c r="GO35" s="20"/>
      <c r="GP35" s="20"/>
      <c r="GQ35" s="20"/>
      <c r="GR35" s="20"/>
      <c r="GS35" s="20"/>
      <c r="GT35" s="20"/>
      <c r="GU35" s="20"/>
      <c r="GV35" s="20"/>
      <c r="GW35" s="20"/>
      <c r="GX35" s="20"/>
      <c r="GY35" s="20"/>
      <c r="GZ35" s="20"/>
      <c r="HA35" s="20"/>
      <c r="HB35" s="20"/>
      <c r="HC35" s="20"/>
      <c r="HD35" s="20"/>
      <c r="HE35" s="20"/>
      <c r="HF35" s="20"/>
      <c r="HG35" s="20"/>
      <c r="HH35" s="20"/>
      <c r="HI35" s="20"/>
      <c r="HJ35" s="20"/>
      <c r="HK35" s="20"/>
      <c r="HL35" s="20"/>
      <c r="HM35" s="20"/>
      <c r="HN35" s="20"/>
      <c r="HO35" s="20"/>
      <c r="HP35" s="20"/>
      <c r="HQ35" s="20"/>
      <c r="HR35" s="20"/>
      <c r="HS35" s="20"/>
      <c r="HT35" s="20"/>
      <c r="HU35" s="20"/>
      <c r="HV35" s="20"/>
      <c r="HW35" s="20"/>
      <c r="HX35" s="20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</row>
    <row r="36" spans="1:253" x14ac:dyDescent="0.3">
      <c r="A36" s="11" t="s">
        <v>138</v>
      </c>
      <c r="B36" s="11" t="s">
        <v>142</v>
      </c>
      <c r="C36" s="11" t="s">
        <v>136</v>
      </c>
      <c r="D36" s="12" t="s">
        <v>134</v>
      </c>
      <c r="E36" s="21"/>
      <c r="F36" s="14" t="s">
        <v>50</v>
      </c>
      <c r="G36" s="22">
        <v>45063</v>
      </c>
      <c r="H36" s="22">
        <v>45102</v>
      </c>
      <c r="I36" s="15">
        <f t="shared" si="28"/>
        <v>28</v>
      </c>
      <c r="J36" s="16">
        <f t="shared" si="29"/>
        <v>39</v>
      </c>
      <c r="K36" s="17">
        <f t="shared" si="30"/>
        <v>45062</v>
      </c>
      <c r="L36" s="18">
        <v>0</v>
      </c>
      <c r="M36" s="19"/>
      <c r="N36" s="20"/>
      <c r="O36" s="20"/>
      <c r="P36" s="20"/>
      <c r="Q36" s="20"/>
      <c r="R36" s="20"/>
      <c r="S36" s="20"/>
      <c r="T36" s="20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  <c r="HI36" s="20"/>
      <c r="HJ36" s="20"/>
      <c r="HK36" s="20"/>
      <c r="HL36" s="20"/>
      <c r="HM36" s="20"/>
      <c r="HN36" s="20"/>
      <c r="HO36" s="20"/>
      <c r="HP36" s="20"/>
      <c r="HQ36" s="20"/>
      <c r="HR36" s="20"/>
      <c r="HS36" s="20"/>
      <c r="HT36" s="20"/>
      <c r="HU36" s="20"/>
      <c r="HV36" s="20"/>
      <c r="HW36" s="20"/>
      <c r="HX36" s="20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</row>
    <row r="37" spans="1:253" x14ac:dyDescent="0.3">
      <c r="A37" s="11" t="s">
        <v>139</v>
      </c>
      <c r="B37" s="11" t="s">
        <v>143</v>
      </c>
      <c r="C37" s="11" t="s">
        <v>159</v>
      </c>
      <c r="D37" s="12" t="s">
        <v>157</v>
      </c>
      <c r="E37" s="21"/>
      <c r="F37" s="14" t="s">
        <v>50</v>
      </c>
      <c r="G37" s="22">
        <v>45063</v>
      </c>
      <c r="H37" s="22">
        <v>45102</v>
      </c>
      <c r="I37" s="15">
        <f t="shared" ref="I37:I38" si="31">NETWORKDAYS(G37,H37)</f>
        <v>28</v>
      </c>
      <c r="J37" s="16">
        <f t="shared" ref="J37:J38" si="32">H37-G37</f>
        <v>39</v>
      </c>
      <c r="K37" s="17">
        <f t="shared" ref="K37:K38" si="33">IF(L37=0,G37-1,G37+(INT(J37*L37)))</f>
        <v>45062</v>
      </c>
      <c r="L37" s="18">
        <v>0</v>
      </c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</row>
    <row r="38" spans="1:253" x14ac:dyDescent="0.3">
      <c r="A38" s="11" t="s">
        <v>140</v>
      </c>
      <c r="B38" s="11" t="s">
        <v>142</v>
      </c>
      <c r="C38" s="11" t="s">
        <v>160</v>
      </c>
      <c r="D38" s="12" t="s">
        <v>158</v>
      </c>
      <c r="E38" s="21"/>
      <c r="F38" s="14" t="s">
        <v>50</v>
      </c>
      <c r="G38" s="22">
        <v>45063</v>
      </c>
      <c r="H38" s="22">
        <v>45102</v>
      </c>
      <c r="I38" s="15">
        <f t="shared" si="31"/>
        <v>28</v>
      </c>
      <c r="J38" s="16">
        <f t="shared" si="32"/>
        <v>39</v>
      </c>
      <c r="K38" s="17">
        <f t="shared" si="33"/>
        <v>45062</v>
      </c>
      <c r="L38" s="18">
        <v>0</v>
      </c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253" x14ac:dyDescent="0.3">
      <c r="A39" s="11" t="s">
        <v>144</v>
      </c>
      <c r="B39" s="11" t="s">
        <v>141</v>
      </c>
      <c r="C39" s="11" t="s">
        <v>147</v>
      </c>
      <c r="D39" s="12" t="s">
        <v>146</v>
      </c>
      <c r="E39" s="21"/>
      <c r="F39" s="14" t="s">
        <v>50</v>
      </c>
      <c r="G39" s="22">
        <v>45063</v>
      </c>
      <c r="H39" s="22">
        <v>45103</v>
      </c>
      <c r="I39" s="15">
        <f t="shared" ref="I39" si="34">NETWORKDAYS(G39,H39)</f>
        <v>29</v>
      </c>
      <c r="J39" s="16">
        <f t="shared" ref="J39" si="35">H39-G39</f>
        <v>40</v>
      </c>
      <c r="K39" s="17">
        <f t="shared" ref="K39" si="36">IF(L39=0,G39-1,G39+(INT(J39*L39)))</f>
        <v>45062</v>
      </c>
      <c r="L39" s="18">
        <v>0</v>
      </c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</row>
    <row r="40" spans="1:253" x14ac:dyDescent="0.3">
      <c r="A40" s="11" t="s">
        <v>145</v>
      </c>
      <c r="B40" s="11" t="s">
        <v>141</v>
      </c>
      <c r="C40" s="11" t="s">
        <v>148</v>
      </c>
      <c r="D40" s="12" t="s">
        <v>149</v>
      </c>
      <c r="E40" s="21"/>
      <c r="F40" s="14" t="s">
        <v>50</v>
      </c>
      <c r="G40" s="22">
        <v>45063</v>
      </c>
      <c r="H40" s="22">
        <v>45103</v>
      </c>
      <c r="I40" s="15">
        <f t="shared" ref="I40:I41" si="37">NETWORKDAYS(G40,H40)</f>
        <v>29</v>
      </c>
      <c r="J40" s="16">
        <f t="shared" ref="J40:J41" si="38">H40-G40</f>
        <v>40</v>
      </c>
      <c r="K40" s="17">
        <f t="shared" ref="K40:K41" si="39">IF(L40=0,G40-1,G40+(INT(J40*L40)))</f>
        <v>45062</v>
      </c>
      <c r="L40" s="18">
        <v>0</v>
      </c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</row>
    <row r="41" spans="1:253" x14ac:dyDescent="0.3">
      <c r="A41" s="11" t="s">
        <v>78</v>
      </c>
      <c r="B41" s="11" t="s">
        <v>133</v>
      </c>
      <c r="C41" s="11" t="s">
        <v>152</v>
      </c>
      <c r="D41" s="12" t="s">
        <v>151</v>
      </c>
      <c r="E41" s="21"/>
      <c r="F41" s="14" t="s">
        <v>50</v>
      </c>
      <c r="G41" s="22">
        <v>45063</v>
      </c>
      <c r="H41" s="22">
        <v>45103</v>
      </c>
      <c r="I41" s="15">
        <f t="shared" si="37"/>
        <v>29</v>
      </c>
      <c r="J41" s="16">
        <f t="shared" si="38"/>
        <v>40</v>
      </c>
      <c r="K41" s="17">
        <f t="shared" si="39"/>
        <v>45062</v>
      </c>
      <c r="L41" s="18">
        <v>0</v>
      </c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</row>
    <row r="42" spans="1:253" x14ac:dyDescent="0.3">
      <c r="A42" s="11" t="s">
        <v>79</v>
      </c>
      <c r="B42" s="11" t="s">
        <v>133</v>
      </c>
      <c r="C42" s="11" t="s">
        <v>154</v>
      </c>
      <c r="D42" s="12" t="s">
        <v>153</v>
      </c>
      <c r="E42" s="21"/>
      <c r="F42" s="14" t="s">
        <v>50</v>
      </c>
      <c r="G42" s="22">
        <v>45063</v>
      </c>
      <c r="H42" s="22">
        <v>45103</v>
      </c>
      <c r="I42" s="15">
        <f t="shared" ref="I42" si="40">NETWORKDAYS(G42,H42)</f>
        <v>29</v>
      </c>
      <c r="J42" s="16">
        <f t="shared" ref="J42" si="41">H42-G42</f>
        <v>40</v>
      </c>
      <c r="K42" s="17">
        <f t="shared" ref="K42" si="42">IF(L42=0,G42-1,G42+(INT(J42*L42)))</f>
        <v>45062</v>
      </c>
      <c r="L42" s="18">
        <v>0</v>
      </c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</row>
    <row r="43" spans="1:253" x14ac:dyDescent="0.3">
      <c r="A43" s="11" t="s">
        <v>80</v>
      </c>
      <c r="B43" s="11" t="s">
        <v>133</v>
      </c>
      <c r="C43" s="11" t="s">
        <v>156</v>
      </c>
      <c r="D43" s="12" t="s">
        <v>155</v>
      </c>
      <c r="E43" s="21"/>
      <c r="F43" s="14" t="s">
        <v>50</v>
      </c>
      <c r="G43" s="22">
        <v>45063</v>
      </c>
      <c r="H43" s="22">
        <v>45103</v>
      </c>
      <c r="I43" s="15">
        <f t="shared" ref="I43" si="43">NETWORKDAYS(G43,H43)</f>
        <v>29</v>
      </c>
      <c r="J43" s="16">
        <f t="shared" ref="J43" si="44">H43-G43</f>
        <v>40</v>
      </c>
      <c r="K43" s="17">
        <f t="shared" ref="K43" si="45">IF(L43=0,G43-1,G43+(INT(J43*L43)))</f>
        <v>45062</v>
      </c>
      <c r="L43" s="18">
        <v>0</v>
      </c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</row>
    <row r="44" spans="1:253" x14ac:dyDescent="0.3">
      <c r="A44" s="11" t="s">
        <v>82</v>
      </c>
      <c r="B44" s="11" t="s">
        <v>110</v>
      </c>
      <c r="C44" s="11" t="s">
        <v>168</v>
      </c>
      <c r="D44" s="12" t="s">
        <v>161</v>
      </c>
      <c r="E44" s="21"/>
      <c r="F44" s="14" t="s">
        <v>50</v>
      </c>
      <c r="G44" s="22">
        <v>45063</v>
      </c>
      <c r="H44" s="22">
        <v>45103</v>
      </c>
      <c r="I44" s="15">
        <f t="shared" ref="I44:I45" si="46">NETWORKDAYS(G44,H44)</f>
        <v>29</v>
      </c>
      <c r="J44" s="16">
        <f t="shared" ref="J44:J45" si="47">H44-G44</f>
        <v>40</v>
      </c>
      <c r="K44" s="17">
        <f t="shared" ref="K44:K45" si="48">IF(L44=0,G44-1,G44+(INT(J44*L44)))</f>
        <v>45062</v>
      </c>
      <c r="L44" s="18">
        <v>0</v>
      </c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</row>
    <row r="45" spans="1:253" x14ac:dyDescent="0.3">
      <c r="A45" s="11" t="s">
        <v>83</v>
      </c>
      <c r="B45" s="11" t="s">
        <v>133</v>
      </c>
      <c r="C45" s="11" t="s">
        <v>169</v>
      </c>
      <c r="D45" s="12" t="s">
        <v>164</v>
      </c>
      <c r="E45" s="21"/>
      <c r="F45" s="14" t="s">
        <v>50</v>
      </c>
      <c r="G45" s="22">
        <v>45063</v>
      </c>
      <c r="H45" s="22">
        <v>45103</v>
      </c>
      <c r="I45" s="15">
        <f t="shared" si="46"/>
        <v>29</v>
      </c>
      <c r="J45" s="16">
        <f t="shared" si="47"/>
        <v>40</v>
      </c>
      <c r="K45" s="17">
        <f t="shared" si="48"/>
        <v>45062</v>
      </c>
      <c r="L45" s="18">
        <v>0</v>
      </c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</row>
    <row r="46" spans="1:253" x14ac:dyDescent="0.3">
      <c r="A46" s="11" t="s">
        <v>84</v>
      </c>
      <c r="B46" s="11" t="s">
        <v>150</v>
      </c>
      <c r="C46" s="11" t="s">
        <v>170</v>
      </c>
      <c r="D46" s="12" t="s">
        <v>165</v>
      </c>
      <c r="E46" s="21"/>
      <c r="F46" s="14" t="s">
        <v>50</v>
      </c>
      <c r="G46" s="22">
        <v>45063</v>
      </c>
      <c r="H46" s="22">
        <v>45103</v>
      </c>
      <c r="I46" s="15">
        <f t="shared" ref="I46:I49" si="49">NETWORKDAYS(G46,H46)</f>
        <v>29</v>
      </c>
      <c r="J46" s="16">
        <f t="shared" ref="J46:J49" si="50">H46-G46</f>
        <v>40</v>
      </c>
      <c r="K46" s="17">
        <f t="shared" ref="K46:K49" si="51">IF(L46=0,G46-1,G46+(INT(J46*L46)))</f>
        <v>45062</v>
      </c>
      <c r="L46" s="18">
        <v>0</v>
      </c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</row>
    <row r="47" spans="1:253" x14ac:dyDescent="0.3">
      <c r="A47" s="11" t="s">
        <v>162</v>
      </c>
      <c r="B47" s="11" t="s">
        <v>133</v>
      </c>
      <c r="C47" s="11" t="s">
        <v>171</v>
      </c>
      <c r="D47" s="12" t="s">
        <v>166</v>
      </c>
      <c r="E47" s="21"/>
      <c r="F47" s="14" t="s">
        <v>50</v>
      </c>
      <c r="G47" s="22">
        <v>45063</v>
      </c>
      <c r="H47" s="22">
        <v>45103</v>
      </c>
      <c r="I47" s="15">
        <f t="shared" si="49"/>
        <v>29</v>
      </c>
      <c r="J47" s="16">
        <f t="shared" si="50"/>
        <v>40</v>
      </c>
      <c r="K47" s="17">
        <f t="shared" si="51"/>
        <v>45062</v>
      </c>
      <c r="L47" s="18">
        <v>0</v>
      </c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</row>
    <row r="48" spans="1:253" x14ac:dyDescent="0.3">
      <c r="A48" s="11" t="s">
        <v>163</v>
      </c>
      <c r="B48" s="11" t="s">
        <v>150</v>
      </c>
      <c r="C48" s="11" t="s">
        <v>172</v>
      </c>
      <c r="D48" s="12" t="s">
        <v>167</v>
      </c>
      <c r="E48" s="21"/>
      <c r="F48" s="14" t="s">
        <v>50</v>
      </c>
      <c r="G48" s="22">
        <v>45063</v>
      </c>
      <c r="H48" s="22">
        <v>45103</v>
      </c>
      <c r="I48" s="15">
        <f t="shared" si="49"/>
        <v>29</v>
      </c>
      <c r="J48" s="16">
        <f t="shared" si="50"/>
        <v>40</v>
      </c>
      <c r="K48" s="17">
        <f t="shared" si="51"/>
        <v>45062</v>
      </c>
      <c r="L48" s="18">
        <v>0</v>
      </c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</row>
    <row r="49" spans="1:37" x14ac:dyDescent="0.3">
      <c r="A49" s="11" t="s">
        <v>190</v>
      </c>
      <c r="B49" s="11"/>
      <c r="C49" s="11"/>
      <c r="D49" s="12" t="s">
        <v>216</v>
      </c>
      <c r="E49" s="21"/>
      <c r="F49" s="14" t="s">
        <v>50</v>
      </c>
      <c r="G49" s="22">
        <v>45063</v>
      </c>
      <c r="H49" s="22">
        <v>45103</v>
      </c>
      <c r="I49" s="15">
        <f t="shared" si="49"/>
        <v>29</v>
      </c>
      <c r="J49" s="16">
        <f t="shared" si="50"/>
        <v>40</v>
      </c>
      <c r="K49" s="17">
        <f t="shared" si="51"/>
        <v>45062</v>
      </c>
      <c r="L49" s="18">
        <v>0</v>
      </c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</row>
    <row r="50" spans="1:37" x14ac:dyDescent="0.3">
      <c r="A50" s="11" t="s">
        <v>190</v>
      </c>
      <c r="B50" s="11"/>
      <c r="C50" s="11" t="s">
        <v>217</v>
      </c>
      <c r="D50" s="12" t="s">
        <v>175</v>
      </c>
      <c r="E50" s="21"/>
      <c r="F50" s="14" t="s">
        <v>50</v>
      </c>
      <c r="G50" s="22">
        <v>45063</v>
      </c>
      <c r="H50" s="22">
        <v>45103</v>
      </c>
      <c r="I50" s="15">
        <f t="shared" ref="I50:I52" si="52">NETWORKDAYS(G50,H50)</f>
        <v>29</v>
      </c>
      <c r="J50" s="16">
        <f t="shared" ref="J50:J52" si="53">H50-G50</f>
        <v>40</v>
      </c>
      <c r="K50" s="17">
        <f t="shared" ref="K50:K52" si="54">IF(L50=0,G50-1,G50+(INT(J50*L50)))</f>
        <v>45062</v>
      </c>
      <c r="L50" s="18">
        <v>0</v>
      </c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</row>
    <row r="51" spans="1:37" x14ac:dyDescent="0.3">
      <c r="A51" s="11" t="s">
        <v>85</v>
      </c>
      <c r="B51" s="11"/>
      <c r="C51" s="11" t="s">
        <v>209</v>
      </c>
      <c r="D51" s="12" t="s">
        <v>173</v>
      </c>
      <c r="E51" s="21"/>
      <c r="F51" s="14" t="s">
        <v>50</v>
      </c>
      <c r="G51" s="22">
        <v>45063</v>
      </c>
      <c r="H51" s="22">
        <v>45103</v>
      </c>
      <c r="I51" s="15">
        <f t="shared" si="52"/>
        <v>29</v>
      </c>
      <c r="J51" s="16">
        <f t="shared" si="53"/>
        <v>40</v>
      </c>
      <c r="K51" s="17">
        <f t="shared" si="54"/>
        <v>45062</v>
      </c>
      <c r="L51" s="18">
        <v>0</v>
      </c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</row>
    <row r="52" spans="1:37" x14ac:dyDescent="0.3">
      <c r="A52" s="11" t="s">
        <v>86</v>
      </c>
      <c r="B52" s="11"/>
      <c r="C52" s="11" t="s">
        <v>210</v>
      </c>
      <c r="D52" s="12" t="s">
        <v>174</v>
      </c>
      <c r="E52" s="21"/>
      <c r="F52" s="14" t="s">
        <v>50</v>
      </c>
      <c r="G52" s="22">
        <v>45063</v>
      </c>
      <c r="H52" s="22">
        <v>45103</v>
      </c>
      <c r="I52" s="15">
        <f t="shared" si="52"/>
        <v>29</v>
      </c>
      <c r="J52" s="16">
        <f t="shared" si="53"/>
        <v>40</v>
      </c>
      <c r="K52" s="17">
        <f t="shared" si="54"/>
        <v>45062</v>
      </c>
      <c r="L52" s="18">
        <v>0</v>
      </c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</row>
    <row r="53" spans="1:37" x14ac:dyDescent="0.3">
      <c r="A53" s="11" t="s">
        <v>184</v>
      </c>
      <c r="B53" s="11"/>
      <c r="C53" s="11" t="s">
        <v>211</v>
      </c>
      <c r="D53" s="12" t="s">
        <v>177</v>
      </c>
      <c r="E53" s="21"/>
      <c r="F53" s="14" t="s">
        <v>50</v>
      </c>
      <c r="G53" s="22">
        <v>45063</v>
      </c>
      <c r="H53" s="22">
        <v>45103</v>
      </c>
      <c r="I53" s="15">
        <f t="shared" ref="I53" si="55">NETWORKDAYS(G53,H53)</f>
        <v>29</v>
      </c>
      <c r="J53" s="16">
        <f t="shared" ref="J53" si="56">H53-G53</f>
        <v>40</v>
      </c>
      <c r="K53" s="17">
        <f t="shared" ref="K53" si="57">IF(L53=0,G53-1,G53+(INT(J53*L53)))</f>
        <v>45062</v>
      </c>
      <c r="L53" s="18">
        <v>0</v>
      </c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</row>
    <row r="54" spans="1:37" x14ac:dyDescent="0.3">
      <c r="A54" s="11" t="s">
        <v>185</v>
      </c>
      <c r="B54" s="11"/>
      <c r="C54" s="11" t="s">
        <v>212</v>
      </c>
      <c r="D54" s="12" t="s">
        <v>176</v>
      </c>
      <c r="E54" s="21"/>
      <c r="F54" s="14" t="s">
        <v>50</v>
      </c>
      <c r="G54" s="22">
        <v>45063</v>
      </c>
      <c r="H54" s="22">
        <v>45103</v>
      </c>
      <c r="I54" s="15">
        <f t="shared" ref="I54:I56" si="58">NETWORKDAYS(G54,H54)</f>
        <v>29</v>
      </c>
      <c r="J54" s="16">
        <f t="shared" ref="J54:J56" si="59">H54-G54</f>
        <v>40</v>
      </c>
      <c r="K54" s="17">
        <f t="shared" ref="K54:K56" si="60">IF(L54=0,G54-1,G54+(INT(J54*L54)))</f>
        <v>45062</v>
      </c>
      <c r="L54" s="18">
        <v>0</v>
      </c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</row>
    <row r="55" spans="1:37" x14ac:dyDescent="0.3">
      <c r="A55" s="11" t="s">
        <v>186</v>
      </c>
      <c r="B55" s="11"/>
      <c r="C55" s="11" t="s">
        <v>213</v>
      </c>
      <c r="D55" s="12" t="s">
        <v>178</v>
      </c>
      <c r="E55" s="21"/>
      <c r="F55" s="14" t="s">
        <v>50</v>
      </c>
      <c r="G55" s="22">
        <v>45063</v>
      </c>
      <c r="H55" s="22">
        <v>45103</v>
      </c>
      <c r="I55" s="15">
        <f t="shared" si="58"/>
        <v>29</v>
      </c>
      <c r="J55" s="16">
        <f t="shared" si="59"/>
        <v>40</v>
      </c>
      <c r="K55" s="17">
        <f t="shared" si="60"/>
        <v>45062</v>
      </c>
      <c r="L55" s="18">
        <v>0</v>
      </c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</row>
    <row r="56" spans="1:37" x14ac:dyDescent="0.3">
      <c r="A56" s="11" t="s">
        <v>183</v>
      </c>
      <c r="B56" s="11"/>
      <c r="C56" s="11" t="s">
        <v>214</v>
      </c>
      <c r="D56" s="12" t="s">
        <v>179</v>
      </c>
      <c r="E56" s="21"/>
      <c r="F56" s="14" t="s">
        <v>50</v>
      </c>
      <c r="G56" s="22">
        <v>45063</v>
      </c>
      <c r="H56" s="22">
        <v>45103</v>
      </c>
      <c r="I56" s="15">
        <f t="shared" si="58"/>
        <v>29</v>
      </c>
      <c r="J56" s="16">
        <f t="shared" si="59"/>
        <v>40</v>
      </c>
      <c r="K56" s="17">
        <f t="shared" si="60"/>
        <v>45062</v>
      </c>
      <c r="L56" s="18">
        <v>0</v>
      </c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</row>
    <row r="57" spans="1:37" x14ac:dyDescent="0.3">
      <c r="A57" s="11" t="s">
        <v>187</v>
      </c>
      <c r="B57" s="11"/>
      <c r="C57" s="11" t="s">
        <v>215</v>
      </c>
      <c r="D57" s="12" t="s">
        <v>180</v>
      </c>
      <c r="E57" s="21"/>
      <c r="F57" s="14" t="s">
        <v>50</v>
      </c>
      <c r="G57" s="22">
        <v>45063</v>
      </c>
      <c r="H57" s="22">
        <v>45103</v>
      </c>
      <c r="I57" s="15">
        <f t="shared" ref="I57:I60" si="61">NETWORKDAYS(G57,H57)</f>
        <v>29</v>
      </c>
      <c r="J57" s="16">
        <f t="shared" ref="J57:J60" si="62">H57-G57</f>
        <v>40</v>
      </c>
      <c r="K57" s="17">
        <f t="shared" ref="K57:K60" si="63">IF(L57=0,G57-1,G57+(INT(J57*L57)))</f>
        <v>45062</v>
      </c>
      <c r="L57" s="18">
        <v>0</v>
      </c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</row>
    <row r="58" spans="1:37" x14ac:dyDescent="0.3">
      <c r="A58" s="11" t="s">
        <v>188</v>
      </c>
      <c r="B58" s="11"/>
      <c r="C58" s="11" t="s">
        <v>218</v>
      </c>
      <c r="D58" s="12" t="s">
        <v>181</v>
      </c>
      <c r="E58" s="21"/>
      <c r="F58" s="14" t="s">
        <v>50</v>
      </c>
      <c r="G58" s="22">
        <v>45063</v>
      </c>
      <c r="H58" s="22">
        <v>45103</v>
      </c>
      <c r="I58" s="15">
        <f t="shared" si="61"/>
        <v>29</v>
      </c>
      <c r="J58" s="16">
        <f t="shared" si="62"/>
        <v>40</v>
      </c>
      <c r="K58" s="17">
        <f t="shared" si="63"/>
        <v>45062</v>
      </c>
      <c r="L58" s="18">
        <v>0</v>
      </c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</row>
    <row r="59" spans="1:37" x14ac:dyDescent="0.3">
      <c r="A59" s="11" t="s">
        <v>189</v>
      </c>
      <c r="B59" s="11"/>
      <c r="C59" s="11" t="s">
        <v>219</v>
      </c>
      <c r="D59" s="12" t="s">
        <v>182</v>
      </c>
      <c r="E59" s="21"/>
      <c r="F59" s="14" t="s">
        <v>50</v>
      </c>
      <c r="G59" s="22">
        <v>45063</v>
      </c>
      <c r="H59" s="22">
        <v>45103</v>
      </c>
      <c r="I59" s="15">
        <f t="shared" si="61"/>
        <v>29</v>
      </c>
      <c r="J59" s="16">
        <f t="shared" si="62"/>
        <v>40</v>
      </c>
      <c r="K59" s="17">
        <f t="shared" si="63"/>
        <v>45062</v>
      </c>
      <c r="L59" s="18">
        <v>0</v>
      </c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</row>
    <row r="60" spans="1:37" x14ac:dyDescent="0.3">
      <c r="A60" s="11" t="s">
        <v>191</v>
      </c>
      <c r="B60" s="11"/>
      <c r="C60" s="11" t="s">
        <v>220</v>
      </c>
      <c r="D60" s="12" t="s">
        <v>192</v>
      </c>
      <c r="E60" s="21"/>
      <c r="F60" s="14" t="s">
        <v>50</v>
      </c>
      <c r="G60" s="22">
        <v>45063</v>
      </c>
      <c r="H60" s="22">
        <v>45103</v>
      </c>
      <c r="I60" s="15">
        <f t="shared" si="61"/>
        <v>29</v>
      </c>
      <c r="J60" s="16">
        <f t="shared" si="62"/>
        <v>40</v>
      </c>
      <c r="K60" s="17">
        <f t="shared" si="63"/>
        <v>45062</v>
      </c>
      <c r="L60" s="18">
        <v>0</v>
      </c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</row>
    <row r="61" spans="1:37" x14ac:dyDescent="0.3">
      <c r="A61" s="11" t="s">
        <v>196</v>
      </c>
      <c r="B61" s="11"/>
      <c r="C61" s="11" t="s">
        <v>221</v>
      </c>
      <c r="D61" s="12" t="s">
        <v>193</v>
      </c>
      <c r="E61" s="21"/>
      <c r="F61" s="14" t="s">
        <v>50</v>
      </c>
      <c r="G61" s="22">
        <v>45063</v>
      </c>
      <c r="H61" s="22">
        <v>45103</v>
      </c>
      <c r="I61" s="15">
        <f t="shared" ref="I61:I64" si="64">NETWORKDAYS(G61,H61)</f>
        <v>29</v>
      </c>
      <c r="J61" s="16">
        <f t="shared" ref="J61:J64" si="65">H61-G61</f>
        <v>40</v>
      </c>
      <c r="K61" s="17">
        <f t="shared" ref="K61:K64" si="66">IF(L61=0,G61-1,G61+(INT(J61*L61)))</f>
        <v>45062</v>
      </c>
      <c r="L61" s="18">
        <v>0</v>
      </c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</row>
    <row r="62" spans="1:37" x14ac:dyDescent="0.3">
      <c r="A62" s="11" t="s">
        <v>197</v>
      </c>
      <c r="B62" s="11"/>
      <c r="C62" s="11" t="s">
        <v>222</v>
      </c>
      <c r="D62" s="12" t="s">
        <v>195</v>
      </c>
      <c r="E62" s="21"/>
      <c r="F62" s="14" t="s">
        <v>50</v>
      </c>
      <c r="G62" s="22">
        <v>45063</v>
      </c>
      <c r="H62" s="22">
        <v>45103</v>
      </c>
      <c r="I62" s="15">
        <f t="shared" si="64"/>
        <v>29</v>
      </c>
      <c r="J62" s="16">
        <f t="shared" si="65"/>
        <v>40</v>
      </c>
      <c r="K62" s="17">
        <f t="shared" si="66"/>
        <v>45062</v>
      </c>
      <c r="L62" s="18">
        <v>0</v>
      </c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</row>
    <row r="63" spans="1:37" x14ac:dyDescent="0.3">
      <c r="A63" s="11" t="s">
        <v>198</v>
      </c>
      <c r="B63" s="11"/>
      <c r="C63" s="11" t="s">
        <v>223</v>
      </c>
      <c r="D63" s="12" t="s">
        <v>194</v>
      </c>
      <c r="E63" s="21"/>
      <c r="F63" s="14" t="s">
        <v>50</v>
      </c>
      <c r="G63" s="22">
        <v>45063</v>
      </c>
      <c r="H63" s="22">
        <v>45103</v>
      </c>
      <c r="I63" s="15">
        <f t="shared" si="64"/>
        <v>29</v>
      </c>
      <c r="J63" s="16">
        <f t="shared" si="65"/>
        <v>40</v>
      </c>
      <c r="K63" s="17">
        <f t="shared" si="66"/>
        <v>45062</v>
      </c>
      <c r="L63" s="18">
        <v>0</v>
      </c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</row>
    <row r="64" spans="1:37" x14ac:dyDescent="0.3">
      <c r="A64" s="11" t="s">
        <v>202</v>
      </c>
      <c r="B64" s="11"/>
      <c r="C64" s="11" t="s">
        <v>225</v>
      </c>
      <c r="D64" s="12" t="s">
        <v>224</v>
      </c>
      <c r="E64" s="21"/>
      <c r="F64" s="14" t="s">
        <v>50</v>
      </c>
      <c r="G64" s="22">
        <v>45063</v>
      </c>
      <c r="H64" s="22">
        <v>45103</v>
      </c>
      <c r="I64" s="15">
        <f t="shared" si="64"/>
        <v>29</v>
      </c>
      <c r="J64" s="16">
        <f t="shared" si="65"/>
        <v>40</v>
      </c>
      <c r="K64" s="17">
        <f t="shared" si="66"/>
        <v>45062</v>
      </c>
      <c r="L64" s="18">
        <v>0</v>
      </c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</row>
    <row r="65" spans="1:253" x14ac:dyDescent="0.3">
      <c r="A65" s="11" t="s">
        <v>203</v>
      </c>
      <c r="B65" s="11"/>
      <c r="C65" s="11" t="s">
        <v>226</v>
      </c>
      <c r="D65" s="12" t="s">
        <v>199</v>
      </c>
      <c r="E65" s="21"/>
      <c r="F65" s="14" t="s">
        <v>50</v>
      </c>
      <c r="G65" s="22">
        <v>45063</v>
      </c>
      <c r="H65" s="22">
        <v>45103</v>
      </c>
      <c r="I65" s="15">
        <f t="shared" ref="I65:I68" si="67">NETWORKDAYS(G65,H65)</f>
        <v>29</v>
      </c>
      <c r="J65" s="16">
        <f t="shared" ref="J65:J68" si="68">H65-G65</f>
        <v>40</v>
      </c>
      <c r="K65" s="17">
        <f t="shared" ref="K65:K68" si="69">IF(L65=0,G65-1,G65+(INT(J65*L65)))</f>
        <v>45062</v>
      </c>
      <c r="L65" s="18">
        <v>0</v>
      </c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</row>
    <row r="66" spans="1:253" x14ac:dyDescent="0.3">
      <c r="A66" s="11" t="s">
        <v>204</v>
      </c>
      <c r="B66" s="11"/>
      <c r="C66" s="11" t="s">
        <v>227</v>
      </c>
      <c r="D66" s="12" t="s">
        <v>200</v>
      </c>
      <c r="E66" s="21"/>
      <c r="F66" s="14" t="s">
        <v>50</v>
      </c>
      <c r="G66" s="22">
        <v>45063</v>
      </c>
      <c r="H66" s="22">
        <v>45103</v>
      </c>
      <c r="I66" s="15">
        <f t="shared" si="67"/>
        <v>29</v>
      </c>
      <c r="J66" s="16">
        <f t="shared" si="68"/>
        <v>40</v>
      </c>
      <c r="K66" s="17">
        <f t="shared" si="69"/>
        <v>45062</v>
      </c>
      <c r="L66" s="18">
        <v>0</v>
      </c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</row>
    <row r="67" spans="1:253" x14ac:dyDescent="0.3">
      <c r="A67" s="11" t="s">
        <v>205</v>
      </c>
      <c r="B67" s="11"/>
      <c r="C67" s="11" t="s">
        <v>228</v>
      </c>
      <c r="D67" s="12" t="s">
        <v>201</v>
      </c>
      <c r="E67" s="21"/>
      <c r="F67" s="14" t="s">
        <v>50</v>
      </c>
      <c r="G67" s="22">
        <v>45063</v>
      </c>
      <c r="H67" s="22">
        <v>45103</v>
      </c>
      <c r="I67" s="15">
        <f t="shared" si="67"/>
        <v>29</v>
      </c>
      <c r="J67" s="16">
        <f t="shared" si="68"/>
        <v>40</v>
      </c>
      <c r="K67" s="17">
        <f t="shared" si="69"/>
        <v>45062</v>
      </c>
      <c r="L67" s="18">
        <v>0</v>
      </c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</row>
    <row r="68" spans="1:253" x14ac:dyDescent="0.3">
      <c r="A68" s="11" t="s">
        <v>202</v>
      </c>
      <c r="B68" s="11"/>
      <c r="C68" s="11" t="s">
        <v>230</v>
      </c>
      <c r="D68" s="12" t="s">
        <v>229</v>
      </c>
      <c r="E68" s="21"/>
      <c r="F68" s="14" t="s">
        <v>50</v>
      </c>
      <c r="G68" s="22">
        <v>45063</v>
      </c>
      <c r="H68" s="22">
        <v>45103</v>
      </c>
      <c r="I68" s="15">
        <f t="shared" si="67"/>
        <v>29</v>
      </c>
      <c r="J68" s="16">
        <f t="shared" si="68"/>
        <v>40</v>
      </c>
      <c r="K68" s="17">
        <f t="shared" si="69"/>
        <v>45062</v>
      </c>
      <c r="L68" s="18">
        <v>0</v>
      </c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</row>
    <row r="69" spans="1:253" s="36" customFormat="1" x14ac:dyDescent="0.3">
      <c r="A69" s="27" t="s">
        <v>206</v>
      </c>
      <c r="B69" s="27"/>
      <c r="C69" s="27"/>
      <c r="D69" s="28" t="s">
        <v>14</v>
      </c>
      <c r="E69" s="37"/>
      <c r="F69" s="30" t="s">
        <v>52</v>
      </c>
      <c r="G69" s="26">
        <v>45063</v>
      </c>
      <c r="H69" s="26">
        <v>45104</v>
      </c>
      <c r="I69" s="31">
        <f t="shared" ref="I69:I80" si="70">NETWORKDAYS(G69,H69)</f>
        <v>30</v>
      </c>
      <c r="J69" s="32">
        <f t="shared" ref="J69:J80" si="71">H69-G69</f>
        <v>41</v>
      </c>
      <c r="K69" s="33">
        <f>IF(L69=0,G69-1,G69+(INT(J69*L69)))</f>
        <v>45062</v>
      </c>
      <c r="L69" s="34">
        <v>0</v>
      </c>
      <c r="M69" s="3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</row>
    <row r="70" spans="1:253" s="47" customFormat="1" x14ac:dyDescent="0.3">
      <c r="A70" s="58" t="s">
        <v>28</v>
      </c>
      <c r="B70" s="58"/>
      <c r="C70" s="58"/>
      <c r="D70" s="59" t="s">
        <v>29</v>
      </c>
      <c r="E70" s="60" t="s">
        <v>7</v>
      </c>
      <c r="F70" s="60" t="s">
        <v>7</v>
      </c>
      <c r="G70" s="61">
        <f>MIN(G71:G75)</f>
        <v>45059</v>
      </c>
      <c r="H70" s="61">
        <f>MAX(H71:H75)</f>
        <v>45102</v>
      </c>
      <c r="I70" s="62">
        <f t="shared" si="70"/>
        <v>30</v>
      </c>
      <c r="J70" s="63">
        <f t="shared" si="71"/>
        <v>43</v>
      </c>
      <c r="K70" s="64">
        <f>G70+(INT(J70*L70))</f>
        <v>45059</v>
      </c>
      <c r="L70" s="65">
        <f>AVERAGE(L71:L75)</f>
        <v>0</v>
      </c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  <c r="EB70" s="57"/>
      <c r="EC70" s="57"/>
      <c r="ED70" s="57"/>
      <c r="EE70" s="57"/>
      <c r="EF70" s="57"/>
      <c r="EG70" s="57"/>
      <c r="EH70" s="57"/>
      <c r="EI70" s="57"/>
      <c r="EJ70" s="57"/>
      <c r="EK70" s="57"/>
      <c r="EL70" s="57"/>
      <c r="EM70" s="57"/>
      <c r="EN70" s="57"/>
      <c r="EO70" s="57"/>
      <c r="EP70" s="57"/>
      <c r="EQ70" s="57"/>
      <c r="ER70" s="57"/>
      <c r="ES70" s="57"/>
      <c r="ET70" s="57"/>
      <c r="EU70" s="57"/>
      <c r="EV70" s="57"/>
      <c r="EW70" s="57"/>
      <c r="EX70" s="57"/>
      <c r="EY70" s="57"/>
      <c r="EZ70" s="57"/>
      <c r="FA70" s="57"/>
      <c r="FB70" s="57"/>
      <c r="FC70" s="57"/>
      <c r="FD70" s="57"/>
      <c r="FE70" s="57"/>
      <c r="FF70" s="57"/>
      <c r="FG70" s="57"/>
      <c r="FH70" s="57"/>
      <c r="FI70" s="57"/>
      <c r="FJ70" s="57"/>
      <c r="FK70" s="57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57"/>
      <c r="IO70" s="57"/>
      <c r="IP70" s="57"/>
      <c r="IQ70" s="57"/>
      <c r="IR70" s="57"/>
      <c r="IS70" s="57"/>
    </row>
    <row r="71" spans="1:253" x14ac:dyDescent="0.3">
      <c r="A71" s="11" t="s">
        <v>30</v>
      </c>
      <c r="B71" s="11"/>
      <c r="C71" s="11"/>
      <c r="D71" s="12" t="s">
        <v>31</v>
      </c>
      <c r="E71" s="21"/>
      <c r="F71" s="21" t="s">
        <v>12</v>
      </c>
      <c r="G71" s="22">
        <v>45063</v>
      </c>
      <c r="H71" s="22">
        <v>45098</v>
      </c>
      <c r="I71" s="15">
        <f t="shared" si="70"/>
        <v>26</v>
      </c>
      <c r="J71" s="16">
        <f t="shared" si="71"/>
        <v>35</v>
      </c>
      <c r="K71" s="17">
        <f>IF(L71=0,G71-1,G71+(INT(J71*L71)))</f>
        <v>45062</v>
      </c>
      <c r="L71" s="18">
        <v>0</v>
      </c>
      <c r="M71" s="19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  <c r="EM71" s="20"/>
      <c r="EN71" s="20"/>
      <c r="EO71" s="20"/>
      <c r="EP71" s="20"/>
      <c r="EQ71" s="20"/>
      <c r="ER71" s="20"/>
      <c r="ES71" s="20"/>
      <c r="ET71" s="20"/>
      <c r="EU71" s="20"/>
      <c r="EV71" s="20"/>
      <c r="EW71" s="20"/>
      <c r="EX71" s="20"/>
      <c r="EY71" s="20"/>
      <c r="EZ71" s="20"/>
      <c r="FA71" s="20"/>
      <c r="FB71" s="20"/>
      <c r="FC71" s="20"/>
      <c r="FD71" s="20"/>
      <c r="FE71" s="20"/>
      <c r="FF71" s="20"/>
      <c r="FG71" s="20"/>
      <c r="FH71" s="20"/>
      <c r="FI71" s="20"/>
      <c r="FJ71" s="20"/>
      <c r="FK71" s="20"/>
      <c r="FL71" s="20"/>
      <c r="FM71" s="20"/>
      <c r="FN71" s="20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20"/>
      <c r="GB71" s="20"/>
      <c r="GC71" s="20"/>
      <c r="GD71" s="20"/>
      <c r="GE71" s="20"/>
      <c r="GF71" s="20"/>
      <c r="GG71" s="20"/>
      <c r="GH71" s="20"/>
      <c r="GI71" s="20"/>
      <c r="GJ71" s="20"/>
      <c r="GK71" s="20"/>
      <c r="GL71" s="20"/>
      <c r="GM71" s="20"/>
      <c r="GN71" s="20"/>
      <c r="GO71" s="20"/>
      <c r="GP71" s="20"/>
      <c r="GQ71" s="20"/>
      <c r="GR71" s="20"/>
      <c r="GS71" s="20"/>
      <c r="GT71" s="20"/>
      <c r="GU71" s="20"/>
      <c r="GV71" s="20"/>
      <c r="GW71" s="20"/>
      <c r="GX71" s="20"/>
      <c r="GY71" s="20"/>
      <c r="GZ71" s="20"/>
      <c r="HA71" s="20"/>
      <c r="HB71" s="20"/>
      <c r="HC71" s="20"/>
      <c r="HD71" s="20"/>
      <c r="HE71" s="20"/>
      <c r="HF71" s="20"/>
      <c r="HG71" s="20"/>
      <c r="HH71" s="20"/>
      <c r="HI71" s="20"/>
      <c r="HJ71" s="20"/>
      <c r="HK71" s="20"/>
      <c r="HL71" s="20"/>
      <c r="HM71" s="20"/>
      <c r="HN71" s="20"/>
      <c r="HO71" s="20"/>
      <c r="HP71" s="20"/>
      <c r="HQ71" s="20"/>
      <c r="HR71" s="20"/>
      <c r="HS71" s="20"/>
      <c r="HT71" s="20"/>
      <c r="HU71" s="20"/>
      <c r="HV71" s="20"/>
      <c r="HW71" s="20"/>
      <c r="HX71" s="20"/>
      <c r="HY71" s="20"/>
      <c r="HZ71" s="20"/>
      <c r="IA71" s="20"/>
      <c r="IB71" s="20"/>
      <c r="IC71" s="20"/>
      <c r="ID71" s="20"/>
      <c r="IE71" s="20"/>
      <c r="IF71" s="20"/>
      <c r="IG71" s="20"/>
      <c r="IH71" s="20"/>
      <c r="II71" s="20"/>
      <c r="IJ71" s="20"/>
      <c r="IK71" s="20"/>
      <c r="IL71" s="20"/>
      <c r="IM71" s="20"/>
      <c r="IN71" s="20"/>
      <c r="IO71" s="20"/>
      <c r="IP71" s="20"/>
      <c r="IQ71" s="20"/>
      <c r="IR71" s="20"/>
      <c r="IS71" s="20"/>
    </row>
    <row r="72" spans="1:253" x14ac:dyDescent="0.3">
      <c r="A72" s="11" t="s">
        <v>32</v>
      </c>
      <c r="B72" s="11"/>
      <c r="C72" s="11"/>
      <c r="D72" s="12" t="s">
        <v>33</v>
      </c>
      <c r="E72" s="21"/>
      <c r="F72" s="14" t="s">
        <v>50</v>
      </c>
      <c r="G72" s="22">
        <v>45063</v>
      </c>
      <c r="H72" s="22">
        <v>45099</v>
      </c>
      <c r="I72" s="15">
        <f t="shared" si="70"/>
        <v>27</v>
      </c>
      <c r="J72" s="16">
        <f t="shared" si="71"/>
        <v>36</v>
      </c>
      <c r="K72" s="17">
        <f>IF(L72=0,G72-1,G72+(INT(J72*L72)))</f>
        <v>45062</v>
      </c>
      <c r="L72" s="18">
        <v>0</v>
      </c>
      <c r="M72" s="19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  <c r="EM72" s="20"/>
      <c r="EN72" s="20"/>
      <c r="EO72" s="20"/>
      <c r="EP72" s="20"/>
      <c r="EQ72" s="20"/>
      <c r="ER72" s="20"/>
      <c r="ES72" s="20"/>
      <c r="ET72" s="20"/>
      <c r="EU72" s="20"/>
      <c r="EV72" s="20"/>
      <c r="EW72" s="20"/>
      <c r="EX72" s="20"/>
      <c r="EY72" s="20"/>
      <c r="EZ72" s="20"/>
      <c r="FA72" s="20"/>
      <c r="FB72" s="20"/>
      <c r="FC72" s="20"/>
      <c r="FD72" s="20"/>
      <c r="FE72" s="20"/>
      <c r="FF72" s="20"/>
      <c r="FG72" s="20"/>
      <c r="FH72" s="20"/>
      <c r="FI72" s="20"/>
      <c r="FJ72" s="20"/>
      <c r="FK72" s="20"/>
      <c r="FL72" s="20"/>
      <c r="FM72" s="20"/>
      <c r="FN72" s="20"/>
      <c r="FO72" s="20"/>
      <c r="FP72" s="20"/>
      <c r="FQ72" s="20"/>
      <c r="FR72" s="20"/>
      <c r="FS72" s="20"/>
      <c r="FT72" s="20"/>
      <c r="FU72" s="20"/>
      <c r="FV72" s="20"/>
      <c r="FW72" s="20"/>
      <c r="FX72" s="20"/>
      <c r="FY72" s="20"/>
      <c r="FZ72" s="20"/>
      <c r="GA72" s="20"/>
      <c r="GB72" s="20"/>
      <c r="GC72" s="20"/>
      <c r="GD72" s="20"/>
      <c r="GE72" s="20"/>
      <c r="GF72" s="20"/>
      <c r="GG72" s="20"/>
      <c r="GH72" s="20"/>
      <c r="GI72" s="20"/>
      <c r="GJ72" s="20"/>
      <c r="GK72" s="20"/>
      <c r="GL72" s="20"/>
      <c r="GM72" s="20"/>
      <c r="GN72" s="20"/>
      <c r="GO72" s="20"/>
      <c r="GP72" s="20"/>
      <c r="GQ72" s="20"/>
      <c r="GR72" s="20"/>
      <c r="GS72" s="20"/>
      <c r="GT72" s="20"/>
      <c r="GU72" s="20"/>
      <c r="GV72" s="20"/>
      <c r="GW72" s="20"/>
      <c r="GX72" s="20"/>
      <c r="GY72" s="20"/>
      <c r="GZ72" s="20"/>
      <c r="HA72" s="20"/>
      <c r="HB72" s="20"/>
      <c r="HC72" s="20"/>
      <c r="HD72" s="20"/>
      <c r="HE72" s="20"/>
      <c r="HF72" s="20"/>
      <c r="HG72" s="20"/>
      <c r="HH72" s="20"/>
      <c r="HI72" s="20"/>
      <c r="HJ72" s="20"/>
      <c r="HK72" s="20"/>
      <c r="HL72" s="20"/>
      <c r="HM72" s="20"/>
      <c r="HN72" s="20"/>
      <c r="HO72" s="20"/>
      <c r="HP72" s="20"/>
      <c r="HQ72" s="20"/>
      <c r="HR72" s="20"/>
      <c r="HS72" s="20"/>
      <c r="HT72" s="20"/>
      <c r="HU72" s="20"/>
      <c r="HV72" s="20"/>
      <c r="HW72" s="20"/>
      <c r="HX72" s="20"/>
      <c r="HY72" s="20"/>
      <c r="HZ72" s="20"/>
      <c r="IA72" s="20"/>
      <c r="IB72" s="20"/>
      <c r="IC72" s="20"/>
      <c r="ID72" s="20"/>
      <c r="IE72" s="20"/>
      <c r="IF72" s="20"/>
      <c r="IG72" s="20"/>
      <c r="IH72" s="20"/>
      <c r="II72" s="20"/>
      <c r="IJ72" s="20"/>
      <c r="IK72" s="20"/>
      <c r="IL72" s="20"/>
      <c r="IM72" s="20"/>
      <c r="IN72" s="20"/>
      <c r="IO72" s="20"/>
      <c r="IP72" s="20"/>
      <c r="IQ72" s="20"/>
      <c r="IR72" s="20"/>
      <c r="IS72" s="20"/>
    </row>
    <row r="73" spans="1:253" x14ac:dyDescent="0.3">
      <c r="A73" s="11" t="s">
        <v>34</v>
      </c>
      <c r="B73" s="11"/>
      <c r="C73" s="11"/>
      <c r="D73" s="12" t="s">
        <v>35</v>
      </c>
      <c r="E73" s="21"/>
      <c r="F73" s="14" t="s">
        <v>50</v>
      </c>
      <c r="G73" s="22">
        <v>45063</v>
      </c>
      <c r="H73" s="22">
        <v>45100</v>
      </c>
      <c r="I73" s="15">
        <f t="shared" si="70"/>
        <v>28</v>
      </c>
      <c r="J73" s="16">
        <f t="shared" si="71"/>
        <v>37</v>
      </c>
      <c r="K73" s="17">
        <f>IF(L73=0,G73-1,G73+(INT(J73*L73)))</f>
        <v>45062</v>
      </c>
      <c r="L73" s="18">
        <v>0</v>
      </c>
      <c r="M73" s="1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  <c r="EM73" s="20"/>
      <c r="EN73" s="20"/>
      <c r="EO73" s="20"/>
      <c r="EP73" s="20"/>
      <c r="EQ73" s="20"/>
      <c r="ER73" s="20"/>
      <c r="ES73" s="20"/>
      <c r="ET73" s="20"/>
      <c r="EU73" s="20"/>
      <c r="EV73" s="20"/>
      <c r="EW73" s="20"/>
      <c r="EX73" s="20"/>
      <c r="EY73" s="20"/>
      <c r="EZ73" s="20"/>
      <c r="FA73" s="20"/>
      <c r="FB73" s="20"/>
      <c r="FC73" s="20"/>
      <c r="FD73" s="20"/>
      <c r="FE73" s="20"/>
      <c r="FF73" s="20"/>
      <c r="FG73" s="20"/>
      <c r="FH73" s="20"/>
      <c r="FI73" s="20"/>
      <c r="FJ73" s="20"/>
      <c r="FK73" s="20"/>
      <c r="FL73" s="20"/>
      <c r="FM73" s="20"/>
      <c r="FN73" s="20"/>
      <c r="FO73" s="20"/>
      <c r="FP73" s="20"/>
      <c r="FQ73" s="20"/>
      <c r="FR73" s="20"/>
      <c r="FS73" s="20"/>
      <c r="FT73" s="20"/>
      <c r="FU73" s="20"/>
      <c r="FV73" s="20"/>
      <c r="FW73" s="20"/>
      <c r="FX73" s="20"/>
      <c r="FY73" s="20"/>
      <c r="FZ73" s="20"/>
      <c r="GA73" s="20"/>
      <c r="GB73" s="20"/>
      <c r="GC73" s="20"/>
      <c r="GD73" s="20"/>
      <c r="GE73" s="20"/>
      <c r="GF73" s="20"/>
      <c r="GG73" s="20"/>
      <c r="GH73" s="20"/>
      <c r="GI73" s="20"/>
      <c r="GJ73" s="20"/>
      <c r="GK73" s="20"/>
      <c r="GL73" s="20"/>
      <c r="GM73" s="20"/>
      <c r="GN73" s="20"/>
      <c r="GO73" s="20"/>
      <c r="GP73" s="20"/>
      <c r="GQ73" s="20"/>
      <c r="GR73" s="20"/>
      <c r="GS73" s="20"/>
      <c r="GT73" s="20"/>
      <c r="GU73" s="20"/>
      <c r="GV73" s="20"/>
      <c r="GW73" s="20"/>
      <c r="GX73" s="20"/>
      <c r="GY73" s="20"/>
      <c r="GZ73" s="20"/>
      <c r="HA73" s="20"/>
      <c r="HB73" s="20"/>
      <c r="HC73" s="20"/>
      <c r="HD73" s="20"/>
      <c r="HE73" s="20"/>
      <c r="HF73" s="20"/>
      <c r="HG73" s="20"/>
      <c r="HH73" s="20"/>
      <c r="HI73" s="20"/>
      <c r="HJ73" s="20"/>
      <c r="HK73" s="20"/>
      <c r="HL73" s="20"/>
      <c r="HM73" s="20"/>
      <c r="HN73" s="20"/>
      <c r="HO73" s="20"/>
      <c r="HP73" s="20"/>
      <c r="HQ73" s="20"/>
      <c r="HR73" s="20"/>
      <c r="HS73" s="20"/>
      <c r="HT73" s="20"/>
      <c r="HU73" s="20"/>
      <c r="HV73" s="20"/>
      <c r="HW73" s="20"/>
      <c r="HX73" s="20"/>
      <c r="HY73" s="20"/>
      <c r="HZ73" s="20"/>
      <c r="IA73" s="20"/>
      <c r="IB73" s="20"/>
      <c r="IC73" s="20"/>
      <c r="ID73" s="20"/>
      <c r="IE73" s="20"/>
      <c r="IF73" s="20"/>
      <c r="IG73" s="20"/>
      <c r="IH73" s="20"/>
      <c r="II73" s="20"/>
      <c r="IJ73" s="20"/>
      <c r="IK73" s="20"/>
      <c r="IL73" s="20"/>
      <c r="IM73" s="20"/>
      <c r="IN73" s="20"/>
      <c r="IO73" s="20"/>
      <c r="IP73" s="20"/>
      <c r="IQ73" s="20"/>
      <c r="IR73" s="20"/>
      <c r="IS73" s="20"/>
    </row>
    <row r="74" spans="1:253" x14ac:dyDescent="0.3">
      <c r="A74" s="11" t="s">
        <v>36</v>
      </c>
      <c r="B74" s="11"/>
      <c r="C74" s="11"/>
      <c r="D74" s="12" t="s">
        <v>37</v>
      </c>
      <c r="E74" s="21"/>
      <c r="F74" s="14" t="s">
        <v>50</v>
      </c>
      <c r="G74" s="22">
        <v>45063</v>
      </c>
      <c r="H74" s="22">
        <v>45101</v>
      </c>
      <c r="I74" s="15">
        <f t="shared" si="70"/>
        <v>28</v>
      </c>
      <c r="J74" s="16">
        <f t="shared" si="71"/>
        <v>38</v>
      </c>
      <c r="K74" s="17">
        <f>IF(L74=0,G74-1,G74+(INT(J74*L74)))</f>
        <v>45062</v>
      </c>
      <c r="L74" s="18">
        <v>0</v>
      </c>
      <c r="M74" s="1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  <c r="EM74" s="20"/>
      <c r="EN74" s="20"/>
      <c r="EO74" s="20"/>
      <c r="EP74" s="20"/>
      <c r="EQ74" s="20"/>
      <c r="ER74" s="20"/>
      <c r="ES74" s="20"/>
      <c r="ET74" s="20"/>
      <c r="EU74" s="20"/>
      <c r="EV74" s="20"/>
      <c r="EW74" s="20"/>
      <c r="EX74" s="20"/>
      <c r="EY74" s="20"/>
      <c r="EZ74" s="20"/>
      <c r="FA74" s="20"/>
      <c r="FB74" s="20"/>
      <c r="FC74" s="20"/>
      <c r="FD74" s="20"/>
      <c r="FE74" s="20"/>
      <c r="FF74" s="20"/>
      <c r="FG74" s="20"/>
      <c r="FH74" s="20"/>
      <c r="FI74" s="20"/>
      <c r="FJ74" s="20"/>
      <c r="FK74" s="20"/>
      <c r="FL74" s="20"/>
      <c r="FM74" s="20"/>
      <c r="FN74" s="20"/>
      <c r="FO74" s="20"/>
      <c r="FP74" s="20"/>
      <c r="FQ74" s="20"/>
      <c r="FR74" s="20"/>
      <c r="FS74" s="20"/>
      <c r="FT74" s="20"/>
      <c r="FU74" s="20"/>
      <c r="FV74" s="20"/>
      <c r="FW74" s="20"/>
      <c r="FX74" s="20"/>
      <c r="FY74" s="20"/>
      <c r="FZ74" s="20"/>
      <c r="GA74" s="20"/>
      <c r="GB74" s="20"/>
      <c r="GC74" s="20"/>
      <c r="GD74" s="20"/>
      <c r="GE74" s="20"/>
      <c r="GF74" s="20"/>
      <c r="GG74" s="20"/>
      <c r="GH74" s="20"/>
      <c r="GI74" s="20"/>
      <c r="GJ74" s="20"/>
      <c r="GK74" s="20"/>
      <c r="GL74" s="20"/>
      <c r="GM74" s="20"/>
      <c r="GN74" s="20"/>
      <c r="GO74" s="20"/>
      <c r="GP74" s="20"/>
      <c r="GQ74" s="20"/>
      <c r="GR74" s="20"/>
      <c r="GS74" s="20"/>
      <c r="GT74" s="20"/>
      <c r="GU74" s="20"/>
      <c r="GV74" s="20"/>
      <c r="GW74" s="20"/>
      <c r="GX74" s="20"/>
      <c r="GY74" s="20"/>
      <c r="GZ74" s="20"/>
      <c r="HA74" s="20"/>
      <c r="HB74" s="20"/>
      <c r="HC74" s="20"/>
      <c r="HD74" s="20"/>
      <c r="HE74" s="20"/>
      <c r="HF74" s="20"/>
      <c r="HG74" s="20"/>
      <c r="HH74" s="20"/>
      <c r="HI74" s="20"/>
      <c r="HJ74" s="20"/>
      <c r="HK74" s="20"/>
      <c r="HL74" s="20"/>
      <c r="HM74" s="20"/>
      <c r="HN74" s="20"/>
      <c r="HO74" s="20"/>
      <c r="HP74" s="20"/>
      <c r="HQ74" s="20"/>
      <c r="HR74" s="20"/>
      <c r="HS74" s="20"/>
      <c r="HT74" s="20"/>
      <c r="HU74" s="20"/>
      <c r="HV74" s="20"/>
      <c r="HW74" s="20"/>
      <c r="HX74" s="20"/>
      <c r="HY74" s="20"/>
      <c r="HZ74" s="20"/>
      <c r="IA74" s="20"/>
      <c r="IB74" s="20"/>
      <c r="IC74" s="20"/>
      <c r="ID74" s="20"/>
      <c r="IE74" s="20"/>
      <c r="IF74" s="20"/>
      <c r="IG74" s="20"/>
      <c r="IH74" s="20"/>
      <c r="II74" s="20"/>
      <c r="IJ74" s="20"/>
      <c r="IK74" s="20"/>
      <c r="IL74" s="20"/>
      <c r="IM74" s="20"/>
      <c r="IN74" s="20"/>
      <c r="IO74" s="20"/>
      <c r="IP74" s="20"/>
      <c r="IQ74" s="20"/>
      <c r="IR74" s="20"/>
      <c r="IS74" s="20"/>
    </row>
    <row r="75" spans="1:253" s="36" customFormat="1" x14ac:dyDescent="0.3">
      <c r="A75" s="27" t="s">
        <v>38</v>
      </c>
      <c r="B75" s="27"/>
      <c r="C75" s="27"/>
      <c r="D75" s="28" t="s">
        <v>39</v>
      </c>
      <c r="E75" s="37"/>
      <c r="F75" s="30" t="s">
        <v>52</v>
      </c>
      <c r="G75" s="26">
        <v>45059</v>
      </c>
      <c r="H75" s="26">
        <v>45102</v>
      </c>
      <c r="I75" s="31">
        <f t="shared" si="70"/>
        <v>30</v>
      </c>
      <c r="J75" s="32">
        <f t="shared" si="71"/>
        <v>43</v>
      </c>
      <c r="K75" s="33">
        <f>IF(L75=0,G75-1,G75+(INT(J75*L75)))</f>
        <v>45058</v>
      </c>
      <c r="L75" s="34">
        <v>0</v>
      </c>
      <c r="M75" s="3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</row>
    <row r="76" spans="1:253" s="47" customFormat="1" x14ac:dyDescent="0.3">
      <c r="A76" s="58" t="s">
        <v>40</v>
      </c>
      <c r="B76" s="58"/>
      <c r="C76" s="58"/>
      <c r="D76" s="59" t="s">
        <v>41</v>
      </c>
      <c r="E76" s="60" t="s">
        <v>7</v>
      </c>
      <c r="F76" s="60" t="s">
        <v>7</v>
      </c>
      <c r="G76" s="61">
        <f>MIN(G77:G80)</f>
        <v>45063</v>
      </c>
      <c r="H76" s="61">
        <f>MAX(H77:H80)</f>
        <v>45101</v>
      </c>
      <c r="I76" s="62">
        <f t="shared" si="70"/>
        <v>28</v>
      </c>
      <c r="J76" s="63">
        <f t="shared" si="71"/>
        <v>38</v>
      </c>
      <c r="K76" s="64">
        <f>G76+(INT(J76*L76))</f>
        <v>45063</v>
      </c>
      <c r="L76" s="65">
        <f>AVERAGE(L77:L80)</f>
        <v>0</v>
      </c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7"/>
      <c r="CO76" s="57"/>
      <c r="CP76" s="57"/>
      <c r="CQ76" s="57"/>
      <c r="CR76" s="57"/>
      <c r="CS76" s="57"/>
      <c r="CT76" s="57"/>
      <c r="CU76" s="57"/>
      <c r="CV76" s="57"/>
      <c r="CW76" s="57"/>
      <c r="CX76" s="57"/>
      <c r="CY76" s="57"/>
      <c r="CZ76" s="57"/>
      <c r="DA76" s="57"/>
      <c r="DB76" s="57"/>
      <c r="DC76" s="57"/>
      <c r="DD76" s="57"/>
      <c r="DE76" s="57"/>
      <c r="DF76" s="57"/>
      <c r="DG76" s="57"/>
      <c r="DH76" s="57"/>
      <c r="DI76" s="57"/>
      <c r="DJ76" s="57"/>
      <c r="DK76" s="57"/>
      <c r="DL76" s="57"/>
      <c r="DM76" s="57"/>
      <c r="DN76" s="57"/>
      <c r="DO76" s="57"/>
      <c r="DP76" s="57"/>
      <c r="DQ76" s="57"/>
      <c r="DR76" s="57"/>
      <c r="DS76" s="57"/>
      <c r="DT76" s="57"/>
      <c r="DU76" s="57"/>
      <c r="DV76" s="57"/>
      <c r="DW76" s="57"/>
      <c r="DX76" s="57"/>
      <c r="DY76" s="57"/>
      <c r="DZ76" s="57"/>
      <c r="EA76" s="57"/>
      <c r="EB76" s="57"/>
      <c r="EC76" s="57"/>
      <c r="ED76" s="57"/>
      <c r="EE76" s="57"/>
      <c r="EF76" s="57"/>
      <c r="EG76" s="57"/>
      <c r="EH76" s="57"/>
      <c r="EI76" s="57"/>
      <c r="EJ76" s="57"/>
      <c r="EK76" s="57"/>
      <c r="EL76" s="57"/>
      <c r="EM76" s="57"/>
      <c r="EN76" s="57"/>
      <c r="EO76" s="57"/>
      <c r="EP76" s="57"/>
      <c r="EQ76" s="57"/>
      <c r="ER76" s="57"/>
      <c r="ES76" s="57"/>
      <c r="ET76" s="57"/>
      <c r="EU76" s="57"/>
      <c r="EV76" s="57"/>
      <c r="EW76" s="57"/>
      <c r="EX76" s="57"/>
      <c r="EY76" s="57"/>
      <c r="EZ76" s="57"/>
      <c r="FA76" s="57"/>
      <c r="FB76" s="57"/>
      <c r="FC76" s="57"/>
      <c r="FD76" s="57"/>
      <c r="FE76" s="57"/>
      <c r="FF76" s="57"/>
      <c r="FG76" s="57"/>
      <c r="FH76" s="57"/>
      <c r="FI76" s="57"/>
      <c r="FJ76" s="57"/>
      <c r="FK76" s="57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57"/>
      <c r="IO76" s="57"/>
      <c r="IP76" s="57"/>
      <c r="IQ76" s="57"/>
      <c r="IR76" s="57"/>
      <c r="IS76" s="57"/>
    </row>
    <row r="77" spans="1:253" x14ac:dyDescent="0.3">
      <c r="A77" s="11" t="s">
        <v>42</v>
      </c>
      <c r="B77" s="11"/>
      <c r="C77" s="11"/>
      <c r="D77" s="12" t="s">
        <v>43</v>
      </c>
      <c r="E77" s="13"/>
      <c r="F77" s="14" t="s">
        <v>50</v>
      </c>
      <c r="G77" s="22">
        <v>45063</v>
      </c>
      <c r="H77" s="22">
        <v>45098</v>
      </c>
      <c r="I77" s="15">
        <f t="shared" si="70"/>
        <v>26</v>
      </c>
      <c r="J77" s="16">
        <f t="shared" si="71"/>
        <v>35</v>
      </c>
      <c r="K77" s="17">
        <f>IF(L77=0,G77-1,G77+(INT(J77*L77)))</f>
        <v>45062</v>
      </c>
      <c r="L77" s="18">
        <v>0</v>
      </c>
      <c r="M77" s="1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4"/>
      <c r="AJ77" s="24"/>
      <c r="AK77" s="24"/>
      <c r="AL77" s="24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</row>
    <row r="78" spans="1:253" x14ac:dyDescent="0.3">
      <c r="A78" s="11" t="s">
        <v>44</v>
      </c>
      <c r="B78" s="11"/>
      <c r="C78" s="11"/>
      <c r="D78" s="12" t="s">
        <v>45</v>
      </c>
      <c r="E78" s="13"/>
      <c r="F78" s="14" t="s">
        <v>50</v>
      </c>
      <c r="G78" s="22">
        <v>45063</v>
      </c>
      <c r="H78" s="22">
        <v>45099</v>
      </c>
      <c r="I78" s="15">
        <f t="shared" si="70"/>
        <v>27</v>
      </c>
      <c r="J78" s="16">
        <f t="shared" si="71"/>
        <v>36</v>
      </c>
      <c r="K78" s="17">
        <f>IF(L78=0,G78-1,G78+(INT(J78*L78)))</f>
        <v>45062</v>
      </c>
      <c r="L78" s="18">
        <v>0</v>
      </c>
      <c r="M78" s="1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4"/>
      <c r="AJ78" s="24"/>
      <c r="AK78" s="24"/>
      <c r="AL78" s="24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</row>
    <row r="79" spans="1:253" x14ac:dyDescent="0.3">
      <c r="A79" s="11" t="s">
        <v>46</v>
      </c>
      <c r="B79" s="11"/>
      <c r="C79" s="11"/>
      <c r="D79" s="12" t="s">
        <v>47</v>
      </c>
      <c r="E79" s="13"/>
      <c r="F79" s="14" t="s">
        <v>50</v>
      </c>
      <c r="G79" s="22">
        <v>45063</v>
      </c>
      <c r="H79" s="22">
        <v>45100</v>
      </c>
      <c r="I79" s="15">
        <f t="shared" si="70"/>
        <v>28</v>
      </c>
      <c r="J79" s="16">
        <f t="shared" si="71"/>
        <v>37</v>
      </c>
      <c r="K79" s="17">
        <f>IF(L79=0,G79-1,G79+(INT(J79*L79)))</f>
        <v>45062</v>
      </c>
      <c r="L79" s="18">
        <v>0</v>
      </c>
      <c r="M79" s="1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4"/>
      <c r="AJ79" s="24"/>
      <c r="AK79" s="24"/>
      <c r="AL79" s="24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</row>
    <row r="80" spans="1:253" x14ac:dyDescent="0.3">
      <c r="A80" s="11" t="s">
        <v>46</v>
      </c>
      <c r="B80" s="11"/>
      <c r="C80" s="11"/>
      <c r="D80" s="12" t="s">
        <v>48</v>
      </c>
      <c r="E80" s="13"/>
      <c r="F80" s="14" t="s">
        <v>50</v>
      </c>
      <c r="G80" s="22">
        <v>45063</v>
      </c>
      <c r="H80" s="22">
        <v>45101</v>
      </c>
      <c r="I80" s="15">
        <f t="shared" si="70"/>
        <v>28</v>
      </c>
      <c r="J80" s="16">
        <f t="shared" si="71"/>
        <v>38</v>
      </c>
      <c r="K80" s="17">
        <f>IF(L80=0,G80-1,G80+(INT(J80*L80)))</f>
        <v>45062</v>
      </c>
      <c r="L80" s="18">
        <v>0</v>
      </c>
      <c r="M80" s="1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4"/>
      <c r="AJ80" s="24"/>
      <c r="AK80" s="24"/>
      <c r="AL80" s="24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</row>
  </sheetData>
  <mergeCells count="1">
    <mergeCell ref="E2:F2"/>
  </mergeCells>
  <phoneticPr fontId="2" type="noConversion"/>
  <conditionalFormatting sqref="M10 M15:M36 M70:M76">
    <cfRule type="expression" dxfId="10" priority="30" stopIfTrue="1">
      <formula>AND(M$3&gt;=$G10,M$3&lt;=$K10)</formula>
    </cfRule>
  </conditionalFormatting>
  <conditionalFormatting sqref="N5:IS5 Y6:IS6 N7:IS8 O11:T11 W11:IS11 Q9:U9 N9 X9:IS9 N12:IS36 N69:IS80">
    <cfRule type="expression" dxfId="9" priority="31" stopIfTrue="1">
      <formula>AND(N$3&gt;=$G5,N$3&lt;=$K5)</formula>
    </cfRule>
    <cfRule type="expression" dxfId="8" priority="32" stopIfTrue="1">
      <formula>AND(N$3&gt;=$G5,N$3&lt;=$H5)</formula>
    </cfRule>
  </conditionalFormatting>
  <conditionalFormatting sqref="N4:IS4 N10:IS10 N15:IS36 N70:IS76">
    <cfRule type="expression" dxfId="7" priority="33" stopIfTrue="1">
      <formula>AND(N$3&gt;=$G4,N$3&lt;=$K4)</formula>
    </cfRule>
    <cfRule type="expression" dxfId="6" priority="34" stopIfTrue="1">
      <formula>AND(N$3&gt;=$G4,N$3&lt;=$H4)</formula>
    </cfRule>
  </conditionalFormatting>
  <conditionalFormatting sqref="O6:X6">
    <cfRule type="expression" dxfId="5" priority="53" stopIfTrue="1">
      <formula>AND(N$3&gt;=$G6,N$3&lt;=$K6)</formula>
    </cfRule>
    <cfRule type="expression" dxfId="4" priority="54" stopIfTrue="1">
      <formula>AND(N$3&gt;=$G6,N$3&lt;=$H6)</formula>
    </cfRule>
  </conditionalFormatting>
  <conditionalFormatting sqref="V11">
    <cfRule type="expression" dxfId="3" priority="61" stopIfTrue="1">
      <formula>AND(N$3&gt;=$G11,N$3&lt;=$K11)</formula>
    </cfRule>
    <cfRule type="expression" dxfId="2" priority="62" stopIfTrue="1">
      <formula>AND(N$3&gt;=$G11,N$3&lt;=$H11)</formula>
    </cfRule>
  </conditionalFormatting>
  <conditionalFormatting sqref="V9:W9">
    <cfRule type="expression" dxfId="1" priority="73" stopIfTrue="1">
      <formula>AND(O$3&gt;=$G9,O$3&lt;=$K9)</formula>
    </cfRule>
    <cfRule type="expression" dxfId="0" priority="74" stopIfTrue="1">
      <formula>AND(O$3&gt;=$G9,O$3&lt;=$H9)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2023-05-15T13:40:26Z</dcterms:created>
  <dcterms:modified xsi:type="dcterms:W3CDTF">2023-05-21T11:31:04Z</dcterms:modified>
</cp:coreProperties>
</file>