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8d641367ab90122e/_tec/codi/GM/Terraformer2D/datafiles/"/>
    </mc:Choice>
  </mc:AlternateContent>
  <xr:revisionPtr revIDLastSave="23" documentId="8_{28B0AFDC-BCC3-475A-8C86-8E0ED1EF7BA8}" xr6:coauthVersionLast="46" xr6:coauthVersionMax="46" xr10:uidLastSave="{D1065056-ABDD-47AB-A527-A11BF24291A4}"/>
  <bookViews>
    <workbookView xWindow="5340" yWindow="300" windowWidth="21540" windowHeight="19170" xr2:uid="{00000000-000D-0000-FFFF-FFFF00000000}"/>
  </bookViews>
  <sheets>
    <sheet name="genus" sheetId="3" r:id="rId1"/>
    <sheet name="Tables" sheetId="4" r:id="rId2"/>
    <sheet name="Sprite_image_simulato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3" l="1"/>
  <c r="M8" i="3"/>
  <c r="B1" i="3"/>
  <c r="J51" i="3"/>
  <c r="I51" i="3"/>
  <c r="G51" i="3"/>
  <c r="F51" i="3"/>
  <c r="E51" i="3"/>
  <c r="D51" i="3"/>
  <c r="C51" i="3"/>
  <c r="B51" i="3"/>
  <c r="H51" i="3"/>
  <c r="J47" i="3"/>
  <c r="J50" i="3" s="1"/>
  <c r="I47" i="3"/>
  <c r="I50" i="3" s="1"/>
  <c r="H47" i="3"/>
  <c r="H49" i="3" s="1"/>
  <c r="G47" i="3"/>
  <c r="G50" i="3" s="1"/>
  <c r="F47" i="3"/>
  <c r="F50" i="3" s="1"/>
  <c r="E47" i="3"/>
  <c r="E50" i="3" s="1"/>
  <c r="D47" i="3"/>
  <c r="D50" i="3" s="1"/>
  <c r="C47" i="3"/>
  <c r="C50" i="3" s="1"/>
  <c r="B47" i="3"/>
  <c r="B50" i="3" s="1"/>
  <c r="H9" i="3"/>
  <c r="H8" i="3"/>
  <c r="E18" i="5"/>
  <c r="E17" i="5"/>
  <c r="E16" i="5"/>
  <c r="E15" i="5"/>
  <c r="E14" i="5"/>
  <c r="E13" i="5"/>
  <c r="E12" i="5"/>
  <c r="E11" i="5"/>
  <c r="D9" i="3"/>
  <c r="D8" i="3"/>
  <c r="I9" i="3"/>
  <c r="I8" i="3"/>
  <c r="F9" i="3"/>
  <c r="F8" i="3"/>
  <c r="N9" i="3"/>
  <c r="N8" i="3"/>
  <c r="L9" i="3"/>
  <c r="L8" i="3"/>
  <c r="C9" i="3"/>
  <c r="K9" i="3"/>
  <c r="J9" i="3"/>
  <c r="G9" i="3"/>
  <c r="E9" i="3"/>
  <c r="B9" i="3"/>
  <c r="K8" i="3"/>
  <c r="J8" i="3"/>
  <c r="G8" i="3"/>
  <c r="E8" i="3"/>
  <c r="C8" i="3"/>
  <c r="B8" i="3"/>
  <c r="C49" i="3" l="1"/>
  <c r="F49" i="3"/>
  <c r="G49" i="3"/>
  <c r="I49" i="3"/>
  <c r="B49" i="3"/>
  <c r="J49" i="3"/>
  <c r="D49" i="3"/>
  <c r="E49" i="3"/>
  <c r="H5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 Dalmau</author>
  </authors>
  <commentList>
    <comment ref="A28" authorId="0" shapeId="0" xr:uid="{DF3650A6-B6C2-45A8-9464-2BF746300551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Aprox 10% mass goes up into next thropic level</t>
        </r>
      </text>
    </comment>
    <comment ref="A32" authorId="0" shapeId="0" xr:uid="{6EC34207-E0B4-452E-B700-5C4500558972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dormancy state will be triggered when temperature factor reaches this leve</t>
        </r>
      </text>
    </comment>
    <comment ref="A40" authorId="0" shapeId="0" xr:uid="{AC5AF4F0-BD59-4DF7-A2B9-16AAD27ECE38}">
      <text>
        <r>
          <rPr>
            <b/>
            <sz val="9"/>
            <color indexed="81"/>
            <rFont val="Tahoma"/>
            <family val="2"/>
          </rPr>
          <t>Ricard Dalmau:</t>
        </r>
        <r>
          <rPr>
            <sz val="9"/>
            <color indexed="81"/>
            <rFont val="Tahoma"/>
            <family val="2"/>
          </rPr>
          <t xml:space="preserve">
BIOMASS_REPRODUCTION ja no cal </t>
        </r>
      </text>
    </comment>
  </commentList>
</comments>
</file>

<file path=xl/sharedStrings.xml><?xml version="1.0" encoding="utf-8"?>
<sst xmlns="http://schemas.openxmlformats.org/spreadsheetml/2006/main" count="126" uniqueCount="95">
  <si>
    <t>GEN_START</t>
  </si>
  <si>
    <t>GEN_END</t>
  </si>
  <si>
    <t>// parent specie for initial species</t>
  </si>
  <si>
    <t>SECONDARY_SMALL</t>
  </si>
  <si>
    <t>SPECIE</t>
  </si>
  <si>
    <t>Columna1</t>
  </si>
  <si>
    <t>SECONDARY</t>
  </si>
  <si>
    <t>TROPHIC_LEVEL</t>
  </si>
  <si>
    <t>PRODUCER</t>
  </si>
  <si>
    <t>PRIMARY</t>
  </si>
  <si>
    <t>NOPARENT</t>
  </si>
  <si>
    <t>PLANT_TREE</t>
  </si>
  <si>
    <t>PLANT_BUSH</t>
  </si>
  <si>
    <t>PLANT_BUSH_2</t>
  </si>
  <si>
    <t>PRIMARY_TINY</t>
  </si>
  <si>
    <t>PRIMARY_SMALL</t>
  </si>
  <si>
    <t>Tree</t>
  </si>
  <si>
    <t>Plant bush</t>
  </si>
  <si>
    <t>Plant bush 2</t>
  </si>
  <si>
    <t>Primary small</t>
  </si>
  <si>
    <t>Primary tiny</t>
  </si>
  <si>
    <t>Secondary small</t>
  </si>
  <si>
    <t>PARENT_SPECIE_CODE</t>
  </si>
  <si>
    <t>EMPTY6</t>
  </si>
  <si>
    <t>AGE_DEAD</t>
  </si>
  <si>
    <t>REPRODUCTION_INTERVAL</t>
  </si>
  <si>
    <t>REPRODUCTION_DISTANCE</t>
  </si>
  <si>
    <t>ALLOCATION_REPRODUCTIVE</t>
  </si>
  <si>
    <t>SPECIE_CODE</t>
  </si>
  <si>
    <t>ANIMAL_ANABOLISM_BIOMASS_CONVERSION</t>
  </si>
  <si>
    <t>BIOMASS_BIRTH</t>
  </si>
  <si>
    <t>BIOMASS_ADULT</t>
  </si>
  <si>
    <t>TEMPERATURE_OPTIMAL</t>
  </si>
  <si>
    <t>ANABOLISM_BIOMASS_PER_WATER_L</t>
  </si>
  <si>
    <t>PLANT_BODY_DENSITY</t>
  </si>
  <si>
    <t>PLANT_BODY_FORM_FACTOR</t>
  </si>
  <si>
    <t>PLANT_HEAD_DENSITY</t>
  </si>
  <si>
    <t>PLANT_HEAD_FORM_FACTOR</t>
  </si>
  <si>
    <t>DEPRECATED_10</t>
  </si>
  <si>
    <t>T.Level</t>
  </si>
  <si>
    <t>Init Specie</t>
  </si>
  <si>
    <t>PLANT_DESERT</t>
  </si>
  <si>
    <t>LMFa</t>
  </si>
  <si>
    <t>Plant desert</t>
  </si>
  <si>
    <t>ALLOCATION_RESERVE</t>
  </si>
  <si>
    <t>TEMPERATURE_RANGE</t>
  </si>
  <si>
    <t>REPRODUCTION_QUANTITY</t>
  </si>
  <si>
    <t>TREE_TROPICAL</t>
  </si>
  <si>
    <t>Comments</t>
  </si>
  <si>
    <t>High temp, high reserve</t>
  </si>
  <si>
    <t>Low temp, high reserve</t>
  </si>
  <si>
    <t>PLANT_ARTIC</t>
  </si>
  <si>
    <t>add_above_this</t>
  </si>
  <si>
    <t>FREE_14</t>
  </si>
  <si>
    <t>FREE_15</t>
  </si>
  <si>
    <t>Plant artic</t>
  </si>
  <si>
    <t>TREE_CONTINENTAL</t>
  </si>
  <si>
    <t>Tree continental</t>
  </si>
  <si>
    <t>Tree tropical</t>
  </si>
  <si>
    <t>TREE_CONTINENTAL_2</t>
  </si>
  <si>
    <t>Tree continental 2</t>
  </si>
  <si>
    <t>Trunk</t>
  </si>
  <si>
    <t>KC_METABOLIC_RATE</t>
  </si>
  <si>
    <t>DORMANCY_TEMPERATURE_TRIGGER</t>
  </si>
  <si>
    <t>DORMANCY_CATABOLISM_REDUCTION</t>
  </si>
  <si>
    <t>DORMANCY_MONTHS</t>
  </si>
  <si>
    <t>ALLOCATION_DIGESTIVE_ANIMALS</t>
  </si>
  <si>
    <t>EVOTRANSPIRATION_FACTOR</t>
  </si>
  <si>
    <t>X</t>
  </si>
  <si>
    <t>Y</t>
  </si>
  <si>
    <t>segment 1</t>
  </si>
  <si>
    <t>segment 2</t>
  </si>
  <si>
    <t>segment 3</t>
  </si>
  <si>
    <t>segment 4</t>
  </si>
  <si>
    <t>formula_x</t>
  </si>
  <si>
    <t>x_threshold</t>
  </si>
  <si>
    <t>x_value</t>
  </si>
  <si>
    <t>y_value</t>
  </si>
  <si>
    <t>All gen value must be numeric - no empty cells</t>
  </si>
  <si>
    <t>SPECIE_HUE</t>
  </si>
  <si>
    <t>GENUS</t>
  </si>
  <si>
    <t>GENUS_NAME</t>
  </si>
  <si>
    <t>CROP_BUSH</t>
  </si>
  <si>
    <t>Crop bush</t>
  </si>
  <si>
    <t>LEAF_M2_PER_KG</t>
  </si>
  <si>
    <t>Catabolism adult</t>
  </si>
  <si>
    <t>Water absorbed wanted</t>
  </si>
  <si>
    <t>climate_ET0_evotranspiration</t>
  </si>
  <si>
    <t>Anabolism adult wanted</t>
  </si>
  <si>
    <t>Per baixar aigua consumida cal baixar KC vigilant que LMFa quedi &gt; 0,01</t>
  </si>
  <si>
    <t>COMBAT_ATTACK_POINTS</t>
  </si>
  <si>
    <t>COMBAT_DEFENSE_POINTS</t>
  </si>
  <si>
    <t>version</t>
  </si>
  <si>
    <t>PRIMARY_TINY_2</t>
  </si>
  <si>
    <t>Primary tiny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</si>
</sst>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0" xfId="0" applyFill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3" fillId="3" borderId="0" xfId="0" applyFont="1" applyFill="1"/>
    <xf numFmtId="0" fontId="8" fillId="0" borderId="0" xfId="0" applyFont="1"/>
    <xf numFmtId="0" fontId="8" fillId="3" borderId="0" xfId="0" applyFont="1" applyFill="1"/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0" fillId="0" borderId="0" xfId="0" applyFill="1"/>
    <xf numFmtId="0" fontId="9" fillId="0" borderId="0" xfId="0" applyFont="1" applyAlignment="1">
      <alignment wrapText="1"/>
    </xf>
    <xf numFmtId="0" fontId="3" fillId="4" borderId="0" xfId="0" applyFont="1" applyFill="1"/>
    <xf numFmtId="0" fontId="3" fillId="0" borderId="0" xfId="0" applyFont="1" applyAlignment="1">
      <alignment wrapText="1"/>
    </xf>
    <xf numFmtId="2" fontId="0" fillId="2" borderId="0" xfId="0" applyNumberFormat="1" applyFill="1"/>
    <xf numFmtId="164" fontId="0" fillId="2" borderId="0" xfId="0" applyNumberFormat="1" applyFill="1"/>
    <xf numFmtId="0" fontId="0" fillId="7" borderId="0" xfId="0" applyFill="1"/>
    <xf numFmtId="22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0" fontId="8" fillId="4" borderId="0" xfId="0" applyFont="1" applyFill="1"/>
    <xf numFmtId="0" fontId="8" fillId="2" borderId="0" xfId="0" applyFont="1" applyFill="1"/>
    <xf numFmtId="0" fontId="10" fillId="6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1E7A51-3F9A-457E-8164-DC9CE54AAD7E}" name="Tabla1" displayName="Tabla1" ref="A4:B21" totalsRowShown="0">
  <autoFilter ref="A4:B21" xr:uid="{32879433-947D-4C16-8A31-1D013AF5B66D}"/>
  <tableColumns count="2">
    <tableColumn id="1" xr3:uid="{E2FE4E06-7EB8-433B-B74E-86E06F282A09}" name="SPECIE"/>
    <tableColumn id="2" xr3:uid="{072F277B-7C10-4EDB-A8B0-995CFC3FA4D8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02F23A-80FE-43FA-B033-8D71C351971B}" name="Tabla3" displayName="Tabla3" ref="A27:B30" totalsRowShown="0">
  <autoFilter ref="A27:B30" xr:uid="{CB8FC755-80F0-493F-B516-320A711A4042}"/>
  <tableColumns count="2">
    <tableColumn id="1" xr3:uid="{871757CF-6856-4588-B8E9-BA23960BCFD7}" name="TROPHIC_LEVEL"/>
    <tableColumn id="2" xr3:uid="{DFAA0427-1F77-4C38-B162-5A7CF722FFF7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6E24-D116-4545-8100-A73B8CF06CFE}">
  <dimension ref="A1:N51"/>
  <sheetViews>
    <sheetView tabSelected="1" workbookViewId="0">
      <pane xSplit="1" ySplit="6" topLeftCell="F7" activePane="bottomRight" state="frozen"/>
      <selection pane="topRight" activeCell="B1" sqref="B1"/>
      <selection pane="bottomLeft" activeCell="A6" sqref="A6"/>
      <selection pane="bottomRight" activeCell="M29" sqref="M29"/>
    </sheetView>
  </sheetViews>
  <sheetFormatPr baseColWidth="10" defaultRowHeight="15" x14ac:dyDescent="0.25"/>
  <cols>
    <col min="1" max="1" width="40.42578125" customWidth="1"/>
    <col min="2" max="2" width="15.7109375" bestFit="1" customWidth="1"/>
    <col min="13" max="13" width="11.5703125" customWidth="1"/>
  </cols>
  <sheetData>
    <row r="1" spans="1:14" x14ac:dyDescent="0.25">
      <c r="A1" t="s">
        <v>92</v>
      </c>
      <c r="B1" s="21">
        <f ca="1">NOW()</f>
        <v>44327.047491087964</v>
      </c>
    </row>
    <row r="2" spans="1:14" x14ac:dyDescent="0.25">
      <c r="A2" s="7" t="s">
        <v>87</v>
      </c>
      <c r="B2" s="8">
        <v>180</v>
      </c>
      <c r="G2" t="s">
        <v>78</v>
      </c>
    </row>
    <row r="3" spans="1:14" x14ac:dyDescent="0.25">
      <c r="A3" t="s">
        <v>84</v>
      </c>
      <c r="B3" s="1">
        <v>0.1</v>
      </c>
      <c r="G3" s="20" t="s">
        <v>89</v>
      </c>
      <c r="H3" s="20"/>
      <c r="I3" s="20"/>
      <c r="J3" s="20"/>
      <c r="K3" s="20"/>
      <c r="L3" s="20"/>
      <c r="M3" s="20"/>
    </row>
    <row r="5" spans="1:14" x14ac:dyDescent="0.25">
      <c r="A5" t="s">
        <v>39</v>
      </c>
      <c r="B5" s="5" t="s">
        <v>8</v>
      </c>
      <c r="C5" s="5" t="s">
        <v>8</v>
      </c>
      <c r="D5" s="5" t="s">
        <v>8</v>
      </c>
      <c r="E5" s="5" t="s">
        <v>8</v>
      </c>
      <c r="F5" s="5" t="s">
        <v>8</v>
      </c>
      <c r="G5" s="5" t="s">
        <v>8</v>
      </c>
      <c r="H5" s="5" t="s">
        <v>8</v>
      </c>
      <c r="I5" s="5" t="s">
        <v>8</v>
      </c>
      <c r="J5" s="5" t="s">
        <v>8</v>
      </c>
      <c r="K5" s="5" t="s">
        <v>9</v>
      </c>
      <c r="L5" s="5" t="s">
        <v>9</v>
      </c>
      <c r="M5" s="5" t="s">
        <v>9</v>
      </c>
      <c r="N5" s="5" t="s">
        <v>6</v>
      </c>
    </row>
    <row r="6" spans="1:14" ht="23.25" x14ac:dyDescent="0.25">
      <c r="A6" t="s">
        <v>40</v>
      </c>
      <c r="B6" s="11" t="s">
        <v>11</v>
      </c>
      <c r="C6" s="12" t="s">
        <v>47</v>
      </c>
      <c r="D6" s="12" t="s">
        <v>56</v>
      </c>
      <c r="E6" s="11" t="s">
        <v>59</v>
      </c>
      <c r="F6" s="27" t="s">
        <v>41</v>
      </c>
      <c r="G6" s="12" t="s">
        <v>12</v>
      </c>
      <c r="H6" s="26" t="s">
        <v>82</v>
      </c>
      <c r="I6" s="11" t="s">
        <v>13</v>
      </c>
      <c r="J6" s="13" t="s">
        <v>51</v>
      </c>
      <c r="K6" s="11" t="s">
        <v>15</v>
      </c>
      <c r="L6" s="12" t="s">
        <v>14</v>
      </c>
      <c r="M6" s="11" t="s">
        <v>93</v>
      </c>
      <c r="N6" s="11" t="s">
        <v>3</v>
      </c>
    </row>
    <row r="7" spans="1:14" x14ac:dyDescent="0.25">
      <c r="A7" s="3" t="s">
        <v>0</v>
      </c>
      <c r="B7" s="4"/>
      <c r="C7" s="4"/>
      <c r="D7" s="4"/>
      <c r="E7" s="4"/>
      <c r="F7" s="4"/>
      <c r="G7" s="4"/>
      <c r="H7" s="24"/>
      <c r="I7" s="4"/>
      <c r="J7" s="4"/>
      <c r="K7" s="4"/>
      <c r="L7" s="4"/>
      <c r="M7" s="4"/>
      <c r="N7" s="4"/>
    </row>
    <row r="8" spans="1:14" x14ac:dyDescent="0.25">
      <c r="A8" t="s">
        <v>7</v>
      </c>
      <c r="B8" s="2">
        <f>VLOOKUP(B5,Tabla3[#All],2,FALSE)</f>
        <v>0</v>
      </c>
      <c r="C8" s="2">
        <f>VLOOKUP(C5,Tabla3[#All],2,FALSE)</f>
        <v>0</v>
      </c>
      <c r="D8" s="2">
        <f>VLOOKUP(D5,Tabla3[#All],2,FALSE)</f>
        <v>0</v>
      </c>
      <c r="E8" s="2">
        <f>VLOOKUP(E5,Tabla3[#All],2,FALSE)</f>
        <v>0</v>
      </c>
      <c r="F8" s="2">
        <f>VLOOKUP(F5,Tabla3[#All],2,FALSE)</f>
        <v>0</v>
      </c>
      <c r="G8" s="2">
        <f>VLOOKUP(G5,Tabla3[#All],2,FALSE)</f>
        <v>0</v>
      </c>
      <c r="H8" s="25">
        <f>VLOOKUP(H5,Tabla3[#All],2,FALSE)</f>
        <v>0</v>
      </c>
      <c r="I8" s="2">
        <f>VLOOKUP(I5,Tabla3[#All],2,FALSE)</f>
        <v>0</v>
      </c>
      <c r="J8" s="2">
        <f>VLOOKUP(J5,Tabla3[#All],2,FALSE)</f>
        <v>0</v>
      </c>
      <c r="K8" s="2">
        <f>VLOOKUP(K5,Tabla3[#All],2,FALSE)</f>
        <v>1</v>
      </c>
      <c r="L8" s="2">
        <f>VLOOKUP(L5,Tabla3[#All],2,FALSE)</f>
        <v>1</v>
      </c>
      <c r="M8" s="2">
        <f>VLOOKUP(M5,Tabla3[#All],2,FALSE)</f>
        <v>1</v>
      </c>
      <c r="N8" s="2">
        <f>VLOOKUP(N5,Tabla3[#All],2,FALSE)</f>
        <v>2</v>
      </c>
    </row>
    <row r="9" spans="1:14" x14ac:dyDescent="0.25">
      <c r="A9" t="s">
        <v>80</v>
      </c>
      <c r="B9" s="2">
        <f>VLOOKUP(B6,Tabla1[#All],2,FALSE)</f>
        <v>1</v>
      </c>
      <c r="C9" s="2">
        <f>VLOOKUP(C6,Tabla1[#All],2,FALSE)</f>
        <v>2</v>
      </c>
      <c r="D9" s="2">
        <f>VLOOKUP(D6,Tabla1[#All],2,FALSE)</f>
        <v>3</v>
      </c>
      <c r="E9" s="2">
        <f>VLOOKUP(E6,Tabla1[#All],2,FALSE)</f>
        <v>11</v>
      </c>
      <c r="F9" s="2">
        <f>VLOOKUP(F6,Tabla1[#All],2,FALSE)</f>
        <v>9</v>
      </c>
      <c r="G9" s="2">
        <f>VLOOKUP(G6,Tabla1[#All],2,FALSE)</f>
        <v>4</v>
      </c>
      <c r="H9" s="25">
        <f>VLOOKUP(H6,Tabla1[#All],2,FALSE)</f>
        <v>12</v>
      </c>
      <c r="I9" s="2">
        <f>VLOOKUP(I6,Tabla1[#All],2,FALSE)</f>
        <v>5</v>
      </c>
      <c r="J9" s="2">
        <f>VLOOKUP(J6,Tabla1[#All],2,FALSE)</f>
        <v>10</v>
      </c>
      <c r="K9" s="2">
        <f>VLOOKUP(K6,Tabla1[#All],2,FALSE)</f>
        <v>7</v>
      </c>
      <c r="L9" s="2">
        <f>VLOOKUP(L6,Tabla1[#All],2,FALSE)</f>
        <v>6</v>
      </c>
      <c r="M9" s="2">
        <f>VLOOKUP(M6,Tabla1[#All],2,FALSE)</f>
        <v>13</v>
      </c>
      <c r="N9" s="2">
        <f>VLOOKUP(N6,Tabla1[#All],2,FALSE)</f>
        <v>8</v>
      </c>
    </row>
    <row r="10" spans="1:14" s="6" customFormat="1" ht="45" x14ac:dyDescent="0.25">
      <c r="A10" s="6" t="s">
        <v>81</v>
      </c>
      <c r="B10" s="6" t="s">
        <v>16</v>
      </c>
      <c r="C10" s="6" t="s">
        <v>58</v>
      </c>
      <c r="D10" s="6" t="s">
        <v>57</v>
      </c>
      <c r="E10" s="6" t="s">
        <v>60</v>
      </c>
      <c r="F10" s="6" t="s">
        <v>43</v>
      </c>
      <c r="G10" s="6" t="s">
        <v>17</v>
      </c>
      <c r="H10" s="28" t="s">
        <v>83</v>
      </c>
      <c r="I10" s="6" t="s">
        <v>18</v>
      </c>
      <c r="J10" s="6" t="s">
        <v>55</v>
      </c>
      <c r="K10" s="6" t="s">
        <v>19</v>
      </c>
      <c r="L10" s="6" t="s">
        <v>20</v>
      </c>
      <c r="M10" s="6" t="s">
        <v>94</v>
      </c>
      <c r="N10" s="6" t="s">
        <v>21</v>
      </c>
    </row>
    <row r="11" spans="1:14" x14ac:dyDescent="0.25">
      <c r="A11" t="s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9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9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79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 s="9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</row>
    <row r="14" spans="1:14" x14ac:dyDescent="0.25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9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67</v>
      </c>
      <c r="B15">
        <v>30</v>
      </c>
      <c r="C15">
        <v>30</v>
      </c>
      <c r="D15">
        <v>30</v>
      </c>
      <c r="E15">
        <v>30</v>
      </c>
      <c r="F15">
        <v>3</v>
      </c>
      <c r="G15">
        <v>30</v>
      </c>
      <c r="H15" s="9">
        <v>180</v>
      </c>
      <c r="I15">
        <v>30</v>
      </c>
      <c r="J15">
        <v>30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7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9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t="s">
        <v>24</v>
      </c>
      <c r="B17">
        <v>12</v>
      </c>
      <c r="C17">
        <v>6</v>
      </c>
      <c r="D17">
        <v>10</v>
      </c>
      <c r="E17">
        <v>10</v>
      </c>
      <c r="F17">
        <v>15</v>
      </c>
      <c r="G17">
        <v>3</v>
      </c>
      <c r="H17" s="9">
        <v>3</v>
      </c>
      <c r="I17">
        <v>3</v>
      </c>
      <c r="J17">
        <v>3</v>
      </c>
      <c r="K17">
        <v>4</v>
      </c>
      <c r="L17">
        <v>3</v>
      </c>
      <c r="M17">
        <v>7</v>
      </c>
      <c r="N17">
        <v>7</v>
      </c>
    </row>
    <row r="18" spans="1:14" x14ac:dyDescent="0.25">
      <c r="A18" t="s">
        <v>25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9">
        <v>1</v>
      </c>
      <c r="I18">
        <v>1</v>
      </c>
      <c r="J18">
        <v>1</v>
      </c>
      <c r="K18">
        <v>0.3</v>
      </c>
      <c r="L18">
        <v>0.3</v>
      </c>
      <c r="M18">
        <v>0.3</v>
      </c>
      <c r="N18">
        <v>1</v>
      </c>
    </row>
    <row r="19" spans="1:14" x14ac:dyDescent="0.25">
      <c r="A19" t="s">
        <v>26</v>
      </c>
      <c r="B19">
        <v>64</v>
      </c>
      <c r="C19">
        <v>64</v>
      </c>
      <c r="D19">
        <v>128</v>
      </c>
      <c r="E19">
        <v>128</v>
      </c>
      <c r="F19">
        <v>64</v>
      </c>
      <c r="G19">
        <v>64</v>
      </c>
      <c r="H19" s="9">
        <v>64</v>
      </c>
      <c r="I19">
        <v>64</v>
      </c>
      <c r="J19">
        <v>64</v>
      </c>
      <c r="K19">
        <v>1</v>
      </c>
      <c r="L19">
        <v>32</v>
      </c>
      <c r="M19">
        <v>32</v>
      </c>
      <c r="N19">
        <v>1</v>
      </c>
    </row>
    <row r="20" spans="1:14" x14ac:dyDescent="0.25">
      <c r="A20" t="s">
        <v>46</v>
      </c>
      <c r="B20">
        <v>1</v>
      </c>
      <c r="C20">
        <v>1</v>
      </c>
      <c r="D20">
        <v>1</v>
      </c>
      <c r="E20">
        <v>1</v>
      </c>
      <c r="F20">
        <v>1</v>
      </c>
      <c r="G20">
        <v>4</v>
      </c>
      <c r="H20" s="9">
        <v>2</v>
      </c>
      <c r="I20">
        <v>1</v>
      </c>
      <c r="J20">
        <v>4</v>
      </c>
      <c r="K20">
        <v>2</v>
      </c>
      <c r="L20">
        <v>3</v>
      </c>
      <c r="M20">
        <v>3</v>
      </c>
      <c r="N20">
        <v>1</v>
      </c>
    </row>
    <row r="21" spans="1:14" x14ac:dyDescent="0.25">
      <c r="A21" t="s">
        <v>90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9">
        <v>0</v>
      </c>
      <c r="I21">
        <v>0</v>
      </c>
      <c r="J21">
        <v>0</v>
      </c>
      <c r="K21">
        <v>2</v>
      </c>
      <c r="L21">
        <v>2</v>
      </c>
      <c r="M21">
        <v>2</v>
      </c>
      <c r="N21">
        <v>2</v>
      </c>
    </row>
    <row r="22" spans="1:14" x14ac:dyDescent="0.25">
      <c r="A22" t="s">
        <v>91</v>
      </c>
      <c r="B22">
        <v>3</v>
      </c>
      <c r="C22">
        <v>3</v>
      </c>
      <c r="D22">
        <v>3</v>
      </c>
      <c r="E22">
        <v>3</v>
      </c>
      <c r="F22">
        <v>1</v>
      </c>
      <c r="G22">
        <v>1</v>
      </c>
      <c r="H22" s="9">
        <v>1</v>
      </c>
      <c r="I22">
        <v>1</v>
      </c>
      <c r="J22">
        <v>1</v>
      </c>
      <c r="K22">
        <v>2</v>
      </c>
      <c r="L22">
        <v>2</v>
      </c>
      <c r="M22">
        <v>2</v>
      </c>
      <c r="N22">
        <v>2</v>
      </c>
    </row>
    <row r="23" spans="1:14" x14ac:dyDescent="0.25">
      <c r="A23" t="s">
        <v>30</v>
      </c>
      <c r="B23">
        <v>3</v>
      </c>
      <c r="C23">
        <v>5</v>
      </c>
      <c r="D23">
        <v>5</v>
      </c>
      <c r="E23">
        <v>5</v>
      </c>
      <c r="F23">
        <v>4</v>
      </c>
      <c r="G23">
        <v>4</v>
      </c>
      <c r="H23" s="9">
        <v>200</v>
      </c>
      <c r="I23">
        <v>4</v>
      </c>
      <c r="J23">
        <v>0.2</v>
      </c>
      <c r="K23">
        <v>2</v>
      </c>
      <c r="L23">
        <v>0.5</v>
      </c>
      <c r="M23">
        <v>0.2</v>
      </c>
      <c r="N23">
        <v>5</v>
      </c>
    </row>
    <row r="24" spans="1:14" x14ac:dyDescent="0.25">
      <c r="A24" t="s">
        <v>31</v>
      </c>
      <c r="B24">
        <v>800</v>
      </c>
      <c r="C24">
        <v>250</v>
      </c>
      <c r="D24">
        <v>200</v>
      </c>
      <c r="E24">
        <v>300</v>
      </c>
      <c r="F24">
        <v>8</v>
      </c>
      <c r="G24">
        <v>8</v>
      </c>
      <c r="H24" s="9">
        <v>400</v>
      </c>
      <c r="I24">
        <v>10</v>
      </c>
      <c r="J24">
        <v>10</v>
      </c>
      <c r="K24">
        <v>10</v>
      </c>
      <c r="L24">
        <v>5</v>
      </c>
      <c r="M24">
        <v>7</v>
      </c>
      <c r="N24">
        <v>50</v>
      </c>
    </row>
    <row r="25" spans="1:14" x14ac:dyDescent="0.25">
      <c r="A25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9">
        <v>0</v>
      </c>
      <c r="I25">
        <v>0</v>
      </c>
      <c r="J25">
        <v>0</v>
      </c>
      <c r="K25">
        <v>0.2</v>
      </c>
      <c r="L25">
        <v>0.4</v>
      </c>
      <c r="M25">
        <v>0.4</v>
      </c>
      <c r="N25">
        <v>0.2</v>
      </c>
    </row>
    <row r="26" spans="1:14" x14ac:dyDescent="0.25">
      <c r="A26" s="9" t="s">
        <v>27</v>
      </c>
      <c r="B26">
        <v>0.1</v>
      </c>
      <c r="C26">
        <v>0.1</v>
      </c>
      <c r="D26">
        <v>0.1</v>
      </c>
      <c r="E26">
        <v>0.1</v>
      </c>
      <c r="F26">
        <v>0.2</v>
      </c>
      <c r="G26">
        <v>0.1</v>
      </c>
      <c r="H26" s="9">
        <v>0.1</v>
      </c>
      <c r="I26">
        <v>0.1</v>
      </c>
      <c r="J26">
        <v>0.1</v>
      </c>
      <c r="K26">
        <v>0.2</v>
      </c>
      <c r="L26">
        <v>0.2</v>
      </c>
      <c r="M26">
        <v>0.3</v>
      </c>
      <c r="N26">
        <v>0.2</v>
      </c>
    </row>
    <row r="27" spans="1:14" x14ac:dyDescent="0.25">
      <c r="A27" t="s">
        <v>44</v>
      </c>
      <c r="B27">
        <v>0.4</v>
      </c>
      <c r="C27">
        <v>0.4</v>
      </c>
      <c r="D27">
        <v>0.4</v>
      </c>
      <c r="E27">
        <v>0.4</v>
      </c>
      <c r="F27">
        <v>0.4</v>
      </c>
      <c r="G27">
        <v>0.4</v>
      </c>
      <c r="H27" s="9">
        <v>0.4</v>
      </c>
      <c r="I27">
        <v>0.4</v>
      </c>
      <c r="J27">
        <v>0.4</v>
      </c>
      <c r="K27">
        <v>0.4</v>
      </c>
      <c r="L27">
        <v>0.2</v>
      </c>
      <c r="M27">
        <v>0.2</v>
      </c>
      <c r="N27">
        <v>0.4</v>
      </c>
    </row>
    <row r="28" spans="1:14" x14ac:dyDescent="0.25">
      <c r="A28" t="s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9">
        <v>0</v>
      </c>
      <c r="I28">
        <v>0</v>
      </c>
      <c r="J28">
        <v>0</v>
      </c>
      <c r="K28" s="7">
        <v>0.3</v>
      </c>
      <c r="L28">
        <v>0.1</v>
      </c>
      <c r="M28">
        <v>0.3</v>
      </c>
      <c r="N28">
        <v>0.1</v>
      </c>
    </row>
    <row r="29" spans="1:14" x14ac:dyDescent="0.25">
      <c r="A29" t="s">
        <v>62</v>
      </c>
      <c r="B29" s="1">
        <v>0.2</v>
      </c>
      <c r="C29" s="1">
        <v>0.01</v>
      </c>
      <c r="D29" s="1">
        <v>0.09</v>
      </c>
      <c r="E29" s="1">
        <v>0.8</v>
      </c>
      <c r="F29" s="1">
        <v>0.1</v>
      </c>
      <c r="G29" s="1">
        <v>0.2</v>
      </c>
      <c r="H29" s="10">
        <v>0.2</v>
      </c>
      <c r="I29" s="1">
        <v>0.4</v>
      </c>
      <c r="J29" s="1">
        <v>0.4</v>
      </c>
      <c r="K29" s="8">
        <v>0.05</v>
      </c>
      <c r="L29" s="1">
        <v>0.05</v>
      </c>
      <c r="M29" s="1">
        <v>0.1</v>
      </c>
      <c r="N29" s="1">
        <v>0.12</v>
      </c>
    </row>
    <row r="30" spans="1:14" x14ac:dyDescent="0.25">
      <c r="A30" t="s">
        <v>32</v>
      </c>
      <c r="B30" s="1">
        <v>30</v>
      </c>
      <c r="C30" s="1">
        <v>24</v>
      </c>
      <c r="D30" s="1">
        <v>15</v>
      </c>
      <c r="E30" s="1">
        <v>5</v>
      </c>
      <c r="F30" s="1">
        <v>20</v>
      </c>
      <c r="G30" s="1">
        <v>25</v>
      </c>
      <c r="H30" s="10">
        <v>20</v>
      </c>
      <c r="I30" s="1">
        <v>20</v>
      </c>
      <c r="J30" s="1">
        <v>-10</v>
      </c>
      <c r="K30" s="8">
        <v>0</v>
      </c>
      <c r="L30" s="8">
        <v>15</v>
      </c>
      <c r="M30" s="8">
        <v>15</v>
      </c>
      <c r="N30" s="8">
        <v>0</v>
      </c>
    </row>
    <row r="31" spans="1:14" x14ac:dyDescent="0.25">
      <c r="A31" t="s">
        <v>45</v>
      </c>
      <c r="B31" s="1">
        <v>15</v>
      </c>
      <c r="C31" s="1">
        <v>3</v>
      </c>
      <c r="D31" s="10">
        <v>5</v>
      </c>
      <c r="E31" s="1">
        <v>10</v>
      </c>
      <c r="F31" s="1">
        <v>10</v>
      </c>
      <c r="G31" s="1">
        <v>6</v>
      </c>
      <c r="H31" s="10">
        <v>10</v>
      </c>
      <c r="I31" s="1">
        <v>5</v>
      </c>
      <c r="J31" s="1">
        <v>20</v>
      </c>
      <c r="K31" s="8">
        <v>50</v>
      </c>
      <c r="L31" s="8">
        <v>15</v>
      </c>
      <c r="M31" s="8">
        <v>15</v>
      </c>
      <c r="N31" s="8">
        <v>50</v>
      </c>
    </row>
    <row r="32" spans="1:14" x14ac:dyDescent="0.25">
      <c r="A32" s="7" t="s">
        <v>63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0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</row>
    <row r="33" spans="1:14" x14ac:dyDescent="0.25">
      <c r="A33" s="9" t="s">
        <v>64</v>
      </c>
      <c r="B33" s="10">
        <v>0.9</v>
      </c>
      <c r="C33" s="10">
        <v>0.9</v>
      </c>
      <c r="D33" s="10">
        <v>0.9</v>
      </c>
      <c r="E33" s="10">
        <v>0.9</v>
      </c>
      <c r="F33" s="10">
        <v>0.1</v>
      </c>
      <c r="G33" s="10">
        <v>0.9</v>
      </c>
      <c r="H33" s="10">
        <v>0.7</v>
      </c>
      <c r="I33" s="10">
        <v>0.9</v>
      </c>
      <c r="J33" s="10">
        <v>0.9</v>
      </c>
      <c r="K33" s="1">
        <v>0</v>
      </c>
      <c r="L33" s="1">
        <v>0</v>
      </c>
      <c r="M33" s="1">
        <v>0</v>
      </c>
      <c r="N33" s="1">
        <v>0</v>
      </c>
    </row>
    <row r="34" spans="1:14" x14ac:dyDescent="0.25">
      <c r="A34" s="7" t="s">
        <v>65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0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</row>
    <row r="35" spans="1:14" x14ac:dyDescent="0.25">
      <c r="A35" t="s">
        <v>33</v>
      </c>
      <c r="B35" s="1">
        <v>0.4</v>
      </c>
      <c r="C35" s="1">
        <v>0.01</v>
      </c>
      <c r="D35" s="1">
        <v>0.05</v>
      </c>
      <c r="E35" s="1">
        <v>0.06</v>
      </c>
      <c r="F35" s="1">
        <v>1</v>
      </c>
      <c r="G35" s="1">
        <v>0.04</v>
      </c>
      <c r="H35" s="10">
        <v>0.13</v>
      </c>
      <c r="I35" s="1">
        <v>0.04</v>
      </c>
      <c r="J35" s="1">
        <v>0.04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t="s">
        <v>34</v>
      </c>
      <c r="B36" s="1">
        <v>1600</v>
      </c>
      <c r="C36" s="1">
        <v>0</v>
      </c>
      <c r="D36" s="1">
        <v>0</v>
      </c>
      <c r="E36" s="1">
        <v>400</v>
      </c>
      <c r="F36" s="1">
        <v>0</v>
      </c>
      <c r="G36" s="1">
        <v>0</v>
      </c>
      <c r="H36" s="10">
        <v>0</v>
      </c>
      <c r="I36" s="1">
        <v>0</v>
      </c>
      <c r="J36" s="1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t="s">
        <v>35</v>
      </c>
      <c r="B37" s="1">
        <v>1.2</v>
      </c>
      <c r="C37" s="1">
        <v>0</v>
      </c>
      <c r="D37" s="1">
        <v>0</v>
      </c>
      <c r="E37" s="1">
        <v>1.2</v>
      </c>
      <c r="F37" s="1">
        <v>0</v>
      </c>
      <c r="G37" s="1">
        <v>0</v>
      </c>
      <c r="H37" s="10">
        <v>0</v>
      </c>
      <c r="I37" s="1">
        <v>0</v>
      </c>
      <c r="J37" s="1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t="s">
        <v>36</v>
      </c>
      <c r="B38" s="1">
        <v>50</v>
      </c>
      <c r="C38" s="1">
        <v>175</v>
      </c>
      <c r="D38" s="1">
        <v>175</v>
      </c>
      <c r="E38" s="1">
        <v>50</v>
      </c>
      <c r="F38" s="1">
        <v>40</v>
      </c>
      <c r="G38" s="1">
        <v>30</v>
      </c>
      <c r="H38" s="10">
        <v>350</v>
      </c>
      <c r="I38" s="1">
        <v>10</v>
      </c>
      <c r="J38" s="1">
        <v>5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t="s">
        <v>37</v>
      </c>
      <c r="B39" s="1">
        <v>1</v>
      </c>
      <c r="C39" s="1">
        <v>1.3</v>
      </c>
      <c r="D39" s="1">
        <v>1</v>
      </c>
      <c r="E39" s="1">
        <v>1</v>
      </c>
      <c r="F39" s="1">
        <v>1</v>
      </c>
      <c r="G39" s="1">
        <v>1</v>
      </c>
      <c r="H39" s="10">
        <v>1</v>
      </c>
      <c r="I39" s="1">
        <v>1</v>
      </c>
      <c r="J39" s="1">
        <v>1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7"/>
    </row>
    <row r="41" spans="1:14" x14ac:dyDescent="0.25">
      <c r="A41" s="7"/>
      <c r="H41" s="7"/>
    </row>
    <row r="42" spans="1:14" x14ac:dyDescent="0.25">
      <c r="A42" s="7"/>
      <c r="H42" s="7"/>
    </row>
    <row r="43" spans="1:14" x14ac:dyDescent="0.25">
      <c r="A43" s="3" t="s">
        <v>1</v>
      </c>
      <c r="B43" s="4"/>
      <c r="C43" s="4"/>
      <c r="D43" s="4"/>
      <c r="E43" s="4"/>
      <c r="F43" s="4"/>
      <c r="G43" s="4"/>
      <c r="H43" s="16"/>
      <c r="I43" s="4"/>
      <c r="J43" s="4"/>
      <c r="K43" s="4"/>
      <c r="L43" s="4"/>
      <c r="M43" s="4"/>
      <c r="N43" s="4"/>
    </row>
    <row r="44" spans="1:14" s="6" customFormat="1" ht="45" x14ac:dyDescent="0.25">
      <c r="A44" s="6" t="s">
        <v>48</v>
      </c>
      <c r="E44" s="6" t="s">
        <v>61</v>
      </c>
      <c r="F44" s="6" t="s">
        <v>49</v>
      </c>
      <c r="H44" s="17"/>
      <c r="J44" s="6" t="s">
        <v>50</v>
      </c>
    </row>
    <row r="45" spans="1:14" x14ac:dyDescent="0.25">
      <c r="H45" s="7"/>
    </row>
    <row r="46" spans="1:14" x14ac:dyDescent="0.25">
      <c r="H46" s="7"/>
    </row>
    <row r="47" spans="1:14" x14ac:dyDescent="0.25">
      <c r="A47" t="s">
        <v>42</v>
      </c>
      <c r="B47" s="19">
        <f>+B29/B35/B15/$B$3</f>
        <v>0.16666666666666666</v>
      </c>
      <c r="C47" s="19">
        <f t="shared" ref="C47:J47" si="0">+C29/C35/C15/$B$3</f>
        <v>0.33333333333333331</v>
      </c>
      <c r="D47" s="19">
        <f t="shared" si="0"/>
        <v>0.59999999999999987</v>
      </c>
      <c r="E47" s="19">
        <f t="shared" si="0"/>
        <v>4.4444444444444446</v>
      </c>
      <c r="F47" s="19">
        <f t="shared" si="0"/>
        <v>0.33333333333333331</v>
      </c>
      <c r="G47" s="19">
        <f t="shared" si="0"/>
        <v>1.6666666666666665</v>
      </c>
      <c r="H47" s="19">
        <f t="shared" si="0"/>
        <v>8.5470085470085472E-2</v>
      </c>
      <c r="I47" s="19">
        <f t="shared" si="0"/>
        <v>3.333333333333333</v>
      </c>
      <c r="J47" s="18">
        <f t="shared" si="0"/>
        <v>3.333333333333333</v>
      </c>
    </row>
    <row r="48" spans="1:14" x14ac:dyDescent="0.25">
      <c r="H48" s="7"/>
    </row>
    <row r="49" spans="1:10" x14ac:dyDescent="0.25">
      <c r="A49" t="s">
        <v>86</v>
      </c>
      <c r="B49" s="22">
        <f t="shared" ref="B49:G49" si="1">+B47*B24*$B$3*$B$2</f>
        <v>2400</v>
      </c>
      <c r="C49" s="22">
        <f t="shared" si="1"/>
        <v>1500</v>
      </c>
      <c r="D49" s="22">
        <f t="shared" si="1"/>
        <v>2159.9999999999995</v>
      </c>
      <c r="E49" s="22">
        <f t="shared" si="1"/>
        <v>24000</v>
      </c>
      <c r="F49" s="22">
        <f t="shared" si="1"/>
        <v>48</v>
      </c>
      <c r="G49" s="22">
        <f t="shared" si="1"/>
        <v>240</v>
      </c>
      <c r="H49" s="22">
        <f>+H47*H24*$B$3*$B$2</f>
        <v>615.38461538461547</v>
      </c>
      <c r="I49" s="22">
        <f t="shared" ref="I49:J49" si="2">+I47*I24*$B$3*$B$2</f>
        <v>600</v>
      </c>
      <c r="J49" s="22">
        <f t="shared" si="2"/>
        <v>600</v>
      </c>
    </row>
    <row r="50" spans="1:10" x14ac:dyDescent="0.25">
      <c r="A50" t="s">
        <v>88</v>
      </c>
      <c r="B50" s="23">
        <f t="shared" ref="B50:G50" si="3">+B35*B47*$B$3*B15*B24</f>
        <v>160</v>
      </c>
      <c r="C50" s="23">
        <f t="shared" si="3"/>
        <v>2.5</v>
      </c>
      <c r="D50" s="23">
        <f t="shared" si="3"/>
        <v>17.999999999999996</v>
      </c>
      <c r="E50" s="23">
        <f t="shared" si="3"/>
        <v>240</v>
      </c>
      <c r="F50" s="23">
        <f t="shared" si="3"/>
        <v>0.8</v>
      </c>
      <c r="G50" s="23">
        <f t="shared" si="3"/>
        <v>1.6</v>
      </c>
      <c r="H50" s="23">
        <f>+H35*H47*$B$3*H15*H24</f>
        <v>80</v>
      </c>
      <c r="I50" s="23">
        <f t="shared" ref="I50:J50" si="4">+I35*I47*$B$3*I15*I24</f>
        <v>4</v>
      </c>
      <c r="J50" s="23">
        <f t="shared" si="4"/>
        <v>4</v>
      </c>
    </row>
    <row r="51" spans="1:10" x14ac:dyDescent="0.25">
      <c r="A51" t="s">
        <v>85</v>
      </c>
      <c r="B51" s="23">
        <f t="shared" ref="B51:G51" si="5">+B29*B24</f>
        <v>160</v>
      </c>
      <c r="C51" s="23">
        <f t="shared" si="5"/>
        <v>2.5</v>
      </c>
      <c r="D51" s="23">
        <f t="shared" si="5"/>
        <v>18</v>
      </c>
      <c r="E51" s="23">
        <f t="shared" si="5"/>
        <v>240</v>
      </c>
      <c r="F51" s="23">
        <f t="shared" si="5"/>
        <v>0.8</v>
      </c>
      <c r="G51" s="23">
        <f t="shared" si="5"/>
        <v>1.6</v>
      </c>
      <c r="H51" s="23">
        <f>+H29*H24</f>
        <v>80</v>
      </c>
      <c r="I51" s="23">
        <f t="shared" ref="I51:J51" si="6">+I29*I24</f>
        <v>4</v>
      </c>
      <c r="J51" s="23">
        <f t="shared" si="6"/>
        <v>4</v>
      </c>
    </row>
  </sheetData>
  <conditionalFormatting sqref="L6">
    <cfRule type="duplicateValues" dxfId="13" priority="23"/>
  </conditionalFormatting>
  <conditionalFormatting sqref="N6">
    <cfRule type="duplicateValues" dxfId="12" priority="22"/>
  </conditionalFormatting>
  <conditionalFormatting sqref="F6">
    <cfRule type="duplicateValues" dxfId="11" priority="21"/>
  </conditionalFormatting>
  <conditionalFormatting sqref="J6:L6 E6:G6 B6:C6 N6">
    <cfRule type="duplicateValues" dxfId="10" priority="20"/>
  </conditionalFormatting>
  <conditionalFormatting sqref="G6 J6:K6 B6:C6 E6">
    <cfRule type="duplicateValues" dxfId="9" priority="28"/>
  </conditionalFormatting>
  <conditionalFormatting sqref="I6">
    <cfRule type="duplicateValues" dxfId="8" priority="18"/>
  </conditionalFormatting>
  <conditionalFormatting sqref="I6">
    <cfRule type="duplicateValues" dxfId="7" priority="19"/>
  </conditionalFormatting>
  <conditionalFormatting sqref="D6">
    <cfRule type="duplicateValues" dxfId="6" priority="16"/>
  </conditionalFormatting>
  <conditionalFormatting sqref="D6">
    <cfRule type="duplicateValues" dxfId="5" priority="17"/>
  </conditionalFormatting>
  <conditionalFormatting sqref="C6">
    <cfRule type="duplicateValues" dxfId="4" priority="15"/>
  </conditionalFormatting>
  <conditionalFormatting sqref="H6">
    <cfRule type="duplicateValues" dxfId="3" priority="3"/>
  </conditionalFormatting>
  <conditionalFormatting sqref="H6">
    <cfRule type="duplicateValues" dxfId="2" priority="4"/>
  </conditionalFormatting>
  <conditionalFormatting sqref="M6">
    <cfRule type="duplicateValues" dxfId="1" priority="2"/>
  </conditionalFormatting>
  <conditionalFormatting sqref="M6">
    <cfRule type="duplicateValues" dxfId="0" priority="1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D47E63-4CCF-498A-86C2-6290C49D352E}">
          <x14:formula1>
            <xm:f>Tables!$A$4:$A$21</xm:f>
          </x14:formula1>
          <xm:sqref>B6:N6</xm:sqref>
        </x14:dataValidation>
        <x14:dataValidation type="list" allowBlank="1" showInputMessage="1" showErrorMessage="1" xr:uid="{62DCFE51-E5A0-46C0-BA78-677466E1BE10}">
          <x14:formula1>
            <xm:f>Tables!$A$27:$A$30</xm:f>
          </x14:formula1>
          <xm:sqref>B5:N5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AD23-665C-45A0-A2F6-8BFEBBDF1CAA}">
  <dimension ref="A4:C30"/>
  <sheetViews>
    <sheetView workbookViewId="0">
      <selection activeCell="A19" sqref="A19"/>
    </sheetView>
  </sheetViews>
  <sheetFormatPr baseColWidth="10" defaultRowHeight="15" x14ac:dyDescent="0.25"/>
  <cols>
    <col min="1" max="1" width="23.28515625" customWidth="1"/>
    <col min="2" max="2" width="12" customWidth="1"/>
  </cols>
  <sheetData>
    <row r="4" spans="1:3" x14ac:dyDescent="0.25">
      <c r="A4" t="s">
        <v>4</v>
      </c>
      <c r="B4" t="s">
        <v>5</v>
      </c>
    </row>
    <row r="5" spans="1:3" x14ac:dyDescent="0.25">
      <c r="A5" t="s">
        <v>10</v>
      </c>
      <c r="B5">
        <v>0</v>
      </c>
      <c r="C5" t="s">
        <v>2</v>
      </c>
    </row>
    <row r="6" spans="1:3" x14ac:dyDescent="0.25">
      <c r="A6" t="s">
        <v>11</v>
      </c>
      <c r="B6">
        <v>1</v>
      </c>
    </row>
    <row r="7" spans="1:3" x14ac:dyDescent="0.25">
      <c r="A7" t="s">
        <v>47</v>
      </c>
      <c r="B7">
        <v>2</v>
      </c>
    </row>
    <row r="8" spans="1:3" x14ac:dyDescent="0.25">
      <c r="A8" t="s">
        <v>56</v>
      </c>
      <c r="B8">
        <v>3</v>
      </c>
    </row>
    <row r="9" spans="1:3" x14ac:dyDescent="0.25">
      <c r="A9" t="s">
        <v>12</v>
      </c>
      <c r="B9">
        <v>4</v>
      </c>
    </row>
    <row r="10" spans="1:3" x14ac:dyDescent="0.25">
      <c r="A10" t="s">
        <v>13</v>
      </c>
      <c r="B10">
        <v>5</v>
      </c>
    </row>
    <row r="11" spans="1:3" x14ac:dyDescent="0.25">
      <c r="A11" t="s">
        <v>14</v>
      </c>
      <c r="B11">
        <v>6</v>
      </c>
    </row>
    <row r="12" spans="1:3" x14ac:dyDescent="0.25">
      <c r="A12" t="s">
        <v>15</v>
      </c>
      <c r="B12">
        <v>7</v>
      </c>
    </row>
    <row r="13" spans="1:3" x14ac:dyDescent="0.25">
      <c r="A13" t="s">
        <v>3</v>
      </c>
      <c r="B13">
        <v>8</v>
      </c>
    </row>
    <row r="14" spans="1:3" x14ac:dyDescent="0.25">
      <c r="A14" t="s">
        <v>41</v>
      </c>
      <c r="B14">
        <v>9</v>
      </c>
    </row>
    <row r="15" spans="1:3" x14ac:dyDescent="0.25">
      <c r="A15" t="s">
        <v>51</v>
      </c>
      <c r="B15">
        <v>10</v>
      </c>
    </row>
    <row r="16" spans="1:3" x14ac:dyDescent="0.25">
      <c r="A16" t="s">
        <v>59</v>
      </c>
      <c r="B16">
        <v>11</v>
      </c>
    </row>
    <row r="17" spans="1:2" x14ac:dyDescent="0.25">
      <c r="A17" t="s">
        <v>82</v>
      </c>
      <c r="B17">
        <v>12</v>
      </c>
    </row>
    <row r="18" spans="1:2" x14ac:dyDescent="0.25">
      <c r="A18" t="s">
        <v>93</v>
      </c>
      <c r="B18">
        <v>13</v>
      </c>
    </row>
    <row r="19" spans="1:2" x14ac:dyDescent="0.25">
      <c r="A19" t="s">
        <v>53</v>
      </c>
      <c r="B19">
        <v>14</v>
      </c>
    </row>
    <row r="20" spans="1:2" x14ac:dyDescent="0.25">
      <c r="A20" t="s">
        <v>54</v>
      </c>
      <c r="B20">
        <v>15</v>
      </c>
    </row>
    <row r="21" spans="1:2" x14ac:dyDescent="0.25">
      <c r="A21" t="s">
        <v>52</v>
      </c>
      <c r="B21">
        <v>99</v>
      </c>
    </row>
    <row r="27" spans="1:2" x14ac:dyDescent="0.25">
      <c r="A27" t="s">
        <v>7</v>
      </c>
      <c r="B27" t="s">
        <v>5</v>
      </c>
    </row>
    <row r="28" spans="1:2" x14ac:dyDescent="0.25">
      <c r="A28" t="s">
        <v>8</v>
      </c>
      <c r="B28">
        <v>0</v>
      </c>
    </row>
    <row r="29" spans="1:2" x14ac:dyDescent="0.25">
      <c r="A29" t="s">
        <v>9</v>
      </c>
      <c r="B29">
        <v>1</v>
      </c>
    </row>
    <row r="30" spans="1:2" x14ac:dyDescent="0.25">
      <c r="A30" t="s">
        <v>6</v>
      </c>
      <c r="B30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8F63-CD92-41DE-B855-9BA4093DE986}">
  <dimension ref="A1:G18"/>
  <sheetViews>
    <sheetView workbookViewId="0">
      <selection activeCell="F11" sqref="F11"/>
    </sheetView>
  </sheetViews>
  <sheetFormatPr baseColWidth="10" defaultRowHeight="15" x14ac:dyDescent="0.25"/>
  <sheetData>
    <row r="1" spans="1:7" x14ac:dyDescent="0.25">
      <c r="B1" t="s">
        <v>75</v>
      </c>
      <c r="C1" t="s">
        <v>76</v>
      </c>
      <c r="E1" t="s">
        <v>75</v>
      </c>
      <c r="F1" t="s">
        <v>77</v>
      </c>
    </row>
    <row r="2" spans="1:7" x14ac:dyDescent="0.25">
      <c r="A2" t="s">
        <v>70</v>
      </c>
      <c r="B2">
        <v>0</v>
      </c>
      <c r="C2">
        <v>2</v>
      </c>
      <c r="E2">
        <v>0.2</v>
      </c>
      <c r="F2">
        <v>0</v>
      </c>
    </row>
    <row r="3" spans="1:7" x14ac:dyDescent="0.25">
      <c r="A3" t="s">
        <v>71</v>
      </c>
      <c r="B3">
        <v>1.5</v>
      </c>
      <c r="C3">
        <v>3</v>
      </c>
      <c r="E3">
        <v>0.3</v>
      </c>
      <c r="F3">
        <v>1</v>
      </c>
    </row>
    <row r="4" spans="1:7" x14ac:dyDescent="0.25">
      <c r="A4" t="s">
        <v>72</v>
      </c>
      <c r="B4">
        <v>2.5</v>
      </c>
      <c r="C4">
        <v>0</v>
      </c>
      <c r="E4">
        <v>0.4</v>
      </c>
      <c r="F4">
        <v>2</v>
      </c>
    </row>
    <row r="5" spans="1:7" x14ac:dyDescent="0.25">
      <c r="A5" t="s">
        <v>73</v>
      </c>
      <c r="B5">
        <v>9999999</v>
      </c>
      <c r="C5">
        <v>1</v>
      </c>
      <c r="E5">
        <v>9999999</v>
      </c>
      <c r="F5">
        <v>3</v>
      </c>
    </row>
    <row r="10" spans="1:7" s="6" customFormat="1" ht="60" x14ac:dyDescent="0.25">
      <c r="B10" s="6" t="s">
        <v>33</v>
      </c>
      <c r="C10" s="6" t="s">
        <v>62</v>
      </c>
      <c r="E10" s="15" t="s">
        <v>74</v>
      </c>
      <c r="F10" s="6" t="s">
        <v>68</v>
      </c>
      <c r="G10" s="6" t="s">
        <v>69</v>
      </c>
    </row>
    <row r="11" spans="1:7" x14ac:dyDescent="0.25">
      <c r="B11">
        <v>0.4</v>
      </c>
      <c r="C11" s="14">
        <v>0.2</v>
      </c>
      <c r="E11">
        <f>+(B11-C11)*10</f>
        <v>2</v>
      </c>
    </row>
    <row r="12" spans="1:7" x14ac:dyDescent="0.25">
      <c r="B12">
        <v>0.01</v>
      </c>
      <c r="C12" s="14">
        <v>0.01</v>
      </c>
      <c r="E12">
        <f t="shared" ref="E12:E18" si="0">+(B12-C12)*10</f>
        <v>0</v>
      </c>
    </row>
    <row r="13" spans="1:7" x14ac:dyDescent="0.25">
      <c r="B13">
        <v>0.05</v>
      </c>
      <c r="C13" s="14">
        <v>0.09</v>
      </c>
      <c r="E13">
        <f t="shared" si="0"/>
        <v>-0.39999999999999991</v>
      </c>
    </row>
    <row r="14" spans="1:7" x14ac:dyDescent="0.25">
      <c r="B14">
        <v>0.06</v>
      </c>
      <c r="C14" s="14">
        <v>0.8</v>
      </c>
      <c r="E14">
        <f t="shared" si="0"/>
        <v>-7.4</v>
      </c>
    </row>
    <row r="15" spans="1:7" x14ac:dyDescent="0.25">
      <c r="B15">
        <v>1</v>
      </c>
      <c r="C15" s="14">
        <v>0.1</v>
      </c>
      <c r="E15">
        <f t="shared" si="0"/>
        <v>9</v>
      </c>
    </row>
    <row r="16" spans="1:7" x14ac:dyDescent="0.25">
      <c r="B16">
        <v>0.04</v>
      </c>
      <c r="C16" s="14">
        <v>0.2</v>
      </c>
      <c r="E16">
        <f t="shared" si="0"/>
        <v>-1.6</v>
      </c>
    </row>
    <row r="17" spans="2:5" x14ac:dyDescent="0.25">
      <c r="B17">
        <v>0.04</v>
      </c>
      <c r="C17" s="14">
        <v>0.4</v>
      </c>
      <c r="E17">
        <f t="shared" si="0"/>
        <v>-3.6000000000000005</v>
      </c>
    </row>
    <row r="18" spans="2:5" x14ac:dyDescent="0.25">
      <c r="B18">
        <v>0.04</v>
      </c>
      <c r="C18" s="14">
        <v>0.4</v>
      </c>
      <c r="E18">
        <f t="shared" si="0"/>
        <v>-3.6000000000000005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genus</vt:lpstr>
      <vt:lpstr>Tables</vt:lpstr>
      <vt:lpstr>Sprite_image_simulator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 Dalmau</dc:creator>
  <cp:lastModifiedBy>Ricard Dalmau</cp:lastModifiedBy>
  <cp:lastPrinted>2021-05-10T18:45:57Z</cp:lastPrinted>
  <dcterms:created xsi:type="dcterms:W3CDTF">2015-06-05T18:19:34Z</dcterms:created>
  <dcterms:modified xsi:type="dcterms:W3CDTF">2021-05-10T23:08:25Z</dcterms:modified>
</cp:coreProperties>
</file>