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191" documentId="8_{9828CACF-C433-4BD3-8EC2-D880FF0C148B}" xr6:coauthVersionLast="46" xr6:coauthVersionMax="46" xr10:uidLastSave="{FBFD9C5F-6685-4B5E-BD7F-DF962CA7BEAA}"/>
  <bookViews>
    <workbookView xWindow="8145" yWindow="840" windowWidth="21225" windowHeight="17520" xr2:uid="{00000000-000D-0000-FFFF-FFFF00000000}"/>
  </bookViews>
  <sheets>
    <sheet name="initial_species" sheetId="3" r:id="rId1"/>
    <sheet name="Tables" sheetId="4" r:id="rId2"/>
    <sheet name="Sprite_image_simul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E17" i="5"/>
  <c r="E16" i="5"/>
  <c r="E15" i="5"/>
  <c r="E14" i="5"/>
  <c r="E13" i="5"/>
  <c r="E12" i="5"/>
  <c r="E11" i="5"/>
  <c r="D46" i="3"/>
  <c r="D45" i="3"/>
  <c r="D44" i="3"/>
  <c r="D8" i="3"/>
  <c r="D7" i="3"/>
  <c r="I46" i="3"/>
  <c r="I45" i="3"/>
  <c r="I44" i="3"/>
  <c r="H46" i="3"/>
  <c r="H45" i="3"/>
  <c r="H47" i="3" s="1"/>
  <c r="H44" i="3"/>
  <c r="H8" i="3"/>
  <c r="H7" i="3"/>
  <c r="G46" i="3"/>
  <c r="E46" i="3"/>
  <c r="C46" i="3"/>
  <c r="F46" i="3"/>
  <c r="B46" i="3"/>
  <c r="G45" i="3"/>
  <c r="E45" i="3"/>
  <c r="C45" i="3"/>
  <c r="F45" i="3"/>
  <c r="B45" i="3"/>
  <c r="F44" i="3"/>
  <c r="F8" i="3"/>
  <c r="F7" i="3"/>
  <c r="L8" i="3"/>
  <c r="L7" i="3"/>
  <c r="K8" i="3"/>
  <c r="K7" i="3"/>
  <c r="C8" i="3"/>
  <c r="J8" i="3"/>
  <c r="I8" i="3"/>
  <c r="G8" i="3"/>
  <c r="E8" i="3"/>
  <c r="B8" i="3"/>
  <c r="J7" i="3"/>
  <c r="I7" i="3"/>
  <c r="G7" i="3"/>
  <c r="E7" i="3"/>
  <c r="C7" i="3"/>
  <c r="B7" i="3"/>
  <c r="G44" i="3"/>
  <c r="E44" i="3"/>
  <c r="C44" i="3"/>
  <c r="B44" i="3"/>
  <c r="I47" i="3" l="1"/>
  <c r="D47" i="3"/>
  <c r="B47" i="3"/>
  <c r="C47" i="3"/>
  <c r="E47" i="3"/>
  <c r="G47" i="3"/>
  <c r="F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5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29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37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<sst xmlns="http://schemas.openxmlformats.org/spreadsheetml/2006/main" count="115" uniqueCount="88">
  <si>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</si>
  <si>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</si>
  <si>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</si>
  <si>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</si>
  <si>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</si>
  <si>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</si>
  <si>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</si>
  <si>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</si>
  <si>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</si>
  <si>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</si>
  <si>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</si>
  <si>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</si>
  <si>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</si>
  <si>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</si>
  <si>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</si>
  <si>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</si>
  <si>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</si>
  <si>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</si>
  <si>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</si>
  <si>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</si>
  <si>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</si>
  <si>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</si>
  <si>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Y (producers)</t>
  </si>
  <si>
    <t>PARENT_SPECIE_CODE</t>
  </si>
  <si>
    <t>EMPTY6</t>
  </si>
  <si>
    <t>AGE_DEAD</t>
  </si>
  <si>
    <t>REPRODUCTION_INTERVAL</t>
  </si>
  <si>
    <t>REPRODUCTION_DISTANCE</t>
  </si>
  <si>
    <t>ALLOCATION_REPRODUCTIVE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</si>
  <si>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</si>
  <si>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</si>
  <si>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</si>
  <si>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</si>
  <si>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</si>
  <si>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</si>
  <si>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</si>
  <si>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</si>
  <si>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</si>
  <si>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</si>
  <si>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</si>
  <si>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</si>
  <si>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</si>
  <si>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</si>
  <si>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kc</t>
  </si>
  <si>
    <t>ka</t>
  </si>
  <si>
    <t xml:space="preserve">WORLD_WATER_PER_LEAF_KG 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</si>
  <si>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</si>
  <si>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</si>
  <si>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</si>
  <si>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</si>
  <si>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</si>
  <si>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</si>
  <si>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</si>
  <si>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</si>
  <si>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</si>
  <si>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</si>
  <si>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</si>
  <si>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FREE_12</t>
  </si>
  <si>
    <t>FREE_13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</si>
  <si>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</si>
  <si>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</si>
  <si>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</si>
  <si>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</si>
  <si>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</si>
  <si>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</si>
  <si>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</si>
  <si>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</si>
  <si>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</si>
  <si>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</si>
  <si>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</si>
  <si>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</si>
  <si>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</si>
  <si>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</si>
  <si>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</si>
  <si>
    <t>X</t>
  </si>
  <si>
    <t>Y</t>
  </si>
  <si>
    <t>segment 1</t>
  </si>
  <si>
    <t>segment 2</t>
  </si>
  <si>
    <t>segment 3</t>
  </si>
  <si>
    <t>segment 4</t>
  </si>
  <si>
    <t>formula_x</t>
  </si>
  <si>
    <t>x_threshold</t>
  </si>
  <si>
    <t>x_value</t>
  </si>
  <si>
    <t>y_value</t>
  </si>
  <si>
    <t>All gen value must be numeric - no empty cells</t>
  </si>
  <si>
    <t>SPECIE_HUE</t>
  </si>
  <si>
    <t>GENUS</t>
  </si>
  <si>
    <t>GENUS_NAME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</si>
</sst>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ill="1"/>
    <xf numFmtId="0" fontId="9" fillId="0" borderId="0" xfId="0" applyFont="1" applyAlignment="1">
      <alignment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L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23" sqref="N23"/>
    </sheetView>
  </sheetViews>
  <sheetFormatPr baseColWidth="10" defaultRowHeight="15" x14ac:dyDescent="0.25"/>
  <cols>
    <col min="1" max="1" width="40.42578125" customWidth="1"/>
  </cols>
  <sheetData>
    <row r="1" spans="1:12" x14ac:dyDescent="0.25">
      <c r="A1" t="s">
        <v>45</v>
      </c>
      <c r="B1" s="1">
        <v>2</v>
      </c>
      <c r="G1" t="s">
        <v>84</v>
      </c>
    </row>
    <row r="4" spans="1:12" x14ac:dyDescent="0.25">
      <c r="A4" t="s">
        <v>40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9</v>
      </c>
      <c r="K4" s="5" t="s">
        <v>9</v>
      </c>
      <c r="L4" s="5" t="s">
        <v>6</v>
      </c>
    </row>
    <row r="5" spans="1:12" ht="23.25" x14ac:dyDescent="0.25">
      <c r="A5" t="s">
        <v>41</v>
      </c>
      <c r="B5" s="12" t="s">
        <v>11</v>
      </c>
      <c r="C5" s="13" t="s">
        <v>51</v>
      </c>
      <c r="D5" s="13" t="s">
        <v>62</v>
      </c>
      <c r="E5" s="12" t="s">
        <v>65</v>
      </c>
      <c r="F5" s="14" t="s">
        <v>42</v>
      </c>
      <c r="G5" s="12" t="s">
        <v>12</v>
      </c>
      <c r="H5" s="12" t="s">
        <v>13</v>
      </c>
      <c r="I5" s="15" t="s">
        <v>55</v>
      </c>
      <c r="J5" s="12" t="s">
        <v>15</v>
      </c>
      <c r="K5" s="12" t="s">
        <v>14</v>
      </c>
      <c r="L5" s="12" t="s">
        <v>3</v>
      </c>
    </row>
    <row r="6" spans="1:12" x14ac:dyDescent="0.25">
      <c r="A6" s="3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t="s">
        <v>7</v>
      </c>
      <c r="B7" s="2">
        <f>VLOOKUP(B4,Tabla3[#All],2,FALSE)</f>
        <v>0</v>
      </c>
      <c r="C7" s="2">
        <f>VLOOKUP(C4,Tabla3[#All],2,FALSE)</f>
        <v>0</v>
      </c>
      <c r="D7" s="2">
        <f>VLOOKUP(D4,Tabla3[#All],2,FALSE)</f>
        <v>0</v>
      </c>
      <c r="E7" s="2">
        <f>VLOOKUP(E4,Tabla3[#All],2,FALSE)</f>
        <v>0</v>
      </c>
      <c r="F7" s="2">
        <f>VLOOKUP(F4,Tabla3[#All],2,FALSE)</f>
        <v>0</v>
      </c>
      <c r="G7" s="2">
        <f>VLOOKUP(G4,Tabla3[#All],2,FALSE)</f>
        <v>0</v>
      </c>
      <c r="H7" s="2">
        <f>VLOOKUP(H4,Tabla3[#All],2,FALSE)</f>
        <v>0</v>
      </c>
      <c r="I7" s="2">
        <f>VLOOKUP(I4,Tabla3[#All],2,FALSE)</f>
        <v>0</v>
      </c>
      <c r="J7" s="2">
        <f>VLOOKUP(J4,Tabla3[#All],2,FALSE)</f>
        <v>1</v>
      </c>
      <c r="K7" s="2">
        <f>VLOOKUP(K4,Tabla3[#All],2,FALSE)</f>
        <v>1</v>
      </c>
      <c r="L7" s="2">
        <f>VLOOKUP(L4,Tabla3[#All],2,FALSE)</f>
        <v>2</v>
      </c>
    </row>
    <row r="8" spans="1:12" x14ac:dyDescent="0.25">
      <c r="A8" t="s">
        <v>86</v>
      </c>
      <c r="B8" s="2">
        <f>VLOOKUP(B5,Tabla1[#All],2,FALSE)</f>
        <v>1</v>
      </c>
      <c r="C8" s="2">
        <f>VLOOKUP(C5,Tabla1[#All],2,FALSE)</f>
        <v>2</v>
      </c>
      <c r="D8" s="2">
        <f>VLOOKUP(D5,Tabla1[#All],2,FALSE)</f>
        <v>3</v>
      </c>
      <c r="E8" s="2">
        <f>VLOOKUP(E5,Tabla1[#All],2,FALSE)</f>
        <v>11</v>
      </c>
      <c r="F8" s="2">
        <f>VLOOKUP(F5,Tabla1[#All],2,FALSE)</f>
        <v>9</v>
      </c>
      <c r="G8" s="2">
        <f>VLOOKUP(G5,Tabla1[#All],2,FALSE)</f>
        <v>4</v>
      </c>
      <c r="H8" s="2">
        <f>VLOOKUP(H5,Tabla1[#All],2,FALSE)</f>
        <v>5</v>
      </c>
      <c r="I8" s="2">
        <f>VLOOKUP(I5,Tabla1[#All],2,FALSE)</f>
        <v>10</v>
      </c>
      <c r="J8" s="2">
        <f>VLOOKUP(J5,Tabla1[#All],2,FALSE)</f>
        <v>7</v>
      </c>
      <c r="K8" s="2">
        <f>VLOOKUP(K5,Tabla1[#All],2,FALSE)</f>
        <v>6</v>
      </c>
      <c r="L8" s="2">
        <f>VLOOKUP(L5,Tabla1[#All],2,FALSE)</f>
        <v>8</v>
      </c>
    </row>
    <row r="9" spans="1:12" x14ac:dyDescent="0.25">
      <c r="A9" t="s">
        <v>87</v>
      </c>
      <c r="B9" t="s">
        <v>16</v>
      </c>
      <c r="C9" t="s">
        <v>64</v>
      </c>
      <c r="D9" t="s">
        <v>63</v>
      </c>
      <c r="E9" t="s">
        <v>66</v>
      </c>
      <c r="F9" t="s">
        <v>47</v>
      </c>
      <c r="G9" t="s">
        <v>17</v>
      </c>
      <c r="H9" t="s">
        <v>18</v>
      </c>
      <c r="I9" t="s">
        <v>61</v>
      </c>
      <c r="J9" t="s">
        <v>19</v>
      </c>
      <c r="K9" t="s">
        <v>20</v>
      </c>
      <c r="L9" t="s">
        <v>21</v>
      </c>
    </row>
    <row r="10" spans="1:12" x14ac:dyDescent="0.25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85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</row>
    <row r="13" spans="1:12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73</v>
      </c>
      <c r="B14">
        <v>30</v>
      </c>
      <c r="C14">
        <v>30</v>
      </c>
      <c r="D14">
        <v>30</v>
      </c>
      <c r="E14">
        <v>30</v>
      </c>
      <c r="F14">
        <v>3</v>
      </c>
      <c r="G14">
        <v>30</v>
      </c>
      <c r="H14">
        <v>30</v>
      </c>
      <c r="I14">
        <v>30</v>
      </c>
      <c r="J14">
        <v>0</v>
      </c>
      <c r="K14">
        <v>0</v>
      </c>
      <c r="L14">
        <v>0</v>
      </c>
    </row>
    <row r="15" spans="1:12" x14ac:dyDescent="0.25">
      <c r="A15" s="8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25</v>
      </c>
      <c r="B16">
        <v>12</v>
      </c>
      <c r="C16">
        <v>6</v>
      </c>
      <c r="D16">
        <v>10</v>
      </c>
      <c r="E16">
        <v>10</v>
      </c>
      <c r="F16">
        <v>15</v>
      </c>
      <c r="G16">
        <v>3</v>
      </c>
      <c r="H16">
        <v>3</v>
      </c>
      <c r="I16">
        <v>3</v>
      </c>
      <c r="J16">
        <v>4</v>
      </c>
      <c r="K16">
        <v>3</v>
      </c>
      <c r="L16">
        <v>7</v>
      </c>
    </row>
    <row r="17" spans="1:12" x14ac:dyDescent="0.25">
      <c r="A17" t="s">
        <v>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0.05</v>
      </c>
      <c r="K17">
        <v>0.05</v>
      </c>
      <c r="L17">
        <v>1</v>
      </c>
    </row>
    <row r="18" spans="1:12" x14ac:dyDescent="0.25">
      <c r="A18" t="s">
        <v>27</v>
      </c>
      <c r="B18">
        <v>64</v>
      </c>
      <c r="C18">
        <v>64</v>
      </c>
      <c r="D18">
        <v>128</v>
      </c>
      <c r="E18">
        <v>128</v>
      </c>
      <c r="F18">
        <v>64</v>
      </c>
      <c r="G18">
        <v>64</v>
      </c>
      <c r="H18">
        <v>64</v>
      </c>
      <c r="I18">
        <v>64</v>
      </c>
      <c r="J18">
        <v>1</v>
      </c>
      <c r="K18">
        <v>1</v>
      </c>
      <c r="L18">
        <v>1</v>
      </c>
    </row>
    <row r="19" spans="1:12" x14ac:dyDescent="0.25">
      <c r="A19" t="s">
        <v>50</v>
      </c>
      <c r="B19">
        <v>1</v>
      </c>
      <c r="C19">
        <v>1</v>
      </c>
      <c r="D19">
        <v>1</v>
      </c>
      <c r="E19">
        <v>1</v>
      </c>
      <c r="F19">
        <v>1</v>
      </c>
      <c r="G19">
        <v>4</v>
      </c>
      <c r="H19">
        <v>1</v>
      </c>
      <c r="I19">
        <v>4</v>
      </c>
      <c r="J19">
        <v>2</v>
      </c>
      <c r="K19">
        <v>4</v>
      </c>
      <c r="L19">
        <v>1</v>
      </c>
    </row>
    <row r="20" spans="1:12" x14ac:dyDescent="0.25">
      <c r="A20" t="s">
        <v>31</v>
      </c>
      <c r="B20">
        <v>3</v>
      </c>
      <c r="C20">
        <v>5</v>
      </c>
      <c r="D20">
        <v>5</v>
      </c>
      <c r="E20">
        <v>5</v>
      </c>
      <c r="F20">
        <v>4</v>
      </c>
      <c r="G20">
        <v>4</v>
      </c>
      <c r="H20">
        <v>4</v>
      </c>
      <c r="I20">
        <v>0.2</v>
      </c>
      <c r="J20">
        <v>2</v>
      </c>
      <c r="K20">
        <v>1</v>
      </c>
      <c r="L20">
        <v>5</v>
      </c>
    </row>
    <row r="21" spans="1:12" x14ac:dyDescent="0.25">
      <c r="A21" t="s">
        <v>32</v>
      </c>
      <c r="B21">
        <v>800</v>
      </c>
      <c r="C21">
        <v>250</v>
      </c>
      <c r="D21">
        <v>200</v>
      </c>
      <c r="E21">
        <v>300</v>
      </c>
      <c r="F21">
        <v>8</v>
      </c>
      <c r="G21">
        <v>8</v>
      </c>
      <c r="H21">
        <v>10</v>
      </c>
      <c r="I21">
        <v>10</v>
      </c>
      <c r="J21">
        <v>10</v>
      </c>
      <c r="K21">
        <v>5</v>
      </c>
      <c r="L21">
        <v>50</v>
      </c>
    </row>
    <row r="22" spans="1:12" x14ac:dyDescent="0.25">
      <c r="A22" t="s">
        <v>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0.2</v>
      </c>
      <c r="K22">
        <v>0.4</v>
      </c>
      <c r="L22">
        <v>0.2</v>
      </c>
    </row>
    <row r="23" spans="1:12" x14ac:dyDescent="0.25">
      <c r="A23" s="10" t="s">
        <v>28</v>
      </c>
      <c r="B23">
        <v>0.1</v>
      </c>
      <c r="C23">
        <v>0.1</v>
      </c>
      <c r="D23">
        <v>0.1</v>
      </c>
      <c r="E23">
        <v>0.1</v>
      </c>
      <c r="F23">
        <v>0.2</v>
      </c>
      <c r="G23">
        <v>0.1</v>
      </c>
      <c r="H23">
        <v>0.1</v>
      </c>
      <c r="I23">
        <v>0.1</v>
      </c>
      <c r="J23">
        <v>0.2</v>
      </c>
      <c r="K23">
        <v>0.2</v>
      </c>
      <c r="L23">
        <v>0.2</v>
      </c>
    </row>
    <row r="24" spans="1:12" x14ac:dyDescent="0.25">
      <c r="A24" t="s">
        <v>48</v>
      </c>
      <c r="B24">
        <v>0.4</v>
      </c>
      <c r="C24">
        <v>0.4</v>
      </c>
      <c r="D24">
        <v>0.4</v>
      </c>
      <c r="E24">
        <v>0.4</v>
      </c>
      <c r="F24">
        <v>0.4</v>
      </c>
      <c r="G24">
        <v>0.4</v>
      </c>
      <c r="H24">
        <v>0.4</v>
      </c>
      <c r="I24">
        <v>0.4</v>
      </c>
      <c r="J24">
        <v>0.4</v>
      </c>
      <c r="K24">
        <v>0.4</v>
      </c>
      <c r="L24">
        <v>0.4</v>
      </c>
    </row>
    <row r="25" spans="1:12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8">
        <v>0.3</v>
      </c>
      <c r="K25">
        <v>0.1</v>
      </c>
      <c r="L25">
        <v>0.1</v>
      </c>
    </row>
    <row r="26" spans="1:12" x14ac:dyDescent="0.25">
      <c r="A26" t="s">
        <v>68</v>
      </c>
      <c r="B26" s="1">
        <v>0.2</v>
      </c>
      <c r="C26" s="1">
        <v>0.01</v>
      </c>
      <c r="D26" s="1">
        <v>0.09</v>
      </c>
      <c r="E26" s="1">
        <v>0.8</v>
      </c>
      <c r="F26" s="1">
        <v>0.1</v>
      </c>
      <c r="G26" s="1">
        <v>0.2</v>
      </c>
      <c r="H26" s="1">
        <v>0.4</v>
      </c>
      <c r="I26" s="1">
        <v>0.4</v>
      </c>
      <c r="J26" s="9">
        <v>0.05</v>
      </c>
      <c r="K26" s="1">
        <v>0.12</v>
      </c>
      <c r="L26" s="1">
        <v>0.12</v>
      </c>
    </row>
    <row r="27" spans="1:12" x14ac:dyDescent="0.25">
      <c r="A27" t="s">
        <v>33</v>
      </c>
      <c r="B27" s="1">
        <v>30</v>
      </c>
      <c r="C27" s="1">
        <v>24</v>
      </c>
      <c r="D27" s="1">
        <v>15</v>
      </c>
      <c r="E27" s="1">
        <v>5</v>
      </c>
      <c r="F27" s="1">
        <v>20</v>
      </c>
      <c r="G27" s="1">
        <v>25</v>
      </c>
      <c r="H27" s="1">
        <v>20</v>
      </c>
      <c r="I27" s="1">
        <v>-10</v>
      </c>
      <c r="J27" s="9">
        <v>0</v>
      </c>
      <c r="K27" s="9">
        <v>0</v>
      </c>
      <c r="L27" s="9">
        <v>0</v>
      </c>
    </row>
    <row r="28" spans="1:12" x14ac:dyDescent="0.25">
      <c r="A28" t="s">
        <v>49</v>
      </c>
      <c r="B28" s="1">
        <v>15</v>
      </c>
      <c r="C28" s="1">
        <v>3</v>
      </c>
      <c r="D28" s="11">
        <v>5</v>
      </c>
      <c r="E28" s="1">
        <v>10</v>
      </c>
      <c r="F28" s="1">
        <v>10</v>
      </c>
      <c r="G28" s="1">
        <v>6</v>
      </c>
      <c r="H28" s="1">
        <v>5</v>
      </c>
      <c r="I28" s="1">
        <v>20</v>
      </c>
      <c r="J28" s="9">
        <v>50</v>
      </c>
      <c r="K28" s="9">
        <v>50</v>
      </c>
      <c r="L28" s="9">
        <v>50</v>
      </c>
    </row>
    <row r="29" spans="1:12" x14ac:dyDescent="0.25">
      <c r="A29" s="8" t="s">
        <v>69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0" t="s">
        <v>70</v>
      </c>
      <c r="B30" s="11">
        <v>0.9</v>
      </c>
      <c r="C30" s="11">
        <v>0.9</v>
      </c>
      <c r="D30" s="11">
        <v>0.9</v>
      </c>
      <c r="E30" s="11">
        <v>0.9</v>
      </c>
      <c r="F30" s="11">
        <v>0.1</v>
      </c>
      <c r="G30" s="11">
        <v>0.9</v>
      </c>
      <c r="H30" s="11">
        <v>0.9</v>
      </c>
      <c r="I30" s="11">
        <v>0.9</v>
      </c>
      <c r="J30" s="1">
        <v>0</v>
      </c>
      <c r="K30" s="1">
        <v>0</v>
      </c>
      <c r="L30" s="1">
        <v>0</v>
      </c>
    </row>
    <row r="31" spans="1:12" x14ac:dyDescent="0.25">
      <c r="A31" s="8" t="s">
        <v>71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5">
      <c r="A32" t="s">
        <v>34</v>
      </c>
      <c r="B32" s="1">
        <v>0.4</v>
      </c>
      <c r="C32" s="1">
        <v>0.01</v>
      </c>
      <c r="D32" s="1">
        <v>0.05</v>
      </c>
      <c r="E32" s="1">
        <v>0.06</v>
      </c>
      <c r="F32" s="1">
        <v>1</v>
      </c>
      <c r="G32" s="1">
        <v>0.04</v>
      </c>
      <c r="H32" s="1">
        <v>0.04</v>
      </c>
      <c r="I32" s="1">
        <v>0.04</v>
      </c>
      <c r="J32">
        <v>0</v>
      </c>
      <c r="K32">
        <v>0</v>
      </c>
      <c r="L32">
        <v>0</v>
      </c>
    </row>
    <row r="33" spans="1:12" x14ac:dyDescent="0.25">
      <c r="A33" t="s">
        <v>35</v>
      </c>
      <c r="B33" s="1">
        <v>1600</v>
      </c>
      <c r="C33" s="1">
        <v>0</v>
      </c>
      <c r="D33" s="1">
        <v>0</v>
      </c>
      <c r="E33" s="1">
        <v>400</v>
      </c>
      <c r="F33" s="1">
        <v>0</v>
      </c>
      <c r="G33" s="1">
        <v>0</v>
      </c>
      <c r="H33" s="1">
        <v>0</v>
      </c>
      <c r="I33" s="1">
        <v>0</v>
      </c>
      <c r="J33">
        <v>0</v>
      </c>
      <c r="K33">
        <v>0</v>
      </c>
      <c r="L33">
        <v>0</v>
      </c>
    </row>
    <row r="34" spans="1:12" x14ac:dyDescent="0.25">
      <c r="A34" t="s">
        <v>36</v>
      </c>
      <c r="B34" s="1">
        <v>1.2</v>
      </c>
      <c r="C34" s="1">
        <v>0</v>
      </c>
      <c r="D34" s="1">
        <v>0</v>
      </c>
      <c r="E34" s="1">
        <v>1.2</v>
      </c>
      <c r="F34" s="1">
        <v>0</v>
      </c>
      <c r="G34" s="1">
        <v>0</v>
      </c>
      <c r="H34" s="1">
        <v>0</v>
      </c>
      <c r="I34" s="1">
        <v>0</v>
      </c>
      <c r="J34">
        <v>0</v>
      </c>
      <c r="K34">
        <v>0</v>
      </c>
      <c r="L34">
        <v>0</v>
      </c>
    </row>
    <row r="35" spans="1:12" x14ac:dyDescent="0.25">
      <c r="A35" t="s">
        <v>37</v>
      </c>
      <c r="B35" s="1">
        <v>50</v>
      </c>
      <c r="C35" s="1">
        <v>175</v>
      </c>
      <c r="D35" s="1">
        <v>175</v>
      </c>
      <c r="E35" s="1">
        <v>50</v>
      </c>
      <c r="F35" s="1">
        <v>40</v>
      </c>
      <c r="G35" s="1">
        <v>30</v>
      </c>
      <c r="H35" s="1">
        <v>10</v>
      </c>
      <c r="I35" s="1">
        <v>5</v>
      </c>
      <c r="J35">
        <v>0</v>
      </c>
      <c r="K35">
        <v>0</v>
      </c>
      <c r="L35">
        <v>0</v>
      </c>
    </row>
    <row r="36" spans="1:12" x14ac:dyDescent="0.25">
      <c r="A36" t="s">
        <v>38</v>
      </c>
      <c r="B36" s="1">
        <v>1</v>
      </c>
      <c r="C36" s="1">
        <v>1.3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>
        <v>0</v>
      </c>
      <c r="K36">
        <v>0</v>
      </c>
      <c r="L36">
        <v>0</v>
      </c>
    </row>
    <row r="37" spans="1:12" x14ac:dyDescent="0.25">
      <c r="A37" s="8"/>
    </row>
    <row r="38" spans="1:12" x14ac:dyDescent="0.25">
      <c r="A38" s="8"/>
    </row>
    <row r="39" spans="1:12" x14ac:dyDescent="0.25">
      <c r="A39" s="8"/>
    </row>
    <row r="40" spans="1:12" x14ac:dyDescent="0.25">
      <c r="A40" s="3" t="s">
        <v>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s="7" customFormat="1" ht="45" x14ac:dyDescent="0.25">
      <c r="A41" s="7" t="s">
        <v>52</v>
      </c>
      <c r="E41" s="7" t="s">
        <v>67</v>
      </c>
      <c r="F41" s="7" t="s">
        <v>53</v>
      </c>
      <c r="I41" s="7" t="s">
        <v>54</v>
      </c>
    </row>
    <row r="44" spans="1:12" x14ac:dyDescent="0.25">
      <c r="A44" t="s">
        <v>22</v>
      </c>
      <c r="B44" s="2">
        <f t="shared" ref="B44:I44" si="0">IF(B$32&lt;0.2,0,IF(B$32&lt;0.3,1,IF(B$32&lt;0.4,2,3)))</f>
        <v>3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3</v>
      </c>
      <c r="G44" s="2">
        <f t="shared" si="0"/>
        <v>0</v>
      </c>
      <c r="H44" s="2">
        <f t="shared" si="0"/>
        <v>0</v>
      </c>
      <c r="I44" s="2">
        <f t="shared" si="0"/>
        <v>0</v>
      </c>
    </row>
    <row r="45" spans="1:12" x14ac:dyDescent="0.25">
      <c r="A45" t="s">
        <v>43</v>
      </c>
      <c r="B45">
        <f t="shared" ref="B45:I45" si="1">+B26</f>
        <v>0.2</v>
      </c>
      <c r="C45">
        <f t="shared" si="1"/>
        <v>0.01</v>
      </c>
      <c r="D45">
        <f t="shared" si="1"/>
        <v>0.09</v>
      </c>
      <c r="E45">
        <f t="shared" si="1"/>
        <v>0.8</v>
      </c>
      <c r="F45">
        <f t="shared" si="1"/>
        <v>0.1</v>
      </c>
      <c r="G45">
        <f t="shared" si="1"/>
        <v>0.2</v>
      </c>
      <c r="H45">
        <f t="shared" si="1"/>
        <v>0.4</v>
      </c>
      <c r="I45">
        <f t="shared" si="1"/>
        <v>0.4</v>
      </c>
    </row>
    <row r="46" spans="1:12" x14ac:dyDescent="0.25">
      <c r="A46" s="8" t="s">
        <v>44</v>
      </c>
      <c r="B46">
        <f t="shared" ref="B46:I46" si="2">+B32*$B$1</f>
        <v>0.8</v>
      </c>
      <c r="C46">
        <f t="shared" si="2"/>
        <v>0.02</v>
      </c>
      <c r="D46">
        <f t="shared" si="2"/>
        <v>0.1</v>
      </c>
      <c r="E46">
        <f t="shared" si="2"/>
        <v>0.12</v>
      </c>
      <c r="F46">
        <f t="shared" si="2"/>
        <v>2</v>
      </c>
      <c r="G46">
        <f t="shared" si="2"/>
        <v>0.08</v>
      </c>
      <c r="H46">
        <f t="shared" si="2"/>
        <v>0.08</v>
      </c>
      <c r="I46">
        <f t="shared" si="2"/>
        <v>0.08</v>
      </c>
    </row>
    <row r="47" spans="1:12" x14ac:dyDescent="0.25">
      <c r="A47" t="s">
        <v>46</v>
      </c>
      <c r="B47" s="6">
        <f>+B45/B46</f>
        <v>0.25</v>
      </c>
      <c r="C47" s="6">
        <f>+C45/C46</f>
        <v>0.5</v>
      </c>
      <c r="D47" s="6">
        <f>+D45/D46</f>
        <v>0.89999999999999991</v>
      </c>
      <c r="E47" s="6">
        <f>+E45/E46</f>
        <v>6.666666666666667</v>
      </c>
      <c r="F47" s="6">
        <f t="shared" ref="F47:G47" si="3">+F45/F46</f>
        <v>0.05</v>
      </c>
      <c r="G47" s="6">
        <f t="shared" si="3"/>
        <v>2.5</v>
      </c>
      <c r="H47" s="6">
        <f t="shared" ref="H47:I47" si="4">+H45/H46</f>
        <v>5</v>
      </c>
      <c r="I47" s="6">
        <f t="shared" si="4"/>
        <v>5</v>
      </c>
    </row>
  </sheetData>
  <conditionalFormatting sqref="K5">
    <cfRule type="duplicateValues" dxfId="29" priority="19"/>
  </conditionalFormatting>
  <conditionalFormatting sqref="L5">
    <cfRule type="duplicateValues" dxfId="28" priority="18"/>
  </conditionalFormatting>
  <conditionalFormatting sqref="F5">
    <cfRule type="duplicateValues" dxfId="27" priority="17"/>
  </conditionalFormatting>
  <conditionalFormatting sqref="I5:L5 E5:G5 B5:C5">
    <cfRule type="duplicateValues" dxfId="26" priority="16"/>
  </conditionalFormatting>
  <conditionalFormatting sqref="G5 I5:J5 B5:C5 E5">
    <cfRule type="duplicateValues" dxfId="25" priority="24"/>
  </conditionalFormatting>
  <conditionalFormatting sqref="H5">
    <cfRule type="duplicateValues" dxfId="24" priority="14"/>
  </conditionalFormatting>
  <conditionalFormatting sqref="H5">
    <cfRule type="duplicateValues" dxfId="23" priority="15"/>
  </conditionalFormatting>
  <conditionalFormatting sqref="D5">
    <cfRule type="duplicateValues" dxfId="22" priority="12"/>
  </conditionalFormatting>
  <conditionalFormatting sqref="D5">
    <cfRule type="duplicateValues" dxfId="21" priority="13"/>
  </conditionalFormatting>
  <conditionalFormatting sqref="C5">
    <cfRule type="duplicateValues" dxfId="20" priority="1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B5:L5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B4:L4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7" sqref="A17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51</v>
      </c>
      <c r="B7">
        <v>2</v>
      </c>
    </row>
    <row r="8" spans="1:3" x14ac:dyDescent="0.25">
      <c r="A8" t="s">
        <v>62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42</v>
      </c>
      <c r="B14">
        <v>9</v>
      </c>
    </row>
    <row r="15" spans="1:3" x14ac:dyDescent="0.25">
      <c r="A15" t="s">
        <v>55</v>
      </c>
      <c r="B15">
        <v>10</v>
      </c>
    </row>
    <row r="16" spans="1:3" x14ac:dyDescent="0.25">
      <c r="A16" t="s">
        <v>65</v>
      </c>
      <c r="B16">
        <v>11</v>
      </c>
    </row>
    <row r="17" spans="1:2" x14ac:dyDescent="0.25">
      <c r="A17" t="s">
        <v>57</v>
      </c>
      <c r="B17">
        <v>12</v>
      </c>
    </row>
    <row r="18" spans="1:2" x14ac:dyDescent="0.25">
      <c r="A18" t="s">
        <v>58</v>
      </c>
      <c r="B18">
        <v>13</v>
      </c>
    </row>
    <row r="19" spans="1:2" x14ac:dyDescent="0.25">
      <c r="A19" t="s">
        <v>59</v>
      </c>
      <c r="B19">
        <v>14</v>
      </c>
    </row>
    <row r="20" spans="1:2" x14ac:dyDescent="0.25">
      <c r="A20" t="s">
        <v>60</v>
      </c>
      <c r="B20">
        <v>15</v>
      </c>
    </row>
    <row r="21" spans="1:2" x14ac:dyDescent="0.25">
      <c r="A21" t="s">
        <v>56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8F63-CD92-41DE-B855-9BA4093DE986}">
  <dimension ref="A1:G18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B1" t="s">
        <v>81</v>
      </c>
      <c r="C1" t="s">
        <v>82</v>
      </c>
      <c r="E1" t="s">
        <v>81</v>
      </c>
      <c r="F1" t="s">
        <v>83</v>
      </c>
    </row>
    <row r="2" spans="1:7" x14ac:dyDescent="0.25">
      <c r="A2" t="s">
        <v>76</v>
      </c>
      <c r="B2">
        <v>0</v>
      </c>
      <c r="C2">
        <v>2</v>
      </c>
      <c r="E2">
        <v>0.2</v>
      </c>
      <c r="F2">
        <v>0</v>
      </c>
    </row>
    <row r="3" spans="1:7" x14ac:dyDescent="0.25">
      <c r="A3" t="s">
        <v>77</v>
      </c>
      <c r="B3">
        <v>1.5</v>
      </c>
      <c r="C3">
        <v>3</v>
      </c>
      <c r="E3">
        <v>0.3</v>
      </c>
      <c r="F3">
        <v>1</v>
      </c>
    </row>
    <row r="4" spans="1:7" x14ac:dyDescent="0.25">
      <c r="A4" t="s">
        <v>78</v>
      </c>
      <c r="B4">
        <v>2.5</v>
      </c>
      <c r="C4">
        <v>0</v>
      </c>
      <c r="E4">
        <v>0.4</v>
      </c>
      <c r="F4">
        <v>2</v>
      </c>
    </row>
    <row r="5" spans="1:7" x14ac:dyDescent="0.25">
      <c r="A5" t="s">
        <v>79</v>
      </c>
      <c r="B5">
        <v>9999999</v>
      </c>
      <c r="C5">
        <v>1</v>
      </c>
      <c r="E5">
        <v>9999999</v>
      </c>
      <c r="F5">
        <v>3</v>
      </c>
    </row>
    <row r="10" spans="1:7" s="7" customFormat="1" ht="60" x14ac:dyDescent="0.25">
      <c r="B10" s="7" t="s">
        <v>34</v>
      </c>
      <c r="C10" s="7" t="s">
        <v>68</v>
      </c>
      <c r="E10" s="17" t="s">
        <v>80</v>
      </c>
      <c r="F10" s="7" t="s">
        <v>74</v>
      </c>
      <c r="G10" s="7" t="s">
        <v>75</v>
      </c>
    </row>
    <row r="11" spans="1:7" x14ac:dyDescent="0.25">
      <c r="B11">
        <v>0.4</v>
      </c>
      <c r="C11" s="16">
        <v>0.2</v>
      </c>
      <c r="E11">
        <f>+(B11-C11)*10</f>
        <v>2</v>
      </c>
    </row>
    <row r="12" spans="1:7" x14ac:dyDescent="0.25">
      <c r="B12">
        <v>0.01</v>
      </c>
      <c r="C12" s="16">
        <v>0.01</v>
      </c>
      <c r="E12">
        <f t="shared" ref="E12:E18" si="0">+(B12-C12)*10</f>
        <v>0</v>
      </c>
    </row>
    <row r="13" spans="1:7" x14ac:dyDescent="0.25">
      <c r="B13">
        <v>0.05</v>
      </c>
      <c r="C13" s="16">
        <v>0.09</v>
      </c>
      <c r="E13">
        <f t="shared" si="0"/>
        <v>-0.39999999999999991</v>
      </c>
    </row>
    <row r="14" spans="1:7" x14ac:dyDescent="0.25">
      <c r="B14">
        <v>0.06</v>
      </c>
      <c r="C14" s="16">
        <v>0.8</v>
      </c>
      <c r="E14">
        <f t="shared" si="0"/>
        <v>-7.4</v>
      </c>
    </row>
    <row r="15" spans="1:7" x14ac:dyDescent="0.25">
      <c r="B15">
        <v>1</v>
      </c>
      <c r="C15" s="16">
        <v>0.1</v>
      </c>
      <c r="E15">
        <f t="shared" si="0"/>
        <v>9</v>
      </c>
    </row>
    <row r="16" spans="1:7" x14ac:dyDescent="0.25">
      <c r="B16">
        <v>0.04</v>
      </c>
      <c r="C16" s="16">
        <v>0.2</v>
      </c>
      <c r="E16">
        <f t="shared" si="0"/>
        <v>-1.6</v>
      </c>
    </row>
    <row r="17" spans="2:5" x14ac:dyDescent="0.25">
      <c r="B17">
        <v>0.04</v>
      </c>
      <c r="C17" s="16">
        <v>0.4</v>
      </c>
      <c r="E17">
        <f t="shared" si="0"/>
        <v>-3.6000000000000005</v>
      </c>
    </row>
    <row r="18" spans="2:5" x14ac:dyDescent="0.25">
      <c r="B18">
        <v>0.04</v>
      </c>
      <c r="C18" s="16">
        <v>0.4</v>
      </c>
      <c r="E18">
        <f t="shared" si="0"/>
        <v>-3.6000000000000005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initial_species</vt:lpstr>
      <vt:lpstr>Tables</vt:lpstr>
      <vt:lpstr>Sprite_image_simulator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2021-04-30T16:39:11Z</dcterms:modified>
</cp:coreProperties>
</file>