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tatoilsrm-my.sharepoint.com/personal/fjco_equinor_com/Documents/Felix/Completion Tally App/Completion Tally Automation/tallyAppGitHubUpload/"/>
    </mc:Choice>
  </mc:AlternateContent>
  <xr:revisionPtr revIDLastSave="64" documentId="8_{56B78285-D5E6-436C-BEB2-3237278CB868}" xr6:coauthVersionLast="47" xr6:coauthVersionMax="47" xr10:uidLastSave="{28238D1D-3F45-45A1-AA6D-3106F49A5F50}"/>
  <bookViews>
    <workbookView xWindow="-120" yWindow="-120" windowWidth="38640" windowHeight="21240" tabRatio="856" xr2:uid="{00000000-000D-0000-FFFF-FFFF00000000}"/>
  </bookViews>
  <sheets>
    <sheet name="9 5-8&quot; Liner Tally" sheetId="2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0Module_start_info_.COMPANY">[1]!'[Module start info].COMPANY'</definedName>
    <definedName name="_1Module_start_info_.COMPANY">[2]!'[Module start info].COMPANY'</definedName>
    <definedName name="_20Module_start_info_.FIELD">[1]!'[Module start info].FIELD'</definedName>
    <definedName name="_2Module_start_info_.FIELD">[2]!'[Module start info].FIELD'</definedName>
    <definedName name="_30Module_start_info_.JOBSIZE">[1]!'[Module start info].JOBSIZE'</definedName>
    <definedName name="_3Module_start_info_.JOBSIZE">[2]!'[Module start info].JOBSIZE'</definedName>
    <definedName name="_40Module_start_info_.RIGNAME">[1]!'[Module start info].RIGNAME'</definedName>
    <definedName name="_4Module_start_info_.RIGNAME">[2]!'[Module start info].RIGNAME'</definedName>
    <definedName name="_50Prog_module1_.COMPANY">[3]!'[Prog-module1].COMPANY'</definedName>
    <definedName name="_5Prog_module1_.COMPANY">[4]!'[Prog-module1].COMPANY'</definedName>
    <definedName name="_60Prog_module1_.FIELD">[3]!'[Prog-module1].FIELD'</definedName>
    <definedName name="_6Prog_module1_.FIELD">[4]!'[Prog-module1].FIELD'</definedName>
    <definedName name="_70Prog_module1_.JOB">[3]!'[Prog-module1].JOB'</definedName>
    <definedName name="_7Prog_module1_.JOB">[4]!'[Prog-module1].JOB'</definedName>
    <definedName name="_80Prog_module1_.RIGNAME">[3]!'[Prog-module1].RIGNAME'</definedName>
    <definedName name="_8Prog_module1_.RIGNAME">[4]!'[Prog-module1].RIGNAME'</definedName>
    <definedName name="a">[1]!'[Module start info].FIELD'</definedName>
    <definedName name="asdasdas">[1]!'[Module start info].COMPANY'</definedName>
    <definedName name="b">[5]!'[Prog-module1].RIGNAME'</definedName>
    <definedName name="bjh">[2]!'[Module start info].FIELD'</definedName>
    <definedName name="data" localSheetId="0">#REF!</definedName>
    <definedName name="data">#REF!</definedName>
    <definedName name="dd">[4]!'[Prog-module1].COMPANY'</definedName>
    <definedName name="f">[6]!'[Prog-module1].COMPANY'</definedName>
    <definedName name="ff">[7]!'[Prog-module1].COMPANY'</definedName>
    <definedName name="fgj">[5]!'[Prog-module1].JOB'</definedName>
    <definedName name="fgjgfj">[3]!'[Prog-module1].JOB'</definedName>
    <definedName name="Fram">[3]!'[Prog-module1].FIELD'</definedName>
    <definedName name="g">[8]!'[Prog-module1].RIGNAME'</definedName>
    <definedName name="gf">[5]!'[Prog-module1].RIGNAME'</definedName>
    <definedName name="gyj">[5]!'[Prog-module1].COMPANY'</definedName>
    <definedName name="h">[9]!'[Prog-module1].JOB'</definedName>
    <definedName name="ja">[1]!'[Module start info].FIELD'</definedName>
    <definedName name="jlhvkhgvljy">[9]!'[Prog-module1].COMPANY'</definedName>
    <definedName name="JM">[10]!'[Module start info].JOBSIZE'</definedName>
    <definedName name="k">[2]!'[Module start info].FIELD'</definedName>
    <definedName name="kug">[4]!'[Prog-module1].COMPANY'</definedName>
    <definedName name="lll">[4]!'[Prog-module1].JOB'</definedName>
    <definedName name="Magne">[4]!'[Prog-module1].FIELD'</definedName>
    <definedName name="Magne1">[3]!'[Prog-module1].RIGNAME'</definedName>
    <definedName name="mill">[5]!'[Prog-module1].COMPANY'</definedName>
    <definedName name="nei">[1]!'[Module start info].JOBSIZE'</definedName>
    <definedName name="ohc">[5]!'[Prog-module1].JOB'</definedName>
    <definedName name="OK">[11]!'[Module start info].RIGNAME'</definedName>
    <definedName name="osb">[5]!'[Prog-module1].RIGNAME'</definedName>
    <definedName name="oseberg">[5]!'[Prog-module1].FIELD'</definedName>
    <definedName name="P">[5]!'[Prog-module1].FIELD'</definedName>
    <definedName name="_xlnm.Print_Area" localSheetId="0">'9 5-8" Liner Tally'!$A$1:$J$130</definedName>
    <definedName name="_xlnm.Print_Area">#REF!</definedName>
    <definedName name="_xlnm.Print_Titles" localSheetId="0">'9 5-8" Liner Tally'!$21:$21</definedName>
    <definedName name="rigname1">[2]!'[Module start info].RIGNAME'</definedName>
    <definedName name="sfdsr">[1]!'[Module start info].FIELD'</definedName>
    <definedName name="swp">#REF!</definedName>
    <definedName name="Total" localSheetId="0">#REF!</definedName>
    <definedName name="Total">#REF!</definedName>
    <definedName name="tyjfrd">[1]!'[Module start info].JOBSIZE'</definedName>
    <definedName name="VALE">[3]!'[Prog-module1].RIGNAME'</definedName>
    <definedName name="ZXP">[1]!'[Module start info].FIELD'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26" l="1"/>
  <c r="J106" i="26" l="1"/>
  <c r="I13" i="26"/>
  <c r="I16" i="26"/>
  <c r="F24" i="26"/>
  <c r="F25" i="26" s="1"/>
  <c r="F26" i="26" s="1"/>
  <c r="F27" i="26" s="1"/>
  <c r="F28" i="26" s="1"/>
  <c r="F29" i="26" s="1"/>
  <c r="F30" i="26" s="1"/>
  <c r="F31" i="26" s="1"/>
  <c r="G24" i="26"/>
  <c r="G25" i="26" s="1"/>
  <c r="G26" i="26" s="1"/>
  <c r="G27" i="26" s="1"/>
  <c r="G28" i="26" s="1"/>
  <c r="B25" i="26"/>
  <c r="B26" i="26" s="1"/>
  <c r="B27" i="26" s="1"/>
  <c r="B28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G29" i="26" l="1"/>
  <c r="G30" i="26" s="1"/>
  <c r="G31" i="26" s="1"/>
  <c r="G32" i="26" s="1"/>
  <c r="G33" i="26" s="1"/>
  <c r="G34" i="26" s="1"/>
  <c r="F32" i="26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B96" i="26"/>
  <c r="G35" i="26" l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I19" i="26"/>
  <c r="B100" i="26"/>
  <c r="B101" i="26" s="1"/>
  <c r="B102" i="26" s="1"/>
  <c r="B103" i="26" s="1"/>
  <c r="B97" i="26"/>
  <c r="B98" i="26" s="1"/>
  <c r="B99" i="26" s="1"/>
  <c r="G102" i="26" l="1"/>
  <c r="G103" i="26" s="1"/>
  <c r="G106" i="26" l="1"/>
  <c r="G104" i="26"/>
  <c r="I15" i="26"/>
  <c r="I18" i="26" s="1"/>
  <c r="I17" i="26" l="1"/>
  <c r="E106" i="26" s="1"/>
</calcChain>
</file>

<file path=xl/sharedStrings.xml><?xml version="1.0" encoding="utf-8"?>
<sst xmlns="http://schemas.openxmlformats.org/spreadsheetml/2006/main" count="207" uniqueCount="125">
  <si>
    <t>FIELD</t>
  </si>
  <si>
    <t>WELL:</t>
  </si>
  <si>
    <t>Last updated:</t>
  </si>
  <si>
    <t xml:space="preserve">Prepared by: </t>
  </si>
  <si>
    <t>Torque (ft*lbs):</t>
  </si>
  <si>
    <t>Min</t>
  </si>
  <si>
    <t>Opt.</t>
  </si>
  <si>
    <t>Max</t>
  </si>
  <si>
    <t xml:space="preserve">Verified by:     </t>
  </si>
  <si>
    <t xml:space="preserve">Version:          </t>
  </si>
  <si>
    <t xml:space="preserve"> </t>
  </si>
  <si>
    <t>Volume and dicplacement</t>
  </si>
  <si>
    <t>Cl. end</t>
  </si>
  <si>
    <t>Int. theor.</t>
  </si>
  <si>
    <t>Int. meas.</t>
  </si>
  <si>
    <t>WH datum</t>
  </si>
  <si>
    <t>mMD RKB</t>
  </si>
  <si>
    <t>9 5/8"</t>
  </si>
  <si>
    <t>Capasity (l/m)</t>
  </si>
  <si>
    <t>13 5/8" csg. Shoe</t>
  </si>
  <si>
    <t>L-80</t>
  </si>
  <si>
    <t>Steel volume (l/m)</t>
  </si>
  <si>
    <t>Well depth /TD</t>
  </si>
  <si>
    <t>Size</t>
  </si>
  <si>
    <t>Grade</t>
  </si>
  <si>
    <t>lb/ft</t>
  </si>
  <si>
    <t>kg/m</t>
  </si>
  <si>
    <t>Gjenger</t>
  </si>
  <si>
    <t>Rat hole</t>
  </si>
  <si>
    <t xml:space="preserve">m </t>
  </si>
  <si>
    <t>9 5/8" Liner shoe depth</t>
  </si>
  <si>
    <t>Top Liner Hanger PBR</t>
  </si>
  <si>
    <t>Drift, theoretisk and meas. ID</t>
  </si>
  <si>
    <t>mm</t>
  </si>
  <si>
    <t>inch.</t>
  </si>
  <si>
    <t>Make up loss</t>
  </si>
  <si>
    <t>Lenght of LH Assy</t>
  </si>
  <si>
    <t>m</t>
  </si>
  <si>
    <t>Drift</t>
  </si>
  <si>
    <t>Need casing</t>
  </si>
  <si>
    <t>Theoretical</t>
  </si>
  <si>
    <t>Liner lap</t>
  </si>
  <si>
    <t>Measured int.</t>
  </si>
  <si>
    <t>No total</t>
  </si>
  <si>
    <t>Joint no</t>
  </si>
  <si>
    <t>Decription</t>
  </si>
  <si>
    <t>Length</t>
  </si>
  <si>
    <t>Cummulative length</t>
  </si>
  <si>
    <t xml:space="preserve"> Top item</t>
  </si>
  <si>
    <t>Comments</t>
  </si>
  <si>
    <t>Stand no</t>
  </si>
  <si>
    <t>(m)</t>
  </si>
  <si>
    <t>&lt;- Shoe depth</t>
  </si>
  <si>
    <t>Shoe A</t>
  </si>
  <si>
    <t>Intermediate A</t>
  </si>
  <si>
    <t>Shoe - Track</t>
  </si>
  <si>
    <t>F/C jnt A</t>
  </si>
  <si>
    <t>9 5/8" liner L-80</t>
  </si>
  <si>
    <t>Std. 1</t>
  </si>
  <si>
    <t>Std. 2</t>
  </si>
  <si>
    <t>Std. 3</t>
  </si>
  <si>
    <t>Std. 4</t>
  </si>
  <si>
    <t>Std. 5</t>
  </si>
  <si>
    <t>Std. 6</t>
  </si>
  <si>
    <t>Std. 7</t>
  </si>
  <si>
    <t>Std. 8</t>
  </si>
  <si>
    <t>Std. 9</t>
  </si>
  <si>
    <t>Std. 10</t>
  </si>
  <si>
    <t>Std. 11</t>
  </si>
  <si>
    <t>Std. 12</t>
  </si>
  <si>
    <t>Std. 13</t>
  </si>
  <si>
    <t>Std. 14</t>
  </si>
  <si>
    <t>Std. 15</t>
  </si>
  <si>
    <t>Std. 16</t>
  </si>
  <si>
    <t>Std. 17</t>
  </si>
  <si>
    <t>Std. 18</t>
  </si>
  <si>
    <t>Std. 19</t>
  </si>
  <si>
    <t>Liner Hanger system</t>
  </si>
  <si>
    <t>PBR</t>
  </si>
  <si>
    <t>TOTAL</t>
  </si>
  <si>
    <t>Calculated verification of length</t>
  </si>
  <si>
    <t>Top liner PBR:</t>
  </si>
  <si>
    <t>Shoe track</t>
  </si>
  <si>
    <t>Liner Pup</t>
  </si>
  <si>
    <t>X-O</t>
  </si>
  <si>
    <t>LH-System</t>
  </si>
  <si>
    <r>
      <t xml:space="preserve">9 </t>
    </r>
    <r>
      <rPr>
        <b/>
        <sz val="16"/>
        <color indexed="8"/>
        <rFont val="Calibri"/>
        <family val="2"/>
      </rPr>
      <t>⅝</t>
    </r>
    <r>
      <rPr>
        <b/>
        <sz val="16"/>
        <color indexed="8"/>
        <rFont val="Arial"/>
        <family val="2"/>
      </rPr>
      <t>" LINER RUNNING LIST</t>
    </r>
  </si>
  <si>
    <t>Intermediate B</t>
  </si>
  <si>
    <t>Pup</t>
  </si>
  <si>
    <t>Perf. Joint</t>
  </si>
  <si>
    <t>FC 1</t>
  </si>
  <si>
    <t>FC 2</t>
  </si>
  <si>
    <t>L/C joint A</t>
  </si>
  <si>
    <t>Del 1.</t>
  </si>
  <si>
    <t>9 5/8" VAM21 HT CWD / L-80</t>
  </si>
  <si>
    <t>Dope:</t>
  </si>
  <si>
    <t>LC depth</t>
  </si>
  <si>
    <t>2 x Pup`s</t>
  </si>
  <si>
    <t>9 5/8" Jnt.</t>
  </si>
  <si>
    <t>Spare</t>
  </si>
  <si>
    <t>RT + Pup Jnt</t>
  </si>
  <si>
    <t>Vam21 HT CWD ST</t>
  </si>
  <si>
    <t>Perfo. Jnt.</t>
  </si>
  <si>
    <t>Int. A</t>
  </si>
  <si>
    <t>Int. B</t>
  </si>
  <si>
    <t>Del 2.</t>
  </si>
  <si>
    <t>Std .20</t>
  </si>
  <si>
    <t>Intermediate C</t>
  </si>
  <si>
    <t>Int. C</t>
  </si>
  <si>
    <t>Linerhanger</t>
  </si>
  <si>
    <t>WD-40</t>
  </si>
  <si>
    <t>Sng Jnt</t>
  </si>
  <si>
    <r>
      <t>35</t>
    </r>
    <r>
      <rPr>
        <sz val="12"/>
        <rFont val="Arial"/>
        <family val="2"/>
      </rPr>
      <t xml:space="preserve"> (12,517)</t>
    </r>
  </si>
  <si>
    <r>
      <t xml:space="preserve">36 </t>
    </r>
    <r>
      <rPr>
        <sz val="12"/>
        <rFont val="Arial"/>
        <family val="2"/>
      </rPr>
      <t>(12,801)</t>
    </r>
  </si>
  <si>
    <r>
      <t xml:space="preserve">37 </t>
    </r>
    <r>
      <rPr>
        <sz val="12"/>
        <rFont val="Arial"/>
        <family val="2"/>
      </rPr>
      <t>(12,452)</t>
    </r>
  </si>
  <si>
    <t>P-2/P-4</t>
  </si>
  <si>
    <t>P-3</t>
  </si>
  <si>
    <t>As Run</t>
  </si>
  <si>
    <t>Test-Field</t>
  </si>
  <si>
    <t>Test-Well</t>
  </si>
  <si>
    <t>-</t>
  </si>
  <si>
    <t>Shoe joint A</t>
  </si>
  <si>
    <t>9 5/8" liner</t>
  </si>
  <si>
    <t xml:space="preserve">9 5/8" liner </t>
  </si>
  <si>
    <t>9 5/8 liner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</si>
</sst>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 x14ac:knownFonts="1"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b/>
      <sz val="14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4"/>
      <name val="Arial"/>
      <family val="2"/>
    </font>
    <font>
      <sz val="14"/>
      <color indexed="12"/>
      <name val="Arial"/>
      <family val="2"/>
    </font>
    <font>
      <sz val="1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6"/>
      <color indexed="8"/>
      <name val="Calibri"/>
      <family val="2"/>
    </font>
    <font>
      <b/>
      <sz val="9"/>
      <name val="Arial"/>
      <family val="2"/>
    </font>
    <font>
      <sz val="12"/>
      <color theme="1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0000FF"/>
      <name val="Arial"/>
      <family val="2"/>
    </font>
    <font>
      <b/>
      <sz val="8"/>
      <color rgb="FFFF0000"/>
      <name val="Arial"/>
      <family val="2"/>
    </font>
    <font>
      <b/>
      <sz val="11"/>
      <color rgb="FF0000FF"/>
      <name val="Arial"/>
      <family val="2"/>
    </font>
    <font>
      <b/>
      <sz val="8"/>
      <color rgb="FF0000FF"/>
      <name val="Arial"/>
      <family val="2"/>
    </font>
    <font>
      <sz val="12"/>
      <color rgb="FF0000F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</borders>
  <cellStyleXfs count="10">
    <xf numFmtId="0" fontId="0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22" fillId="0" borderId="0"/>
    <xf numFmtId="0" fontId="13" fillId="0" borderId="0"/>
    <xf numFmtId="0" fontId="6" fillId="0" borderId="0"/>
    <xf numFmtId="0" fontId="6" fillId="0" borderId="0"/>
  </cellStyleXfs>
  <cellXfs count="394"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/>
    </xf>
    <xf numFmtId="2" fontId="3" fillId="0" borderId="0" xfId="0" applyNumberFormat="1" applyFont="1"/>
    <xf numFmtId="0" fontId="0" fillId="0" borderId="0" xfId="0" applyAlignment="1">
      <alignment horizontal="center"/>
    </xf>
    <xf numFmtId="164" fontId="8" fillId="0" borderId="4" xfId="0" applyNumberFormat="1" applyFont="1" applyBorder="1" applyAlignment="1">
      <alignment horizontal="right"/>
    </xf>
    <xf numFmtId="164" fontId="8" fillId="0" borderId="5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2" fontId="5" fillId="0" borderId="6" xfId="0" applyNumberFormat="1" applyFont="1" applyBorder="1"/>
    <xf numFmtId="2" fontId="4" fillId="5" borderId="2" xfId="0" applyNumberFormat="1" applyFont="1" applyFill="1" applyBorder="1"/>
    <xf numFmtId="0" fontId="4" fillId="5" borderId="10" xfId="0" applyFont="1" applyFill="1" applyBorder="1"/>
    <xf numFmtId="0" fontId="10" fillId="0" borderId="0" xfId="0" applyFont="1" applyAlignment="1">
      <alignment horizontal="left"/>
    </xf>
    <xf numFmtId="0" fontId="8" fillId="2" borderId="7" xfId="0" applyFont="1" applyFill="1" applyBorder="1" applyAlignment="1">
      <alignment horizontal="left"/>
    </xf>
    <xf numFmtId="15" fontId="5" fillId="5" borderId="4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center"/>
    </xf>
    <xf numFmtId="0" fontId="8" fillId="2" borderId="3" xfId="0" applyFont="1" applyFill="1" applyBorder="1"/>
    <xf numFmtId="0" fontId="3" fillId="0" borderId="0" xfId="0" applyFont="1" applyProtection="1">
      <protection locked="0"/>
    </xf>
    <xf numFmtId="0" fontId="16" fillId="0" borderId="0" xfId="0" applyFont="1"/>
    <xf numFmtId="0" fontId="5" fillId="0" borderId="13" xfId="0" applyFont="1" applyBorder="1" applyAlignment="1">
      <alignment horizontal="left"/>
    </xf>
    <xf numFmtId="0" fontId="3" fillId="0" borderId="14" xfId="0" applyFont="1" applyBorder="1" applyProtection="1">
      <protection locked="0"/>
    </xf>
    <xf numFmtId="0" fontId="0" fillId="0" borderId="15" xfId="0" applyBorder="1" applyAlignment="1">
      <alignment horizontal="center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7" xfId="0" applyFont="1" applyBorder="1"/>
    <xf numFmtId="164" fontId="11" fillId="6" borderId="18" xfId="0" applyNumberFormat="1" applyFont="1" applyFill="1" applyBorder="1" applyAlignment="1" applyProtection="1">
      <alignment horizontal="right"/>
      <protection locked="0"/>
    </xf>
    <xf numFmtId="0" fontId="4" fillId="6" borderId="18" xfId="0" applyFont="1" applyFill="1" applyBorder="1" applyAlignment="1">
      <alignment horizontal="left"/>
    </xf>
    <xf numFmtId="0" fontId="0" fillId="6" borderId="0" xfId="0" applyFill="1"/>
    <xf numFmtId="0" fontId="23" fillId="6" borderId="19" xfId="0" applyFont="1" applyFill="1" applyBorder="1"/>
    <xf numFmtId="0" fontId="15" fillId="6" borderId="0" xfId="0" applyFont="1" applyFill="1"/>
    <xf numFmtId="2" fontId="15" fillId="6" borderId="0" xfId="0" applyNumberFormat="1" applyFont="1" applyFill="1"/>
    <xf numFmtId="2" fontId="14" fillId="6" borderId="0" xfId="0" applyNumberFormat="1" applyFont="1" applyFill="1"/>
    <xf numFmtId="0" fontId="14" fillId="6" borderId="0" xfId="0" applyFont="1" applyFill="1"/>
    <xf numFmtId="0" fontId="5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left"/>
    </xf>
    <xf numFmtId="0" fontId="0" fillId="6" borderId="1" xfId="0" applyFill="1" applyBorder="1"/>
    <xf numFmtId="0" fontId="0" fillId="6" borderId="19" xfId="0" applyFill="1" applyBorder="1"/>
    <xf numFmtId="0" fontId="3" fillId="6" borderId="0" xfId="0" applyFont="1" applyFill="1"/>
    <xf numFmtId="0" fontId="8" fillId="2" borderId="9" xfId="0" applyFont="1" applyFill="1" applyBorder="1"/>
    <xf numFmtId="2" fontId="3" fillId="6" borderId="19" xfId="0" applyNumberFormat="1" applyFont="1" applyFill="1" applyBorder="1"/>
    <xf numFmtId="0" fontId="3" fillId="6" borderId="0" xfId="0" applyFont="1" applyFill="1" applyAlignment="1">
      <alignment horizontal="center"/>
    </xf>
    <xf numFmtId="0" fontId="3" fillId="6" borderId="1" xfId="0" applyFont="1" applyFill="1" applyBorder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3" fillId="0" borderId="19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21" xfId="0" applyFont="1" applyBorder="1" applyProtection="1">
      <protection locked="0"/>
    </xf>
    <xf numFmtId="2" fontId="5" fillId="0" borderId="21" xfId="0" applyNumberFormat="1" applyFont="1" applyBorder="1" applyAlignment="1" applyProtection="1">
      <alignment horizontal="center"/>
      <protection locked="0"/>
    </xf>
    <xf numFmtId="2" fontId="5" fillId="0" borderId="21" xfId="0" applyNumberFormat="1" applyFont="1" applyBorder="1" applyProtection="1">
      <protection locked="0"/>
    </xf>
    <xf numFmtId="0" fontId="0" fillId="0" borderId="21" xfId="0" applyBorder="1"/>
    <xf numFmtId="0" fontId="3" fillId="0" borderId="22" xfId="0" applyFont="1" applyBorder="1" applyProtection="1">
      <protection locked="0"/>
    </xf>
    <xf numFmtId="0" fontId="0" fillId="0" borderId="23" xfId="0" applyBorder="1"/>
    <xf numFmtId="0" fontId="5" fillId="0" borderId="6" xfId="0" applyFont="1" applyBorder="1" applyProtection="1">
      <protection locked="0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 applyProtection="1">
      <alignment horizontal="center"/>
      <protection locked="0"/>
    </xf>
    <xf numFmtId="0" fontId="5" fillId="0" borderId="12" xfId="0" applyFont="1" applyBorder="1"/>
    <xf numFmtId="0" fontId="5" fillId="0" borderId="12" xfId="0" applyFont="1" applyBorder="1" applyProtection="1"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 applyProtection="1">
      <alignment horizontal="center"/>
      <protection locked="0"/>
    </xf>
    <xf numFmtId="0" fontId="18" fillId="4" borderId="26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26" xfId="0" applyFont="1" applyBorder="1" applyAlignment="1" applyProtection="1">
      <alignment horizontal="center"/>
      <protection locked="0"/>
    </xf>
    <xf numFmtId="2" fontId="5" fillId="7" borderId="0" xfId="0" applyNumberFormat="1" applyFont="1" applyFill="1" applyAlignment="1">
      <alignment horizontal="center"/>
    </xf>
    <xf numFmtId="2" fontId="0" fillId="0" borderId="0" xfId="0" applyNumberFormat="1"/>
    <xf numFmtId="0" fontId="5" fillId="3" borderId="8" xfId="0" applyFont="1" applyFill="1" applyBorder="1" applyAlignment="1">
      <alignment horizontal="left" vertical="center"/>
    </xf>
    <xf numFmtId="12" fontId="5" fillId="0" borderId="3" xfId="0" applyNumberFormat="1" applyFont="1" applyBorder="1" applyAlignment="1">
      <alignment horizontal="center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 applyProtection="1">
      <alignment horizontal="center"/>
      <protection locked="0"/>
    </xf>
    <xf numFmtId="2" fontId="5" fillId="0" borderId="26" xfId="0" applyNumberFormat="1" applyFont="1" applyBorder="1" applyAlignment="1" applyProtection="1">
      <alignment horizontal="center"/>
      <protection locked="0"/>
    </xf>
    <xf numFmtId="0" fontId="5" fillId="3" borderId="4" xfId="0" applyFont="1" applyFill="1" applyBorder="1" applyAlignment="1" applyProtection="1">
      <alignment horizontal="left"/>
      <protection locked="0"/>
    </xf>
    <xf numFmtId="0" fontId="18" fillId="4" borderId="21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/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5" fillId="0" borderId="0" xfId="9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/>
    <xf numFmtId="0" fontId="21" fillId="0" borderId="5" xfId="0" applyFont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5" fillId="0" borderId="5" xfId="0" applyFont="1" applyBorder="1" applyAlignment="1">
      <alignment horizontal="right"/>
    </xf>
    <xf numFmtId="2" fontId="28" fillId="9" borderId="24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8" borderId="7" xfId="0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2" fillId="8" borderId="9" xfId="0" applyFont="1" applyFill="1" applyBorder="1" applyAlignment="1" applyProtection="1">
      <alignment horizontal="center"/>
      <protection locked="0"/>
    </xf>
    <xf numFmtId="2" fontId="3" fillId="7" borderId="6" xfId="0" applyNumberFormat="1" applyFont="1" applyFill="1" applyBorder="1" applyAlignment="1" applyProtection="1">
      <alignment horizontal="center"/>
      <protection locked="0"/>
    </xf>
    <xf numFmtId="2" fontId="3" fillId="7" borderId="26" xfId="0" applyNumberFormat="1" applyFont="1" applyFill="1" applyBorder="1" applyAlignment="1" applyProtection="1">
      <alignment horizontal="center"/>
      <protection locked="0"/>
    </xf>
    <xf numFmtId="0" fontId="2" fillId="11" borderId="7" xfId="0" applyFont="1" applyFill="1" applyBorder="1" applyAlignment="1" applyProtection="1">
      <alignment horizontal="center"/>
      <protection locked="0"/>
    </xf>
    <xf numFmtId="0" fontId="5" fillId="11" borderId="8" xfId="0" applyFont="1" applyFill="1" applyBorder="1" applyAlignment="1" applyProtection="1">
      <alignment horizontal="center"/>
      <protection locked="0"/>
    </xf>
    <xf numFmtId="2" fontId="3" fillId="11" borderId="21" xfId="0" applyNumberFormat="1" applyFont="1" applyFill="1" applyBorder="1" applyAlignment="1" applyProtection="1">
      <alignment horizontal="center"/>
      <protection locked="0"/>
    </xf>
    <xf numFmtId="2" fontId="3" fillId="11" borderId="36" xfId="0" applyNumberFormat="1" applyFont="1" applyFill="1" applyBorder="1" applyAlignment="1" applyProtection="1">
      <alignment horizontal="center"/>
      <protection locked="0"/>
    </xf>
    <xf numFmtId="0" fontId="2" fillId="11" borderId="27" xfId="0" applyFont="1" applyFill="1" applyBorder="1" applyAlignment="1" applyProtection="1">
      <alignment horizontal="center"/>
      <protection locked="0"/>
    </xf>
    <xf numFmtId="0" fontId="5" fillId="11" borderId="26" xfId="0" applyFont="1" applyFill="1" applyBorder="1" applyAlignment="1" applyProtection="1">
      <alignment horizontal="center"/>
      <protection locked="0"/>
    </xf>
    <xf numFmtId="2" fontId="3" fillId="11" borderId="26" xfId="0" applyNumberFormat="1" applyFont="1" applyFill="1" applyBorder="1" applyAlignment="1" applyProtection="1">
      <alignment horizontal="center"/>
      <protection locked="0"/>
    </xf>
    <xf numFmtId="2" fontId="3" fillId="11" borderId="6" xfId="0" applyNumberFormat="1" applyFont="1" applyFill="1" applyBorder="1" applyAlignment="1" applyProtection="1">
      <alignment horizontal="center"/>
      <protection locked="0"/>
    </xf>
    <xf numFmtId="2" fontId="3" fillId="11" borderId="12" xfId="0" applyNumberFormat="1" applyFont="1" applyFill="1" applyBorder="1" applyAlignment="1" applyProtection="1">
      <alignment horizontal="center"/>
      <protection locked="0"/>
    </xf>
    <xf numFmtId="0" fontId="26" fillId="0" borderId="17" xfId="0" applyFont="1" applyBorder="1" applyAlignment="1">
      <alignment horizontal="center"/>
    </xf>
    <xf numFmtId="0" fontId="26" fillId="0" borderId="5" xfId="0" applyFont="1" applyBorder="1" applyAlignment="1" applyProtection="1">
      <alignment horizontal="center"/>
      <protection locked="0"/>
    </xf>
    <xf numFmtId="0" fontId="26" fillId="0" borderId="17" xfId="0" applyFont="1" applyBorder="1" applyAlignment="1" applyProtection="1">
      <alignment horizontal="center"/>
      <protection locked="0"/>
    </xf>
    <xf numFmtId="0" fontId="18" fillId="4" borderId="6" xfId="0" applyFont="1" applyFill="1" applyBorder="1" applyAlignment="1">
      <alignment horizontal="center"/>
    </xf>
    <xf numFmtId="0" fontId="1" fillId="0" borderId="54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center"/>
      <protection locked="0"/>
    </xf>
    <xf numFmtId="2" fontId="5" fillId="0" borderId="5" xfId="0" applyNumberFormat="1" applyFont="1" applyBorder="1" applyAlignment="1" applyProtection="1">
      <alignment horizontal="center"/>
      <protection locked="0"/>
    </xf>
    <xf numFmtId="164" fontId="5" fillId="5" borderId="5" xfId="0" applyNumberFormat="1" applyFont="1" applyFill="1" applyBorder="1" applyAlignment="1" applyProtection="1">
      <alignment horizontal="center"/>
      <protection locked="0"/>
    </xf>
    <xf numFmtId="0" fontId="3" fillId="12" borderId="8" xfId="0" applyFont="1" applyFill="1" applyBorder="1" applyAlignment="1" applyProtection="1">
      <alignment horizontal="center"/>
      <protection locked="0"/>
    </xf>
    <xf numFmtId="0" fontId="3" fillId="12" borderId="6" xfId="0" applyFont="1" applyFill="1" applyBorder="1" applyAlignment="1" applyProtection="1">
      <alignment horizontal="center"/>
      <protection locked="0"/>
    </xf>
    <xf numFmtId="0" fontId="3" fillId="12" borderId="12" xfId="0" applyFont="1" applyFill="1" applyBorder="1" applyAlignment="1" applyProtection="1">
      <alignment horizontal="center"/>
      <protection locked="0"/>
    </xf>
    <xf numFmtId="2" fontId="5" fillId="10" borderId="8" xfId="0" applyNumberFormat="1" applyFont="1" applyFill="1" applyBorder="1"/>
    <xf numFmtId="164" fontId="1" fillId="0" borderId="0" xfId="0" applyNumberFormat="1" applyFont="1" applyAlignment="1">
      <alignment horizontal="center"/>
    </xf>
    <xf numFmtId="164" fontId="15" fillId="6" borderId="0" xfId="0" applyNumberFormat="1" applyFont="1" applyFill="1"/>
    <xf numFmtId="164" fontId="15" fillId="6" borderId="0" xfId="0" applyNumberFormat="1" applyFont="1" applyFill="1" applyAlignment="1">
      <alignment horizontal="right"/>
    </xf>
    <xf numFmtId="0" fontId="4" fillId="6" borderId="0" xfId="0" applyFont="1" applyFill="1"/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6" borderId="0" xfId="0" applyFont="1" applyFill="1" applyProtection="1">
      <protection locked="0"/>
    </xf>
    <xf numFmtId="0" fontId="5" fillId="0" borderId="7" xfId="0" applyFont="1" applyBorder="1"/>
    <xf numFmtId="0" fontId="5" fillId="6" borderId="19" xfId="0" applyFont="1" applyFill="1" applyBorder="1"/>
    <xf numFmtId="0" fontId="5" fillId="6" borderId="0" xfId="0" applyFont="1" applyFill="1"/>
    <xf numFmtId="2" fontId="5" fillId="6" borderId="1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2" fontId="5" fillId="0" borderId="15" xfId="0" applyNumberFormat="1" applyFont="1" applyBorder="1" applyAlignment="1" applyProtection="1">
      <alignment horizontal="right"/>
      <protection locked="0"/>
    </xf>
    <xf numFmtId="0" fontId="5" fillId="0" borderId="15" xfId="0" applyFont="1" applyBorder="1" applyAlignment="1" applyProtection="1">
      <alignment horizontal="left" vertical="center"/>
      <protection locked="0"/>
    </xf>
    <xf numFmtId="164" fontId="1" fillId="0" borderId="51" xfId="0" applyNumberFormat="1" applyFont="1" applyBorder="1" applyAlignment="1">
      <alignment horizontal="center"/>
    </xf>
    <xf numFmtId="164" fontId="1" fillId="0" borderId="54" xfId="0" applyNumberFormat="1" applyFont="1" applyBorder="1" applyAlignment="1">
      <alignment horizontal="center"/>
    </xf>
    <xf numFmtId="164" fontId="1" fillId="0" borderId="55" xfId="0" applyNumberFormat="1" applyFont="1" applyBorder="1" applyAlignment="1">
      <alignment horizontal="center"/>
    </xf>
    <xf numFmtId="3" fontId="5" fillId="5" borderId="6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2" fontId="5" fillId="10" borderId="6" xfId="0" applyNumberFormat="1" applyFont="1" applyFill="1" applyBorder="1"/>
    <xf numFmtId="164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164" fontId="5" fillId="4" borderId="21" xfId="0" applyNumberFormat="1" applyFont="1" applyFill="1" applyBorder="1" applyAlignment="1">
      <alignment horizontal="center"/>
    </xf>
    <xf numFmtId="164" fontId="5" fillId="4" borderId="26" xfId="0" applyNumberFormat="1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5" fillId="11" borderId="8" xfId="9" applyNumberFormat="1" applyFont="1" applyFill="1" applyBorder="1" applyAlignment="1">
      <alignment horizontal="center"/>
    </xf>
    <xf numFmtId="164" fontId="5" fillId="11" borderId="12" xfId="9" applyNumberFormat="1" applyFont="1" applyFill="1" applyBorder="1" applyAlignment="1">
      <alignment horizontal="center"/>
    </xf>
    <xf numFmtId="164" fontId="5" fillId="11" borderId="6" xfId="9" applyNumberFormat="1" applyFont="1" applyFill="1" applyBorder="1" applyAlignment="1">
      <alignment horizontal="center"/>
    </xf>
    <xf numFmtId="164" fontId="5" fillId="11" borderId="26" xfId="9" applyNumberFormat="1" applyFont="1" applyFill="1" applyBorder="1" applyAlignment="1">
      <alignment horizontal="center"/>
    </xf>
    <xf numFmtId="2" fontId="5" fillId="5" borderId="15" xfId="0" applyNumberFormat="1" applyFont="1" applyFill="1" applyBorder="1" applyAlignment="1" applyProtection="1">
      <alignment horizontal="center"/>
      <protection locked="0"/>
    </xf>
    <xf numFmtId="164" fontId="5" fillId="11" borderId="15" xfId="9" applyNumberFormat="1" applyFont="1" applyFill="1" applyBorder="1" applyAlignment="1">
      <alignment horizontal="center"/>
    </xf>
    <xf numFmtId="164" fontId="26" fillId="11" borderId="8" xfId="9" applyNumberFormat="1" applyFont="1" applyFill="1" applyBorder="1" applyAlignment="1">
      <alignment horizontal="center"/>
    </xf>
    <xf numFmtId="164" fontId="26" fillId="11" borderId="12" xfId="9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64" fontId="26" fillId="11" borderId="6" xfId="9" applyNumberFormat="1" applyFont="1" applyFill="1" applyBorder="1" applyAlignment="1">
      <alignment horizontal="center"/>
    </xf>
    <xf numFmtId="164" fontId="26" fillId="11" borderId="15" xfId="9" applyNumberFormat="1" applyFont="1" applyFill="1" applyBorder="1" applyAlignment="1">
      <alignment horizontal="center"/>
    </xf>
    <xf numFmtId="0" fontId="2" fillId="13" borderId="7" xfId="0" applyFont="1" applyFill="1" applyBorder="1" applyAlignment="1" applyProtection="1">
      <alignment horizontal="center"/>
      <protection locked="0"/>
    </xf>
    <xf numFmtId="0" fontId="3" fillId="13" borderId="8" xfId="0" applyFont="1" applyFill="1" applyBorder="1" applyAlignment="1" applyProtection="1">
      <alignment horizontal="center"/>
      <protection locked="0"/>
    </xf>
    <xf numFmtId="2" fontId="3" fillId="13" borderId="21" xfId="0" applyNumberFormat="1" applyFont="1" applyFill="1" applyBorder="1" applyAlignment="1" applyProtection="1">
      <alignment horizontal="center"/>
      <protection locked="0"/>
    </xf>
    <xf numFmtId="2" fontId="3" fillId="13" borderId="8" xfId="0" applyNumberFormat="1" applyFont="1" applyFill="1" applyBorder="1" applyAlignment="1" applyProtection="1">
      <alignment horizontal="center"/>
      <protection locked="0"/>
    </xf>
    <xf numFmtId="0" fontId="2" fillId="13" borderId="9" xfId="0" applyFont="1" applyFill="1" applyBorder="1" applyAlignment="1" applyProtection="1">
      <alignment horizontal="center"/>
      <protection locked="0"/>
    </xf>
    <xf numFmtId="0" fontId="3" fillId="13" borderId="12" xfId="0" applyFont="1" applyFill="1" applyBorder="1" applyAlignment="1" applyProtection="1">
      <alignment horizontal="center"/>
      <protection locked="0"/>
    </xf>
    <xf numFmtId="2" fontId="3" fillId="13" borderId="12" xfId="0" applyNumberFormat="1" applyFont="1" applyFill="1" applyBorder="1" applyAlignment="1" applyProtection="1">
      <alignment horizontal="center"/>
      <protection locked="0"/>
    </xf>
    <xf numFmtId="0" fontId="3" fillId="11" borderId="26" xfId="0" applyFont="1" applyFill="1" applyBorder="1" applyAlignment="1" applyProtection="1">
      <alignment horizontal="center"/>
      <protection locked="0"/>
    </xf>
    <xf numFmtId="0" fontId="5" fillId="11" borderId="12" xfId="0" applyFont="1" applyFill="1" applyBorder="1" applyAlignment="1" applyProtection="1">
      <alignment horizontal="center"/>
      <protection locked="0"/>
    </xf>
    <xf numFmtId="0" fontId="5" fillId="11" borderId="36" xfId="0" applyFont="1" applyFill="1" applyBorder="1" applyAlignment="1" applyProtection="1">
      <alignment horizontal="center"/>
      <protection locked="0"/>
    </xf>
    <xf numFmtId="164" fontId="24" fillId="11" borderId="60" xfId="0" applyNumberFormat="1" applyFont="1" applyFill="1" applyBorder="1" applyAlignment="1">
      <alignment horizontal="center"/>
    </xf>
    <xf numFmtId="164" fontId="5" fillId="8" borderId="12" xfId="0" applyNumberFormat="1" applyFont="1" applyFill="1" applyBorder="1" applyAlignment="1">
      <alignment horizontal="center"/>
    </xf>
    <xf numFmtId="164" fontId="5" fillId="8" borderId="12" xfId="0" applyNumberFormat="1" applyFont="1" applyFill="1" applyBorder="1" applyAlignment="1" applyProtection="1">
      <alignment horizontal="center"/>
      <protection locked="0"/>
    </xf>
    <xf numFmtId="0" fontId="3" fillId="0" borderId="31" xfId="0" applyFont="1" applyBorder="1" applyProtection="1">
      <protection locked="0"/>
    </xf>
    <xf numFmtId="0" fontId="30" fillId="11" borderId="62" xfId="0" applyFont="1" applyFill="1" applyBorder="1" applyAlignment="1">
      <alignment horizontal="center" vertical="center"/>
    </xf>
    <xf numFmtId="164" fontId="24" fillId="11" borderId="65" xfId="0" applyNumberFormat="1" applyFont="1" applyFill="1" applyBorder="1" applyAlignment="1">
      <alignment horizontal="center"/>
    </xf>
    <xf numFmtId="0" fontId="31" fillId="11" borderId="60" xfId="0" applyFont="1" applyFill="1" applyBorder="1" applyAlignment="1" applyProtection="1">
      <alignment horizontal="center"/>
      <protection locked="0"/>
    </xf>
    <xf numFmtId="0" fontId="30" fillId="11" borderId="65" xfId="0" applyFont="1" applyFill="1" applyBorder="1" applyAlignment="1" applyProtection="1">
      <alignment horizontal="center"/>
      <protection locked="0"/>
    </xf>
    <xf numFmtId="2" fontId="5" fillId="8" borderId="6" xfId="0" applyNumberFormat="1" applyFont="1" applyFill="1" applyBorder="1"/>
    <xf numFmtId="0" fontId="2" fillId="14" borderId="7" xfId="0" applyFont="1" applyFill="1" applyBorder="1" applyAlignment="1" applyProtection="1">
      <alignment horizontal="center"/>
      <protection locked="0"/>
    </xf>
    <xf numFmtId="0" fontId="3" fillId="14" borderId="8" xfId="0" applyFont="1" applyFill="1" applyBorder="1" applyAlignment="1" applyProtection="1">
      <alignment horizontal="center"/>
      <protection locked="0"/>
    </xf>
    <xf numFmtId="0" fontId="2" fillId="14" borderId="30" xfId="0" applyFont="1" applyFill="1" applyBorder="1" applyAlignment="1" applyProtection="1">
      <alignment horizontal="center"/>
      <protection locked="0"/>
    </xf>
    <xf numFmtId="0" fontId="3" fillId="14" borderId="6" xfId="0" applyFont="1" applyFill="1" applyBorder="1" applyAlignment="1" applyProtection="1">
      <alignment horizontal="center"/>
      <protection locked="0"/>
    </xf>
    <xf numFmtId="0" fontId="2" fillId="14" borderId="9" xfId="0" applyFont="1" applyFill="1" applyBorder="1" applyAlignment="1" applyProtection="1">
      <alignment horizontal="center"/>
      <protection locked="0"/>
    </xf>
    <xf numFmtId="0" fontId="3" fillId="14" borderId="12" xfId="0" applyFont="1" applyFill="1" applyBorder="1" applyAlignment="1" applyProtection="1">
      <alignment horizontal="center"/>
      <protection locked="0"/>
    </xf>
    <xf numFmtId="0" fontId="2" fillId="14" borderId="3" xfId="0" applyFont="1" applyFill="1" applyBorder="1" applyAlignment="1" applyProtection="1">
      <alignment horizontal="center"/>
      <protection locked="0"/>
    </xf>
    <xf numFmtId="0" fontId="2" fillId="14" borderId="27" xfId="0" applyFont="1" applyFill="1" applyBorder="1" applyAlignment="1" applyProtection="1">
      <alignment horizontal="center"/>
      <protection locked="0"/>
    </xf>
    <xf numFmtId="2" fontId="3" fillId="14" borderId="11" xfId="0" applyNumberFormat="1" applyFont="1" applyFill="1" applyBorder="1" applyAlignment="1" applyProtection="1">
      <alignment horizontal="center"/>
      <protection locked="0"/>
    </xf>
    <xf numFmtId="2" fontId="3" fillId="14" borderId="47" xfId="0" applyNumberFormat="1" applyFont="1" applyFill="1" applyBorder="1" applyAlignment="1" applyProtection="1">
      <alignment horizontal="center"/>
      <protection locked="0"/>
    </xf>
    <xf numFmtId="2" fontId="3" fillId="14" borderId="6" xfId="0" applyNumberFormat="1" applyFont="1" applyFill="1" applyBorder="1" applyAlignment="1" applyProtection="1">
      <alignment horizontal="center"/>
      <protection locked="0"/>
    </xf>
    <xf numFmtId="2" fontId="3" fillId="14" borderId="35" xfId="0" applyNumberFormat="1" applyFont="1" applyFill="1" applyBorder="1" applyAlignment="1" applyProtection="1">
      <alignment horizontal="center"/>
      <protection locked="0"/>
    </xf>
    <xf numFmtId="1" fontId="24" fillId="14" borderId="52" xfId="0" applyNumberFormat="1" applyFont="1" applyFill="1" applyBorder="1" applyAlignment="1">
      <alignment horizontal="center"/>
    </xf>
    <xf numFmtId="2" fontId="3" fillId="14" borderId="12" xfId="0" applyNumberFormat="1" applyFont="1" applyFill="1" applyBorder="1" applyAlignment="1" applyProtection="1">
      <alignment horizontal="center"/>
      <protection locked="0"/>
    </xf>
    <xf numFmtId="2" fontId="3" fillId="14" borderId="38" xfId="0" applyNumberFormat="1" applyFont="1" applyFill="1" applyBorder="1" applyAlignment="1" applyProtection="1">
      <alignment horizontal="center"/>
      <protection locked="0"/>
    </xf>
    <xf numFmtId="1" fontId="24" fillId="14" borderId="53" xfId="0" applyNumberFormat="1" applyFont="1" applyFill="1" applyBorder="1" applyAlignment="1">
      <alignment horizontal="center"/>
    </xf>
    <xf numFmtId="1" fontId="24" fillId="14" borderId="56" xfId="0" applyNumberFormat="1" applyFont="1" applyFill="1" applyBorder="1" applyAlignment="1">
      <alignment horizontal="center"/>
    </xf>
    <xf numFmtId="1" fontId="24" fillId="14" borderId="57" xfId="0" applyNumberFormat="1" applyFont="1" applyFill="1" applyBorder="1" applyAlignment="1">
      <alignment horizontal="center"/>
    </xf>
    <xf numFmtId="2" fontId="3" fillId="14" borderId="8" xfId="0" applyNumberFormat="1" applyFont="1" applyFill="1" applyBorder="1" applyAlignment="1" applyProtection="1">
      <alignment horizontal="center"/>
      <protection locked="0"/>
    </xf>
    <xf numFmtId="1" fontId="24" fillId="14" borderId="59" xfId="0" applyNumberFormat="1" applyFont="1" applyFill="1" applyBorder="1" applyAlignment="1">
      <alignment horizontal="center"/>
    </xf>
    <xf numFmtId="2" fontId="3" fillId="14" borderId="26" xfId="0" applyNumberFormat="1" applyFont="1" applyFill="1" applyBorder="1" applyAlignment="1" applyProtection="1">
      <alignment horizontal="center"/>
      <protection locked="0"/>
    </xf>
    <xf numFmtId="1" fontId="24" fillId="14" borderId="31" xfId="0" applyNumberFormat="1" applyFont="1" applyFill="1" applyBorder="1" applyAlignment="1">
      <alignment horizontal="center"/>
    </xf>
    <xf numFmtId="0" fontId="3" fillId="15" borderId="8" xfId="0" applyFont="1" applyFill="1" applyBorder="1" applyAlignment="1" applyProtection="1">
      <alignment horizontal="center"/>
      <protection locked="0"/>
    </xf>
    <xf numFmtId="0" fontId="2" fillId="15" borderId="3" xfId="0" applyFont="1" applyFill="1" applyBorder="1" applyAlignment="1" applyProtection="1">
      <alignment horizontal="center"/>
      <protection locked="0"/>
    </xf>
    <xf numFmtId="0" fontId="3" fillId="15" borderId="6" xfId="0" applyFont="1" applyFill="1" applyBorder="1" applyAlignment="1" applyProtection="1">
      <alignment horizontal="center"/>
      <protection locked="0"/>
    </xf>
    <xf numFmtId="0" fontId="3" fillId="15" borderId="12" xfId="0" applyFont="1" applyFill="1" applyBorder="1" applyAlignment="1" applyProtection="1">
      <alignment horizontal="center"/>
      <protection locked="0"/>
    </xf>
    <xf numFmtId="2" fontId="3" fillId="15" borderId="6" xfId="0" applyNumberFormat="1" applyFont="1" applyFill="1" applyBorder="1" applyAlignment="1" applyProtection="1">
      <alignment horizontal="center"/>
      <protection locked="0"/>
    </xf>
    <xf numFmtId="0" fontId="2" fillId="16" borderId="30" xfId="0" applyFont="1" applyFill="1" applyBorder="1" applyAlignment="1" applyProtection="1">
      <alignment horizontal="center"/>
      <protection locked="0"/>
    </xf>
    <xf numFmtId="0" fontId="3" fillId="16" borderId="8" xfId="0" applyFont="1" applyFill="1" applyBorder="1" applyAlignment="1" applyProtection="1">
      <alignment horizontal="center"/>
      <protection locked="0"/>
    </xf>
    <xf numFmtId="0" fontId="2" fillId="16" borderId="3" xfId="0" applyFont="1" applyFill="1" applyBorder="1" applyAlignment="1" applyProtection="1">
      <alignment horizontal="center"/>
      <protection locked="0"/>
    </xf>
    <xf numFmtId="0" fontId="3" fillId="16" borderId="6" xfId="0" applyFont="1" applyFill="1" applyBorder="1" applyAlignment="1" applyProtection="1">
      <alignment horizontal="center"/>
      <protection locked="0"/>
    </xf>
    <xf numFmtId="0" fontId="2" fillId="16" borderId="27" xfId="0" applyFont="1" applyFill="1" applyBorder="1" applyAlignment="1" applyProtection="1">
      <alignment horizontal="center"/>
      <protection locked="0"/>
    </xf>
    <xf numFmtId="0" fontId="3" fillId="16" borderId="12" xfId="0" applyFont="1" applyFill="1" applyBorder="1" applyAlignment="1" applyProtection="1">
      <alignment horizontal="center"/>
      <protection locked="0"/>
    </xf>
    <xf numFmtId="0" fontId="2" fillId="16" borderId="7" xfId="0" applyFont="1" applyFill="1" applyBorder="1" applyAlignment="1" applyProtection="1">
      <alignment horizontal="center"/>
      <protection locked="0"/>
    </xf>
    <xf numFmtId="0" fontId="2" fillId="16" borderId="9" xfId="0" applyFont="1" applyFill="1" applyBorder="1" applyAlignment="1" applyProtection="1">
      <alignment horizontal="center"/>
      <protection locked="0"/>
    </xf>
    <xf numFmtId="2" fontId="3" fillId="16" borderId="11" xfId="0" applyNumberFormat="1" applyFont="1" applyFill="1" applyBorder="1" applyAlignment="1" applyProtection="1">
      <alignment horizontal="center"/>
      <protection locked="0"/>
    </xf>
    <xf numFmtId="1" fontId="24" fillId="16" borderId="56" xfId="0" applyNumberFormat="1" applyFont="1" applyFill="1" applyBorder="1" applyAlignment="1">
      <alignment horizontal="center"/>
    </xf>
    <xf numFmtId="2" fontId="3" fillId="16" borderId="6" xfId="0" applyNumberFormat="1" applyFont="1" applyFill="1" applyBorder="1" applyAlignment="1" applyProtection="1">
      <alignment horizontal="center"/>
      <protection locked="0"/>
    </xf>
    <xf numFmtId="1" fontId="24" fillId="16" borderId="59" xfId="0" applyNumberFormat="1" applyFont="1" applyFill="1" applyBorder="1" applyAlignment="1">
      <alignment horizontal="center"/>
    </xf>
    <xf numFmtId="2" fontId="3" fillId="16" borderId="26" xfId="0" applyNumberFormat="1" applyFont="1" applyFill="1" applyBorder="1" applyAlignment="1" applyProtection="1">
      <alignment horizontal="center"/>
      <protection locked="0"/>
    </xf>
    <xf numFmtId="1" fontId="24" fillId="16" borderId="22" xfId="0" applyNumberFormat="1" applyFont="1" applyFill="1" applyBorder="1" applyAlignment="1">
      <alignment horizontal="center"/>
    </xf>
    <xf numFmtId="2" fontId="3" fillId="16" borderId="8" xfId="0" applyNumberFormat="1" applyFont="1" applyFill="1" applyBorder="1" applyAlignment="1" applyProtection="1">
      <alignment horizontal="center"/>
      <protection locked="0"/>
    </xf>
    <xf numFmtId="2" fontId="3" fillId="16" borderId="12" xfId="0" applyNumberFormat="1" applyFont="1" applyFill="1" applyBorder="1" applyAlignment="1" applyProtection="1">
      <alignment horizontal="center"/>
      <protection locked="0"/>
    </xf>
    <xf numFmtId="1" fontId="29" fillId="16" borderId="57" xfId="0" applyNumberFormat="1" applyFont="1" applyFill="1" applyBorder="1" applyAlignment="1">
      <alignment horizontal="center"/>
    </xf>
    <xf numFmtId="1" fontId="24" fillId="16" borderId="31" xfId="0" applyNumberFormat="1" applyFont="1" applyFill="1" applyBorder="1" applyAlignment="1">
      <alignment horizontal="center"/>
    </xf>
    <xf numFmtId="1" fontId="24" fillId="16" borderId="58" xfId="0" applyNumberFormat="1" applyFont="1" applyFill="1" applyBorder="1" applyAlignment="1">
      <alignment horizontal="center"/>
    </xf>
    <xf numFmtId="1" fontId="24" fillId="16" borderId="57" xfId="0" applyNumberFormat="1" applyFont="1" applyFill="1" applyBorder="1" applyAlignment="1">
      <alignment horizontal="center"/>
    </xf>
    <xf numFmtId="164" fontId="24" fillId="16" borderId="22" xfId="0" applyNumberFormat="1" applyFont="1" applyFill="1" applyBorder="1"/>
    <xf numFmtId="164" fontId="24" fillId="16" borderId="56" xfId="0" applyNumberFormat="1" applyFont="1" applyFill="1" applyBorder="1"/>
    <xf numFmtId="164" fontId="24" fillId="16" borderId="57" xfId="0" applyNumberFormat="1" applyFont="1" applyFill="1" applyBorder="1"/>
    <xf numFmtId="164" fontId="24" fillId="16" borderId="31" xfId="0" applyNumberFormat="1" applyFont="1" applyFill="1" applyBorder="1"/>
    <xf numFmtId="0" fontId="25" fillId="8" borderId="8" xfId="0" applyFont="1" applyFill="1" applyBorder="1" applyAlignment="1" applyProtection="1">
      <alignment horizontal="center"/>
      <protection locked="0"/>
    </xf>
    <xf numFmtId="164" fontId="24" fillId="16" borderId="58" xfId="0" applyNumberFormat="1" applyFont="1" applyFill="1" applyBorder="1"/>
    <xf numFmtId="164" fontId="27" fillId="8" borderId="60" xfId="0" applyNumberFormat="1" applyFont="1" applyFill="1" applyBorder="1" applyAlignment="1">
      <alignment horizontal="center"/>
    </xf>
    <xf numFmtId="0" fontId="3" fillId="16" borderId="11" xfId="0" applyFont="1" applyFill="1" applyBorder="1" applyAlignment="1" applyProtection="1">
      <alignment horizontal="center"/>
      <protection locked="0"/>
    </xf>
    <xf numFmtId="0" fontId="3" fillId="16" borderId="15" xfId="0" applyFont="1" applyFill="1" applyBorder="1" applyAlignment="1" applyProtection="1">
      <alignment horizontal="center"/>
      <protection locked="0"/>
    </xf>
    <xf numFmtId="2" fontId="3" fillId="16" borderId="15" xfId="0" applyNumberFormat="1" applyFont="1" applyFill="1" applyBorder="1" applyAlignment="1" applyProtection="1">
      <alignment horizontal="center"/>
      <protection locked="0"/>
    </xf>
    <xf numFmtId="0" fontId="25" fillId="8" borderId="15" xfId="0" applyFont="1" applyFill="1" applyBorder="1" applyAlignment="1" applyProtection="1">
      <alignment horizontal="center"/>
      <protection locked="0"/>
    </xf>
    <xf numFmtId="0" fontId="2" fillId="12" borderId="7" xfId="0" applyFont="1" applyFill="1" applyBorder="1" applyAlignment="1" applyProtection="1">
      <alignment horizontal="center"/>
      <protection locked="0"/>
    </xf>
    <xf numFmtId="0" fontId="2" fillId="12" borderId="3" xfId="0" applyFont="1" applyFill="1" applyBorder="1" applyAlignment="1" applyProtection="1">
      <alignment horizontal="center"/>
      <protection locked="0"/>
    </xf>
    <xf numFmtId="0" fontId="2" fillId="12" borderId="9" xfId="0" applyFont="1" applyFill="1" applyBorder="1" applyAlignment="1" applyProtection="1">
      <alignment horizontal="center"/>
      <protection locked="0"/>
    </xf>
    <xf numFmtId="2" fontId="3" fillId="12" borderId="8" xfId="0" applyNumberFormat="1" applyFont="1" applyFill="1" applyBorder="1" applyAlignment="1" applyProtection="1">
      <alignment horizontal="center"/>
      <protection locked="0"/>
    </xf>
    <xf numFmtId="164" fontId="27" fillId="12" borderId="62" xfId="0" applyNumberFormat="1" applyFont="1" applyFill="1" applyBorder="1" applyAlignment="1">
      <alignment horizontal="center"/>
    </xf>
    <xf numFmtId="2" fontId="3" fillId="12" borderId="6" xfId="0" applyNumberFormat="1" applyFont="1" applyFill="1" applyBorder="1" applyAlignment="1" applyProtection="1">
      <alignment horizontal="center"/>
      <protection locked="0"/>
    </xf>
    <xf numFmtId="2" fontId="3" fillId="12" borderId="12" xfId="0" applyNumberFormat="1" applyFont="1" applyFill="1" applyBorder="1" applyAlignment="1" applyProtection="1">
      <alignment horizontal="center"/>
      <protection locked="0"/>
    </xf>
    <xf numFmtId="164" fontId="27" fillId="12" borderId="60" xfId="0" applyNumberFormat="1" applyFont="1" applyFill="1" applyBorder="1" applyAlignment="1">
      <alignment horizontal="center"/>
    </xf>
    <xf numFmtId="0" fontId="3" fillId="16" borderId="21" xfId="0" applyFont="1" applyFill="1" applyBorder="1" applyAlignment="1" applyProtection="1">
      <alignment horizontal="center"/>
      <protection locked="0"/>
    </xf>
    <xf numFmtId="2" fontId="3" fillId="7" borderId="8" xfId="0" applyNumberFormat="1" applyFont="1" applyFill="1" applyBorder="1" applyAlignment="1" applyProtection="1">
      <alignment horizontal="center"/>
      <protection locked="0"/>
    </xf>
    <xf numFmtId="0" fontId="18" fillId="4" borderId="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left"/>
    </xf>
    <xf numFmtId="0" fontId="6" fillId="7" borderId="29" xfId="0" applyFont="1" applyFill="1" applyBorder="1" applyAlignment="1">
      <alignment horizontal="left"/>
    </xf>
    <xf numFmtId="0" fontId="1" fillId="7" borderId="25" xfId="0" applyFont="1" applyFill="1" applyBorder="1" applyAlignment="1" applyProtection="1">
      <alignment horizontal="center" vertical="center" wrapText="1"/>
      <protection locked="0"/>
    </xf>
    <xf numFmtId="164" fontId="24" fillId="12" borderId="65" xfId="0" applyNumberFormat="1" applyFont="1" applyFill="1" applyBorder="1" applyAlignment="1">
      <alignment horizontal="center"/>
    </xf>
    <xf numFmtId="0" fontId="1" fillId="17" borderId="0" xfId="0" applyFont="1" applyFill="1"/>
    <xf numFmtId="2" fontId="28" fillId="10" borderId="6" xfId="0" applyNumberFormat="1" applyFont="1" applyFill="1" applyBorder="1"/>
    <xf numFmtId="0" fontId="25" fillId="8" borderId="12" xfId="0" applyFont="1" applyFill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5" fillId="0" borderId="15" xfId="0" applyFont="1" applyBorder="1" applyAlignment="1" applyProtection="1">
      <alignment horizontal="center"/>
      <protection locked="0"/>
    </xf>
    <xf numFmtId="0" fontId="30" fillId="11" borderId="62" xfId="0" applyFont="1" applyFill="1" applyBorder="1" applyAlignment="1" applyProtection="1">
      <alignment horizontal="center"/>
      <protection locked="0"/>
    </xf>
    <xf numFmtId="0" fontId="24" fillId="11" borderId="65" xfId="0" applyFont="1" applyFill="1" applyBorder="1" applyAlignment="1" applyProtection="1">
      <alignment horizontal="center"/>
      <protection locked="0"/>
    </xf>
    <xf numFmtId="0" fontId="25" fillId="8" borderId="6" xfId="0" applyFont="1" applyFill="1" applyBorder="1" applyAlignment="1" applyProtection="1">
      <alignment horizontal="center"/>
      <protection locked="0"/>
    </xf>
    <xf numFmtId="164" fontId="27" fillId="8" borderId="62" xfId="0" applyNumberFormat="1" applyFont="1" applyFill="1" applyBorder="1" applyAlignment="1">
      <alignment horizontal="center"/>
    </xf>
    <xf numFmtId="164" fontId="27" fillId="16" borderId="58" xfId="0" applyNumberFormat="1" applyFont="1" applyFill="1" applyBorder="1" applyAlignment="1">
      <alignment horizontal="left" indent="3"/>
    </xf>
    <xf numFmtId="1" fontId="27" fillId="8" borderId="65" xfId="0" applyNumberFormat="1" applyFont="1" applyFill="1" applyBorder="1" applyAlignment="1">
      <alignment horizontal="center"/>
    </xf>
    <xf numFmtId="2" fontId="25" fillId="8" borderId="8" xfId="0" applyNumberFormat="1" applyFont="1" applyFill="1" applyBorder="1" applyAlignment="1" applyProtection="1">
      <alignment horizontal="center"/>
      <protection locked="0"/>
    </xf>
    <xf numFmtId="2" fontId="25" fillId="8" borderId="6" xfId="0" applyNumberFormat="1" applyFont="1" applyFill="1" applyBorder="1" applyAlignment="1" applyProtection="1">
      <alignment horizontal="center"/>
      <protection locked="0"/>
    </xf>
    <xf numFmtId="2" fontId="25" fillId="8" borderId="12" xfId="0" applyNumberFormat="1" applyFont="1" applyFill="1" applyBorder="1" applyAlignment="1" applyProtection="1">
      <alignment horizontal="center"/>
      <protection locked="0"/>
    </xf>
    <xf numFmtId="2" fontId="25" fillId="0" borderId="15" xfId="0" applyNumberFormat="1" applyFont="1" applyBorder="1" applyAlignment="1" applyProtection="1">
      <alignment horizontal="center"/>
      <protection locked="0"/>
    </xf>
    <xf numFmtId="164" fontId="27" fillId="0" borderId="32" xfId="0" applyNumberFormat="1" applyFont="1" applyBorder="1" applyAlignment="1">
      <alignment horizontal="center"/>
    </xf>
    <xf numFmtId="0" fontId="2" fillId="15" borderId="30" xfId="0" applyFont="1" applyFill="1" applyBorder="1" applyAlignment="1" applyProtection="1">
      <alignment horizontal="center"/>
      <protection locked="0"/>
    </xf>
    <xf numFmtId="0" fontId="2" fillId="15" borderId="27" xfId="0" applyFont="1" applyFill="1" applyBorder="1" applyAlignment="1" applyProtection="1">
      <alignment horizontal="center"/>
      <protection locked="0"/>
    </xf>
    <xf numFmtId="2" fontId="3" fillId="15" borderId="11" xfId="0" applyNumberFormat="1" applyFont="1" applyFill="1" applyBorder="1" applyAlignment="1" applyProtection="1">
      <alignment horizontal="center"/>
      <protection locked="0"/>
    </xf>
    <xf numFmtId="1" fontId="24" fillId="15" borderId="56" xfId="0" applyNumberFormat="1" applyFont="1" applyFill="1" applyBorder="1" applyAlignment="1">
      <alignment horizontal="center"/>
    </xf>
    <xf numFmtId="1" fontId="24" fillId="15" borderId="59" xfId="0" applyNumberFormat="1" applyFont="1" applyFill="1" applyBorder="1" applyAlignment="1">
      <alignment horizontal="center"/>
    </xf>
    <xf numFmtId="2" fontId="3" fillId="15" borderId="26" xfId="0" applyNumberFormat="1" applyFont="1" applyFill="1" applyBorder="1" applyAlignment="1" applyProtection="1">
      <alignment horizontal="center"/>
      <protection locked="0"/>
    </xf>
    <xf numFmtId="1" fontId="24" fillId="15" borderId="22" xfId="0" applyNumberFormat="1" applyFont="1" applyFill="1" applyBorder="1" applyAlignment="1">
      <alignment horizontal="center"/>
    </xf>
    <xf numFmtId="1" fontId="24" fillId="14" borderId="58" xfId="0" applyNumberFormat="1" applyFont="1" applyFill="1" applyBorder="1" applyAlignment="1">
      <alignment horizontal="center"/>
    </xf>
    <xf numFmtId="1" fontId="32" fillId="0" borderId="0" xfId="0" applyNumberFormat="1" applyFont="1" applyAlignment="1">
      <alignment horizontal="center"/>
    </xf>
    <xf numFmtId="0" fontId="3" fillId="14" borderId="11" xfId="0" applyFont="1" applyFill="1" applyBorder="1" applyAlignment="1" applyProtection="1">
      <alignment horizontal="center"/>
      <protection locked="0"/>
    </xf>
    <xf numFmtId="0" fontId="3" fillId="15" borderId="11" xfId="0" applyFont="1" applyFill="1" applyBorder="1" applyAlignment="1" applyProtection="1">
      <alignment horizontal="center"/>
      <protection locked="0"/>
    </xf>
    <xf numFmtId="0" fontId="3" fillId="13" borderId="26" xfId="0" applyFont="1" applyFill="1" applyBorder="1" applyAlignment="1" applyProtection="1">
      <alignment horizontal="center"/>
      <protection locked="0"/>
    </xf>
    <xf numFmtId="2" fontId="3" fillId="13" borderId="26" xfId="0" applyNumberFormat="1" applyFont="1" applyFill="1" applyBorder="1" applyAlignment="1" applyProtection="1">
      <alignment horizontal="center"/>
      <protection locked="0"/>
    </xf>
    <xf numFmtId="0" fontId="3" fillId="11" borderId="21" xfId="0" applyFont="1" applyFill="1" applyBorder="1" applyAlignment="1" applyProtection="1">
      <alignment horizontal="center"/>
      <protection locked="0"/>
    </xf>
    <xf numFmtId="0" fontId="2" fillId="13" borderId="27" xfId="0" applyFont="1" applyFill="1" applyBorder="1" applyAlignment="1" applyProtection="1">
      <alignment horizontal="center"/>
      <protection locked="0"/>
    </xf>
    <xf numFmtId="164" fontId="24" fillId="13" borderId="62" xfId="0" applyNumberFormat="1" applyFont="1" applyFill="1" applyBorder="1" applyAlignment="1">
      <alignment horizontal="center"/>
    </xf>
    <xf numFmtId="164" fontId="24" fillId="13" borderId="69" xfId="0" applyNumberFormat="1" applyFont="1" applyFill="1" applyBorder="1" applyAlignment="1">
      <alignment horizontal="center"/>
    </xf>
    <xf numFmtId="164" fontId="24" fillId="13" borderId="64" xfId="0" applyNumberFormat="1" applyFont="1" applyFill="1" applyBorder="1" applyAlignment="1">
      <alignment horizontal="center"/>
    </xf>
    <xf numFmtId="2" fontId="3" fillId="11" borderId="8" xfId="0" applyNumberFormat="1" applyFont="1" applyFill="1" applyBorder="1" applyAlignment="1" applyProtection="1">
      <alignment horizontal="center"/>
      <protection locked="0"/>
    </xf>
    <xf numFmtId="0" fontId="3" fillId="11" borderId="12" xfId="0" applyFont="1" applyFill="1" applyBorder="1" applyAlignment="1" applyProtection="1">
      <alignment horizontal="center"/>
      <protection locked="0"/>
    </xf>
    <xf numFmtId="0" fontId="3" fillId="11" borderId="49" xfId="0" applyFont="1" applyFill="1" applyBorder="1" applyAlignment="1" applyProtection="1">
      <alignment horizontal="center"/>
      <protection locked="0"/>
    </xf>
    <xf numFmtId="0" fontId="3" fillId="11" borderId="27" xfId="0" applyFont="1" applyFill="1" applyBorder="1" applyAlignment="1" applyProtection="1">
      <alignment horizontal="center"/>
      <protection locked="0"/>
    </xf>
    <xf numFmtId="0" fontId="3" fillId="11" borderId="9" xfId="0" applyFont="1" applyFill="1" applyBorder="1" applyAlignment="1" applyProtection="1">
      <alignment horizontal="center"/>
      <protection locked="0"/>
    </xf>
    <xf numFmtId="164" fontId="24" fillId="13" borderId="65" xfId="0" applyNumberFormat="1" applyFont="1" applyFill="1" applyBorder="1" applyAlignment="1">
      <alignment horizontal="center"/>
    </xf>
    <xf numFmtId="1" fontId="24" fillId="14" borderId="70" xfId="0" applyNumberFormat="1" applyFont="1" applyFill="1" applyBorder="1" applyAlignment="1">
      <alignment horizontal="center"/>
    </xf>
    <xf numFmtId="2" fontId="28" fillId="18" borderId="6" xfId="0" applyNumberFormat="1" applyFont="1" applyFill="1" applyBorder="1"/>
    <xf numFmtId="2" fontId="3" fillId="7" borderId="38" xfId="0" applyNumberFormat="1" applyFont="1" applyFill="1" applyBorder="1" applyAlignment="1" applyProtection="1">
      <alignment horizontal="center"/>
      <protection locked="0"/>
    </xf>
    <xf numFmtId="2" fontId="5" fillId="19" borderId="32" xfId="0" applyNumberFormat="1" applyFont="1" applyFill="1" applyBorder="1" applyAlignment="1" applyProtection="1">
      <alignment horizontal="center"/>
      <protection locked="0"/>
    </xf>
    <xf numFmtId="2" fontId="5" fillId="9" borderId="32" xfId="0" applyNumberFormat="1" applyFont="1" applyFill="1" applyBorder="1" applyAlignment="1">
      <alignment horizontal="center"/>
    </xf>
    <xf numFmtId="164" fontId="5" fillId="9" borderId="25" xfId="0" applyNumberFormat="1" applyFont="1" applyFill="1" applyBorder="1" applyAlignment="1">
      <alignment horizontal="center"/>
    </xf>
    <xf numFmtId="0" fontId="1" fillId="20" borderId="28" xfId="0" applyFont="1" applyFill="1" applyBorder="1" applyAlignment="1">
      <alignment horizontal="center"/>
    </xf>
    <xf numFmtId="0" fontId="23" fillId="5" borderId="37" xfId="0" applyFont="1" applyFill="1" applyBorder="1" applyAlignment="1" applyProtection="1">
      <alignment horizontal="center"/>
      <protection locked="0"/>
    </xf>
    <xf numFmtId="0" fontId="23" fillId="5" borderId="10" xfId="0" applyFont="1" applyFill="1" applyBorder="1"/>
    <xf numFmtId="164" fontId="24" fillId="16" borderId="56" xfId="0" applyNumberFormat="1" applyFont="1" applyFill="1" applyBorder="1" applyAlignment="1">
      <alignment horizontal="center"/>
    </xf>
    <xf numFmtId="164" fontId="5" fillId="13" borderId="8" xfId="9" applyNumberFormat="1" applyFont="1" applyFill="1" applyBorder="1" applyAlignment="1">
      <alignment horizontal="center"/>
    </xf>
    <xf numFmtId="164" fontId="5" fillId="13" borderId="26" xfId="9" applyNumberFormat="1" applyFont="1" applyFill="1" applyBorder="1" applyAlignment="1">
      <alignment horizontal="center"/>
    </xf>
    <xf numFmtId="164" fontId="5" fillId="13" borderId="12" xfId="9" applyNumberFormat="1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38" fontId="4" fillId="0" borderId="0" xfId="0" applyNumberFormat="1" applyFont="1" applyAlignment="1">
      <alignment vertical="center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18" fillId="6" borderId="40" xfId="0" applyFont="1" applyFill="1" applyBorder="1" applyAlignment="1">
      <alignment horizontal="center"/>
    </xf>
    <xf numFmtId="0" fontId="18" fillId="6" borderId="18" xfId="0" applyFont="1" applyFill="1" applyBorder="1" applyAlignment="1">
      <alignment horizontal="center"/>
    </xf>
    <xf numFmtId="0" fontId="18" fillId="6" borderId="41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/>
    </xf>
    <xf numFmtId="0" fontId="19" fillId="8" borderId="4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left" indent="5"/>
    </xf>
    <xf numFmtId="0" fontId="1" fillId="0" borderId="6" xfId="0" applyFont="1" applyBorder="1" applyAlignment="1">
      <alignment horizontal="left" indent="5"/>
    </xf>
    <xf numFmtId="0" fontId="1" fillId="0" borderId="42" xfId="0" applyFont="1" applyBorder="1" applyAlignment="1">
      <alignment horizontal="left" indent="7"/>
    </xf>
    <xf numFmtId="0" fontId="1" fillId="0" borderId="39" xfId="0" applyFont="1" applyBorder="1" applyAlignment="1">
      <alignment horizontal="left" indent="7"/>
    </xf>
    <xf numFmtId="0" fontId="1" fillId="5" borderId="38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1" fillId="5" borderId="44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1" fillId="11" borderId="47" xfId="0" applyFont="1" applyFill="1" applyBorder="1" applyAlignment="1" applyProtection="1">
      <alignment horizontal="left"/>
      <protection locked="0"/>
    </xf>
    <xf numFmtId="0" fontId="27" fillId="11" borderId="63" xfId="0" applyFont="1" applyFill="1" applyBorder="1" applyAlignment="1" applyProtection="1">
      <alignment horizontal="left"/>
      <protection locked="0"/>
    </xf>
    <xf numFmtId="0" fontId="1" fillId="11" borderId="47" xfId="0" applyFont="1" applyFill="1" applyBorder="1" applyAlignment="1" applyProtection="1">
      <alignment horizontal="center"/>
      <protection locked="0"/>
    </xf>
    <xf numFmtId="0" fontId="27" fillId="11" borderId="63" xfId="0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>
      <alignment horizontal="center"/>
    </xf>
    <xf numFmtId="0" fontId="1" fillId="13" borderId="48" xfId="0" applyFont="1" applyFill="1" applyBorder="1" applyAlignment="1" applyProtection="1">
      <alignment horizontal="center"/>
      <protection locked="0"/>
    </xf>
    <xf numFmtId="0" fontId="1" fillId="13" borderId="67" xfId="0" applyFont="1" applyFill="1" applyBorder="1" applyAlignment="1" applyProtection="1">
      <alignment horizontal="center"/>
      <protection locked="0"/>
    </xf>
    <xf numFmtId="0" fontId="1" fillId="13" borderId="38" xfId="0" applyFont="1" applyFill="1" applyBorder="1" applyAlignment="1" applyProtection="1">
      <alignment horizontal="center"/>
      <protection locked="0"/>
    </xf>
    <xf numFmtId="0" fontId="1" fillId="13" borderId="44" xfId="0" applyFont="1" applyFill="1" applyBorder="1" applyAlignment="1" applyProtection="1">
      <alignment horizontal="center"/>
      <protection locked="0"/>
    </xf>
    <xf numFmtId="0" fontId="1" fillId="11" borderId="48" xfId="0" applyFont="1" applyFill="1" applyBorder="1" applyAlignment="1" applyProtection="1">
      <alignment horizontal="center"/>
      <protection locked="0"/>
    </xf>
    <xf numFmtId="0" fontId="1" fillId="11" borderId="67" xfId="0" applyFont="1" applyFill="1" applyBorder="1" applyAlignment="1" applyProtection="1">
      <alignment horizontal="center"/>
      <protection locked="0"/>
    </xf>
    <xf numFmtId="0" fontId="1" fillId="11" borderId="63" xfId="0" applyFont="1" applyFill="1" applyBorder="1" applyAlignment="1" applyProtection="1">
      <alignment horizontal="center"/>
      <protection locked="0"/>
    </xf>
    <xf numFmtId="0" fontId="1" fillId="13" borderId="33" xfId="0" applyFont="1" applyFill="1" applyBorder="1" applyAlignment="1" applyProtection="1">
      <alignment horizontal="center"/>
      <protection locked="0"/>
    </xf>
    <xf numFmtId="0" fontId="1" fillId="13" borderId="0" xfId="0" applyFont="1" applyFill="1" applyAlignment="1" applyProtection="1">
      <alignment horizontal="center"/>
      <protection locked="0"/>
    </xf>
    <xf numFmtId="0" fontId="1" fillId="11" borderId="38" xfId="0" applyFont="1" applyFill="1" applyBorder="1" applyAlignment="1" applyProtection="1">
      <alignment horizontal="center"/>
      <protection locked="0"/>
    </xf>
    <xf numFmtId="0" fontId="1" fillId="11" borderId="43" xfId="0" applyFont="1" applyFill="1" applyBorder="1" applyAlignment="1" applyProtection="1">
      <alignment horizontal="center"/>
      <protection locked="0"/>
    </xf>
    <xf numFmtId="0" fontId="1" fillId="14" borderId="11" xfId="0" applyFont="1" applyFill="1" applyBorder="1" applyAlignment="1" applyProtection="1">
      <alignment horizontal="center"/>
      <protection locked="0"/>
    </xf>
    <xf numFmtId="0" fontId="1" fillId="14" borderId="6" xfId="0" applyFont="1" applyFill="1" applyBorder="1" applyAlignment="1" applyProtection="1">
      <alignment horizontal="center"/>
      <protection locked="0"/>
    </xf>
    <xf numFmtId="0" fontId="1" fillId="14" borderId="12" xfId="0" applyFont="1" applyFill="1" applyBorder="1" applyAlignment="1" applyProtection="1">
      <alignment horizontal="center"/>
      <protection locked="0"/>
    </xf>
    <xf numFmtId="0" fontId="1" fillId="15" borderId="8" xfId="0" applyFont="1" applyFill="1" applyBorder="1" applyAlignment="1" applyProtection="1">
      <alignment horizontal="center"/>
      <protection locked="0"/>
    </xf>
    <xf numFmtId="0" fontId="1" fillId="15" borderId="35" xfId="0" applyFont="1" applyFill="1" applyBorder="1" applyAlignment="1" applyProtection="1">
      <alignment horizontal="center"/>
      <protection locked="0"/>
    </xf>
    <xf numFmtId="0" fontId="1" fillId="15" borderId="20" xfId="0" applyFont="1" applyFill="1" applyBorder="1" applyAlignment="1" applyProtection="1">
      <alignment horizontal="center"/>
      <protection locked="0"/>
    </xf>
    <xf numFmtId="0" fontId="1" fillId="15" borderId="38" xfId="0" applyFont="1" applyFill="1" applyBorder="1" applyAlignment="1" applyProtection="1">
      <alignment horizontal="center"/>
      <protection locked="0"/>
    </xf>
    <xf numFmtId="0" fontId="1" fillId="15" borderId="39" xfId="0" applyFont="1" applyFill="1" applyBorder="1" applyAlignment="1" applyProtection="1">
      <alignment horizontal="center"/>
      <protection locked="0"/>
    </xf>
    <xf numFmtId="0" fontId="1" fillId="16" borderId="8" xfId="0" applyFont="1" applyFill="1" applyBorder="1" applyAlignment="1" applyProtection="1">
      <alignment horizontal="center"/>
      <protection locked="0"/>
    </xf>
    <xf numFmtId="0" fontId="1" fillId="16" borderId="35" xfId="0" applyFont="1" applyFill="1" applyBorder="1" applyAlignment="1" applyProtection="1">
      <alignment horizontal="center"/>
      <protection locked="0"/>
    </xf>
    <xf numFmtId="0" fontId="1" fillId="16" borderId="20" xfId="0" applyFont="1" applyFill="1" applyBorder="1" applyAlignment="1" applyProtection="1">
      <alignment horizontal="center"/>
      <protection locked="0"/>
    </xf>
    <xf numFmtId="0" fontId="1" fillId="16" borderId="38" xfId="0" applyFont="1" applyFill="1" applyBorder="1" applyAlignment="1" applyProtection="1">
      <alignment horizontal="center"/>
      <protection locked="0"/>
    </xf>
    <xf numFmtId="0" fontId="1" fillId="16" borderId="39" xfId="0" applyFont="1" applyFill="1" applyBorder="1" applyAlignment="1" applyProtection="1">
      <alignment horizontal="center"/>
      <protection locked="0"/>
    </xf>
    <xf numFmtId="0" fontId="1" fillId="16" borderId="48" xfId="0" applyFont="1" applyFill="1" applyBorder="1" applyAlignment="1" applyProtection="1">
      <alignment horizontal="center"/>
      <protection locked="0"/>
    </xf>
    <xf numFmtId="0" fontId="1" fillId="16" borderId="6" xfId="0" applyFont="1" applyFill="1" applyBorder="1" applyAlignment="1" applyProtection="1">
      <alignment horizontal="center"/>
      <protection locked="0"/>
    </xf>
    <xf numFmtId="0" fontId="1" fillId="16" borderId="15" xfId="0" applyFont="1" applyFill="1" applyBorder="1" applyAlignment="1" applyProtection="1">
      <alignment horizontal="center"/>
      <protection locked="0"/>
    </xf>
    <xf numFmtId="0" fontId="1" fillId="16" borderId="61" xfId="0" applyFont="1" applyFill="1" applyBorder="1" applyAlignment="1" applyProtection="1">
      <alignment horizontal="center"/>
      <protection locked="0"/>
    </xf>
    <xf numFmtId="0" fontId="27" fillId="8" borderId="61" xfId="0" applyFont="1" applyFill="1" applyBorder="1" applyAlignment="1" applyProtection="1">
      <alignment horizontal="center"/>
      <protection locked="0"/>
    </xf>
    <xf numFmtId="0" fontId="27" fillId="8" borderId="68" xfId="0" applyFont="1" applyFill="1" applyBorder="1" applyAlignment="1" applyProtection="1">
      <alignment horizontal="center"/>
      <protection locked="0"/>
    </xf>
    <xf numFmtId="0" fontId="18" fillId="4" borderId="50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8" fillId="4" borderId="47" xfId="0" applyFont="1" applyFill="1" applyBorder="1" applyAlignment="1">
      <alignment horizontal="left"/>
    </xf>
    <xf numFmtId="0" fontId="18" fillId="4" borderId="34" xfId="0" applyFont="1" applyFill="1" applyBorder="1" applyAlignment="1">
      <alignment horizontal="left"/>
    </xf>
    <xf numFmtId="0" fontId="1" fillId="16" borderId="47" xfId="0" applyFont="1" applyFill="1" applyBorder="1" applyAlignment="1" applyProtection="1">
      <alignment horizontal="center"/>
      <protection locked="0"/>
    </xf>
    <xf numFmtId="0" fontId="1" fillId="16" borderId="34" xfId="0" applyFont="1" applyFill="1" applyBorder="1" applyAlignment="1" applyProtection="1">
      <alignment horizontal="center"/>
      <protection locked="0"/>
    </xf>
    <xf numFmtId="0" fontId="27" fillId="8" borderId="48" xfId="0" applyFont="1" applyFill="1" applyBorder="1" applyAlignment="1" applyProtection="1">
      <alignment horizontal="center"/>
      <protection locked="0"/>
    </xf>
    <xf numFmtId="0" fontId="27" fillId="8" borderId="67" xfId="0" applyFont="1" applyFill="1" applyBorder="1" applyAlignment="1" applyProtection="1">
      <alignment horizontal="center"/>
      <protection locked="0"/>
    </xf>
    <xf numFmtId="0" fontId="1" fillId="12" borderId="48" xfId="0" applyFont="1" applyFill="1" applyBorder="1" applyAlignment="1" applyProtection="1">
      <alignment horizontal="center"/>
      <protection locked="0"/>
    </xf>
    <xf numFmtId="0" fontId="1" fillId="12" borderId="67" xfId="0" applyFont="1" applyFill="1" applyBorder="1" applyAlignment="1" applyProtection="1">
      <alignment horizontal="center"/>
      <protection locked="0"/>
    </xf>
    <xf numFmtId="0" fontId="1" fillId="12" borderId="35" xfId="0" applyFont="1" applyFill="1" applyBorder="1" applyAlignment="1" applyProtection="1">
      <alignment horizontal="center"/>
      <protection locked="0"/>
    </xf>
    <xf numFmtId="0" fontId="1" fillId="12" borderId="66" xfId="0" applyFont="1" applyFill="1" applyBorder="1" applyAlignment="1" applyProtection="1">
      <alignment horizontal="center"/>
      <protection locked="0"/>
    </xf>
    <xf numFmtId="0" fontId="1" fillId="12" borderId="38" xfId="0" applyFont="1" applyFill="1" applyBorder="1" applyAlignment="1" applyProtection="1">
      <alignment horizontal="center"/>
      <protection locked="0"/>
    </xf>
    <xf numFmtId="0" fontId="1" fillId="12" borderId="43" xfId="0" applyFont="1" applyFill="1" applyBorder="1" applyAlignment="1" applyProtection="1">
      <alignment horizontal="center"/>
      <protection locked="0"/>
    </xf>
    <xf numFmtId="0" fontId="27" fillId="8" borderId="35" xfId="0" applyFont="1" applyFill="1" applyBorder="1" applyAlignment="1" applyProtection="1">
      <alignment horizontal="center"/>
      <protection locked="0"/>
    </xf>
    <xf numFmtId="0" fontId="27" fillId="8" borderId="66" xfId="0" applyFont="1" applyFill="1" applyBorder="1" applyAlignment="1" applyProtection="1">
      <alignment horizontal="center"/>
      <protection locked="0"/>
    </xf>
    <xf numFmtId="0" fontId="27" fillId="8" borderId="38" xfId="0" applyFont="1" applyFill="1" applyBorder="1" applyAlignment="1" applyProtection="1">
      <alignment horizontal="center"/>
      <protection locked="0"/>
    </xf>
    <xf numFmtId="0" fontId="27" fillId="8" borderId="43" xfId="0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0" fontId="1" fillId="7" borderId="22" xfId="0" applyFont="1" applyFill="1" applyBorder="1" applyAlignment="1" applyProtection="1">
      <alignment horizontal="center" vertical="center" wrapText="1"/>
      <protection locked="0"/>
    </xf>
    <xf numFmtId="0" fontId="1" fillId="7" borderId="16" xfId="0" applyFont="1" applyFill="1" applyBorder="1" applyAlignment="1" applyProtection="1">
      <alignment horizontal="center" vertical="center" wrapText="1"/>
      <protection locked="0"/>
    </xf>
    <xf numFmtId="0" fontId="6" fillId="4" borderId="47" xfId="0" applyFont="1" applyFill="1" applyBorder="1" applyAlignment="1">
      <alignment horizontal="left"/>
    </xf>
    <xf numFmtId="0" fontId="6" fillId="7" borderId="43" xfId="0" applyFont="1" applyFill="1" applyBorder="1" applyAlignment="1">
      <alignment horizontal="left"/>
    </xf>
    <xf numFmtId="0" fontId="6" fillId="7" borderId="39" xfId="0" applyFont="1" applyFill="1" applyBorder="1" applyAlignment="1">
      <alignment horizontal="left"/>
    </xf>
    <xf numFmtId="0" fontId="12" fillId="0" borderId="24" xfId="0" applyFont="1" applyBorder="1" applyAlignment="1">
      <alignment horizontal="right"/>
    </xf>
  </cellXfs>
  <cellStyles count="10">
    <cellStyle name="Normal" xfId="0" builtinId="0"/>
    <cellStyle name="Normal 2" xfId="1" xr:uid="{00000000-0005-0000-0000-000001000000}"/>
    <cellStyle name="Normal 2 2" xfId="2" xr:uid="{00000000-0005-0000-0000-000002000000}"/>
    <cellStyle name="Normal 2 5" xfId="3" xr:uid="{00000000-0005-0000-0000-000003000000}"/>
    <cellStyle name="Normal 2 6" xfId="4" xr:uid="{00000000-0005-0000-0000-000004000000}"/>
    <cellStyle name="Normal 2 8" xfId="5" xr:uid="{00000000-0005-0000-0000-000005000000}"/>
    <cellStyle name="Normal 2 9" xfId="6" xr:uid="{00000000-0005-0000-0000-000006000000}"/>
    <cellStyle name="Normal 3" xfId="7" xr:uid="{00000000-0005-0000-0000-000007000000}"/>
    <cellStyle name="Normal 3 2" xfId="8" xr:uid="{00000000-0005-0000-0000-000008000000}"/>
    <cellStyle name="Normal_pipe tally visund dekk,batch 1 og 2" xfId="9" xr:uid="{00000000-0005-0000-0000-00000A000000}"/>
  </cellStyles>
  <dxfs count="0"/>
  <tableStyles count="0" defaultTableStyle="TableStyleMedium9" defaultPivotStyle="PivotStyleLight16"/>
  <colors>
    <mruColors>
      <color rgb="FF66FF66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5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TNORPDC\Groups\My%20Documents\test%20avansert%20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ttjoapp01\Work\My%20Documents\test%20avansert%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istvclu01\GROUPS\test%20avansert%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tnorims\ims\My%20Documents\test%20avansert%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TNORPDC\Groups\Baker%20Oil%20Tools\Liner\Liner%20Program\Liner%20Program%20T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tnorims\ims\Baker%20Oil%20Tools\Liner\Liner%20Program\Liner%20Program%20T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tnorpdc\Hydro%20Team\Baker%20Oil%20Tools\Liner\Liner%20Program\Liner%20Program%20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istvclu01\groups\Baker%20Oil%20Tools\Liner\Liner%20Program\Liner%20Program%20TE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istvclu01\GROUPS\common\Baker%20Oil%20Tools\Liner\Liner%20Program\Liner%20Program%20T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aker%20Oil%20Tools\Liner\Liner%20Program\Liner%20Program%20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ttjoapp04\DocStore\Baker%20Oil%20Tools\Liner\Liner%20Program\Liner%20Program%20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avansert 02"/>
      <sheetName val="test%20avansert%2002.xls"/>
      <sheetName val="Sheet2"/>
    </sheetNames>
    <definedNames>
      <definedName name="[Module start info].COMPANY"/>
      <definedName name="[Module start info].FIELD"/>
      <definedName name="[Module start info].JOBSIZE"/>
      <definedName name="[Module start info].RIGNAME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avansert 02"/>
    </sheetNames>
    <definedNames>
      <definedName name="[Module start info].JOBSIZE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avansert 02"/>
      <sheetName val="test avansert 02.xls"/>
    </sheetNames>
    <definedNames>
      <definedName name="[Module start info].RIGNAME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avansert 02"/>
    </sheetNames>
    <definedNames>
      <definedName name="[Module start info].COMPANY"/>
      <definedName name="[Module start info].FIELD"/>
      <definedName name="[Module start info].JOBSIZE"/>
      <definedName name="[Module start info].RIGNAM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r Program TEST"/>
      <sheetName val="Liner%20Program%20TEST.xls"/>
    </sheetNames>
    <definedNames>
      <definedName name="[Prog-module1].COMPANY"/>
      <definedName name="[Prog-module1].FIELD"/>
      <definedName name="[Prog-module1].JOB"/>
      <definedName name="[Prog-module1].RIGNAME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r Program TEST"/>
    </sheetNames>
    <definedNames>
      <definedName name="[Prog-module1].COMPANY"/>
      <definedName name="[Prog-module1].FIELD"/>
      <definedName name="[Prog-module1].JOB"/>
      <definedName name="[Prog-module1].RIGNAM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r Program TEST"/>
    </sheetNames>
    <definedNames>
      <definedName name="[Prog-module1].COMPANY"/>
      <definedName name="[Prog-module1].FIELD"/>
      <definedName name="[Prog-module1].JOB"/>
      <definedName name="[Prog-module1].RIGNAME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r Program TEST"/>
      <sheetName val="Liner Program TEST.xls"/>
    </sheetNames>
    <definedNames>
      <definedName name="[Prog-module1].COMPANY"/>
    </defined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r Program TEST"/>
    </sheetNames>
    <definedNames>
      <definedName name="[Prog-module1].COMPANY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r Program TEST"/>
    </sheetNames>
    <definedNames>
      <definedName name="[Prog-module1].RIGNAME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r Program TEST"/>
    </sheetNames>
    <definedNames>
      <definedName name="[Prog-module1].COMPANY"/>
      <definedName name="[Prog-module1].JOB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295179E-CBD3-4CE7-BBD5-A3EFE45E54F0}">
  <we:reference id="wa200002550" version="1.0.0.2" store="en-US" storeType="OMEX"/>
  <we:alternateReferences>
    <we:reference id="WA200002550" version="1.0.0.2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137"/>
  <sheetViews>
    <sheetView tabSelected="1" topLeftCell="A14" zoomScale="80" zoomScaleNormal="80" zoomScaleSheetLayoutView="75" workbookViewId="0">
      <selection activeCell="Q76" sqref="Q76"/>
    </sheetView>
  </sheetViews>
  <sheetFormatPr defaultRowHeight="15" x14ac:dyDescent="0.2"/>
  <cols>
    <col min="1" max="1" width="1.5546875" customWidth="1"/>
    <col min="2" max="2" width="8.44140625" customWidth="1"/>
    <col min="3" max="3" width="17.77734375" customWidth="1"/>
    <col min="4" max="4" width="16.33203125" customWidth="1"/>
    <col min="5" max="5" width="12.44140625" customWidth="1"/>
    <col min="6" max="6" width="14.5546875" customWidth="1"/>
    <col min="7" max="7" width="11" customWidth="1"/>
    <col min="8" max="8" width="21.6640625" customWidth="1"/>
    <col min="9" max="9" width="15" customWidth="1"/>
    <col min="10" max="10" width="12" customWidth="1"/>
    <col min="11" max="11" width="5.44140625" customWidth="1"/>
    <col min="12" max="12" width="9.33203125" customWidth="1"/>
    <col min="13" max="13" width="7.44140625" customWidth="1"/>
    <col min="14" max="14" width="9.77734375" customWidth="1"/>
    <col min="15" max="15" width="6.77734375" style="2" customWidth="1"/>
    <col min="16" max="16" width="3" customWidth="1"/>
    <col min="17" max="17" width="11.5546875" customWidth="1"/>
  </cols>
  <sheetData>
    <row r="1" spans="2:20" ht="15.75" thickBot="1" x14ac:dyDescent="0.25">
      <c r="B1" s="315"/>
      <c r="C1" s="316"/>
      <c r="D1" s="316"/>
      <c r="E1" s="316"/>
      <c r="F1" s="316"/>
      <c r="G1" s="316"/>
      <c r="H1" s="316"/>
      <c r="I1" s="316"/>
      <c r="J1" s="317"/>
      <c r="O1"/>
    </row>
    <row r="2" spans="2:20" ht="21" customHeight="1" thickBot="1" x14ac:dyDescent="0.25">
      <c r="B2" s="318" t="s">
        <v>86</v>
      </c>
      <c r="C2" s="319"/>
      <c r="D2" s="319"/>
      <c r="E2" s="319"/>
      <c r="F2" s="319"/>
      <c r="G2" s="319"/>
      <c r="H2" s="319"/>
      <c r="I2" s="320"/>
      <c r="J2" s="321"/>
      <c r="O2"/>
    </row>
    <row r="3" spans="2:20" ht="21" customHeight="1" thickBot="1" x14ac:dyDescent="0.3">
      <c r="B3" s="9" t="s">
        <v>0</v>
      </c>
      <c r="C3" s="306" t="s">
        <v>118</v>
      </c>
      <c r="D3" s="10" t="s">
        <v>1</v>
      </c>
      <c r="E3" s="305" t="s">
        <v>119</v>
      </c>
      <c r="F3" s="25"/>
      <c r="G3" s="26"/>
      <c r="H3" s="27"/>
      <c r="I3" s="12" t="s">
        <v>2</v>
      </c>
      <c r="J3" s="13" t="s">
        <v>120</v>
      </c>
      <c r="O3"/>
      <c r="P3" s="1"/>
      <c r="Q3" s="1"/>
    </row>
    <row r="4" spans="2:20" ht="21" customHeight="1" thickBot="1" x14ac:dyDescent="0.3">
      <c r="B4" s="28"/>
      <c r="C4" s="29"/>
      <c r="D4" s="30"/>
      <c r="E4" s="123"/>
      <c r="F4" s="124"/>
      <c r="G4" s="125"/>
      <c r="H4" s="27"/>
      <c r="I4" s="14" t="s">
        <v>3</v>
      </c>
      <c r="J4" s="15" t="s">
        <v>120</v>
      </c>
      <c r="O4"/>
      <c r="P4" s="1"/>
      <c r="Q4" s="1"/>
    </row>
    <row r="5" spans="2:20" ht="21" customHeight="1" x14ac:dyDescent="0.25">
      <c r="B5" s="126" t="s">
        <v>4</v>
      </c>
      <c r="C5" s="127"/>
      <c r="D5" s="127" t="s">
        <v>5</v>
      </c>
      <c r="E5" s="127" t="s">
        <v>6</v>
      </c>
      <c r="F5" s="128" t="s">
        <v>7</v>
      </c>
      <c r="G5" s="31"/>
      <c r="H5" s="27"/>
      <c r="I5" s="16" t="s">
        <v>8</v>
      </c>
      <c r="J5" s="15"/>
      <c r="O5"/>
      <c r="P5" s="1"/>
      <c r="Q5" s="1"/>
    </row>
    <row r="6" spans="2:20" ht="21" customHeight="1" thickBot="1" x14ac:dyDescent="0.3">
      <c r="B6" s="322" t="s">
        <v>94</v>
      </c>
      <c r="C6" s="323"/>
      <c r="D6" s="142"/>
      <c r="E6" s="142">
        <v>47000</v>
      </c>
      <c r="F6" s="143"/>
      <c r="G6" s="31"/>
      <c r="H6" s="27"/>
      <c r="I6" s="39" t="s">
        <v>9</v>
      </c>
      <c r="J6" s="161" t="s">
        <v>117</v>
      </c>
      <c r="O6"/>
      <c r="P6" s="1"/>
      <c r="Q6" s="1"/>
    </row>
    <row r="7" spans="2:20" ht="21" customHeight="1" x14ac:dyDescent="0.25">
      <c r="B7" s="324" t="s">
        <v>82</v>
      </c>
      <c r="C7" s="325"/>
      <c r="D7" s="142"/>
      <c r="E7" s="142">
        <v>50000</v>
      </c>
      <c r="F7" s="143"/>
      <c r="G7" s="32"/>
      <c r="H7" s="27"/>
      <c r="I7" s="34"/>
      <c r="J7" s="35"/>
      <c r="O7"/>
      <c r="P7" s="1"/>
      <c r="Q7" s="1"/>
    </row>
    <row r="8" spans="2:20" ht="21" customHeight="1" thickBot="1" x14ac:dyDescent="0.3">
      <c r="B8" s="326" t="s">
        <v>95</v>
      </c>
      <c r="C8" s="327"/>
      <c r="D8" s="328" t="s">
        <v>110</v>
      </c>
      <c r="E8" s="329"/>
      <c r="F8" s="330"/>
      <c r="G8" s="40"/>
      <c r="H8" s="41"/>
      <c r="I8" s="129"/>
      <c r="J8" s="42"/>
      <c r="O8"/>
      <c r="P8" s="1"/>
      <c r="Q8" s="1"/>
    </row>
    <row r="9" spans="2:20" ht="21" customHeight="1" thickBot="1" x14ac:dyDescent="0.3">
      <c r="B9" s="37"/>
      <c r="C9" s="27"/>
      <c r="D9" s="27"/>
      <c r="E9" s="27"/>
      <c r="F9" s="27"/>
      <c r="G9" s="33"/>
      <c r="H9" s="27"/>
      <c r="I9" s="27"/>
      <c r="J9" s="36"/>
      <c r="O9"/>
      <c r="P9" s="1"/>
      <c r="Q9" s="1"/>
    </row>
    <row r="10" spans="2:20" ht="21" customHeight="1" x14ac:dyDescent="0.25">
      <c r="B10" s="58" t="s">
        <v>11</v>
      </c>
      <c r="C10" s="74"/>
      <c r="D10" s="59" t="s">
        <v>12</v>
      </c>
      <c r="E10" s="59" t="s">
        <v>13</v>
      </c>
      <c r="F10" s="64" t="s">
        <v>14</v>
      </c>
      <c r="G10" s="27"/>
      <c r="H10" s="130" t="s">
        <v>15</v>
      </c>
      <c r="I10" s="121">
        <v>143.32</v>
      </c>
      <c r="J10" s="5" t="s">
        <v>16</v>
      </c>
      <c r="O10"/>
    </row>
    <row r="11" spans="2:20" ht="21" customHeight="1" x14ac:dyDescent="0.25">
      <c r="B11" s="75" t="s">
        <v>17</v>
      </c>
      <c r="C11" s="57" t="s">
        <v>18</v>
      </c>
      <c r="D11" s="70">
        <v>46.945</v>
      </c>
      <c r="E11" s="115">
        <v>36.909999999999997</v>
      </c>
      <c r="F11" s="117">
        <v>37.703000000000003</v>
      </c>
      <c r="G11" s="258"/>
      <c r="H11" s="88" t="s">
        <v>19</v>
      </c>
      <c r="I11" s="144">
        <v>1541.2</v>
      </c>
      <c r="J11" s="6" t="s">
        <v>16</v>
      </c>
      <c r="N11" s="1"/>
      <c r="O11" s="91"/>
      <c r="P11" s="1"/>
      <c r="Q11" s="1"/>
    </row>
    <row r="12" spans="2:20" ht="21" customHeight="1" thickBot="1" x14ac:dyDescent="0.3">
      <c r="B12" s="67" t="s">
        <v>20</v>
      </c>
      <c r="C12" s="60" t="s">
        <v>21</v>
      </c>
      <c r="D12" s="145">
        <v>10.035</v>
      </c>
      <c r="E12" s="146"/>
      <c r="F12" s="109"/>
      <c r="G12" s="27"/>
      <c r="H12" s="7" t="s">
        <v>22</v>
      </c>
      <c r="I12" s="259">
        <v>2397</v>
      </c>
      <c r="J12" s="6" t="s">
        <v>16</v>
      </c>
      <c r="O12" s="91"/>
    </row>
    <row r="13" spans="2:20" ht="21" customHeight="1" x14ac:dyDescent="0.25">
      <c r="B13" s="62" t="s">
        <v>23</v>
      </c>
      <c r="C13" s="63" t="s">
        <v>24</v>
      </c>
      <c r="D13" s="76" t="s">
        <v>25</v>
      </c>
      <c r="E13" s="76" t="s">
        <v>26</v>
      </c>
      <c r="F13" s="77" t="s">
        <v>27</v>
      </c>
      <c r="G13" s="27"/>
      <c r="H13" s="7" t="s">
        <v>28</v>
      </c>
      <c r="I13" s="8">
        <f>I12-I14</f>
        <v>0.5</v>
      </c>
      <c r="J13" s="6" t="s">
        <v>29</v>
      </c>
      <c r="O13" s="91"/>
    </row>
    <row r="14" spans="2:20" ht="21" customHeight="1" x14ac:dyDescent="0.25">
      <c r="B14" s="68" t="s">
        <v>17</v>
      </c>
      <c r="C14" s="71" t="s">
        <v>20</v>
      </c>
      <c r="D14" s="78">
        <v>53.5</v>
      </c>
      <c r="E14" s="70">
        <v>79.62</v>
      </c>
      <c r="F14" s="89" t="s">
        <v>101</v>
      </c>
      <c r="G14" s="27"/>
      <c r="H14" s="7" t="s">
        <v>30</v>
      </c>
      <c r="I14" s="259">
        <v>2396.5</v>
      </c>
      <c r="J14" s="6" t="s">
        <v>16</v>
      </c>
      <c r="L14" s="94"/>
      <c r="O14" s="91"/>
    </row>
    <row r="15" spans="2:20" ht="21" customHeight="1" thickBot="1" x14ac:dyDescent="0.3">
      <c r="B15" s="69"/>
      <c r="C15" s="71"/>
      <c r="D15" s="79"/>
      <c r="E15" s="71"/>
      <c r="F15" s="89"/>
      <c r="G15" s="27"/>
      <c r="H15" s="7" t="s">
        <v>31</v>
      </c>
      <c r="I15" s="8">
        <f>SUM(G103)</f>
        <v>1489.679000000001</v>
      </c>
      <c r="J15" s="6" t="s">
        <v>16</v>
      </c>
      <c r="O15" s="91"/>
      <c r="S15" s="3"/>
      <c r="T15" s="3"/>
    </row>
    <row r="16" spans="2:20" ht="21" customHeight="1" x14ac:dyDescent="0.25">
      <c r="B16" s="313" t="s">
        <v>32</v>
      </c>
      <c r="C16" s="314"/>
      <c r="D16" s="59" t="s">
        <v>33</v>
      </c>
      <c r="E16" s="59" t="s">
        <v>34</v>
      </c>
      <c r="F16" s="80" t="s">
        <v>35</v>
      </c>
      <c r="G16" s="27"/>
      <c r="H16" s="7" t="s">
        <v>36</v>
      </c>
      <c r="I16" s="8">
        <f>SUM(E100:E103)</f>
        <v>11.17</v>
      </c>
      <c r="J16" s="6" t="s">
        <v>37</v>
      </c>
      <c r="O16" s="91"/>
    </row>
    <row r="17" spans="2:17" ht="21" customHeight="1" x14ac:dyDescent="0.25">
      <c r="B17" s="75" t="s">
        <v>17</v>
      </c>
      <c r="C17" s="57" t="s">
        <v>38</v>
      </c>
      <c r="D17" s="114">
        <v>216.1</v>
      </c>
      <c r="E17" s="115">
        <v>8.5079999999999991</v>
      </c>
      <c r="F17" s="116">
        <v>0.13700000000000001</v>
      </c>
      <c r="G17" s="27"/>
      <c r="H17" s="19" t="s">
        <v>39</v>
      </c>
      <c r="I17" s="8">
        <f>I14-I15-I16</f>
        <v>895.65099999999904</v>
      </c>
      <c r="J17" s="6" t="s">
        <v>37</v>
      </c>
      <c r="O17" s="91"/>
    </row>
    <row r="18" spans="2:17" ht="21" customHeight="1" x14ac:dyDescent="0.25">
      <c r="B18" s="68" t="s">
        <v>20</v>
      </c>
      <c r="C18" s="57" t="s">
        <v>40</v>
      </c>
      <c r="D18" s="147">
        <v>216.79</v>
      </c>
      <c r="E18" s="115">
        <v>8.5350000000000001</v>
      </c>
      <c r="F18" s="110"/>
      <c r="G18" s="27"/>
      <c r="H18" s="7" t="s">
        <v>41</v>
      </c>
      <c r="I18" s="299">
        <f>SUM(I11-I15)</f>
        <v>51.520999999999049</v>
      </c>
      <c r="J18" s="92" t="s">
        <v>37</v>
      </c>
      <c r="O18" s="91"/>
    </row>
    <row r="19" spans="2:17" ht="21" customHeight="1" thickBot="1" x14ac:dyDescent="0.3">
      <c r="B19" s="67"/>
      <c r="C19" s="61" t="s">
        <v>42</v>
      </c>
      <c r="D19" s="175">
        <v>219.3</v>
      </c>
      <c r="E19" s="176">
        <v>8.6340000000000003</v>
      </c>
      <c r="F19" s="111"/>
      <c r="G19" s="27"/>
      <c r="H19" s="7" t="s">
        <v>96</v>
      </c>
      <c r="I19" s="182">
        <f>G34-6.45</f>
        <v>2273.0719999999997</v>
      </c>
      <c r="J19" s="92" t="s">
        <v>37</v>
      </c>
      <c r="O19" s="91"/>
    </row>
    <row r="20" spans="2:17" ht="21" customHeight="1" thickBot="1" x14ac:dyDescent="0.3">
      <c r="B20" s="131"/>
      <c r="C20" s="27"/>
      <c r="D20" s="27"/>
      <c r="E20" s="27"/>
      <c r="F20" s="27"/>
      <c r="G20" s="27"/>
      <c r="H20" s="38"/>
      <c r="I20" s="132"/>
      <c r="J20" s="133"/>
      <c r="N20" s="1"/>
      <c r="O20" s="91"/>
      <c r="P20" s="1"/>
      <c r="Q20" s="1"/>
    </row>
    <row r="21" spans="2:17" ht="31.5" x14ac:dyDescent="0.2">
      <c r="B21" s="43" t="s">
        <v>43</v>
      </c>
      <c r="C21" s="44" t="s">
        <v>44</v>
      </c>
      <c r="D21" s="44" t="s">
        <v>45</v>
      </c>
      <c r="E21" s="45" t="s">
        <v>46</v>
      </c>
      <c r="F21" s="46" t="s">
        <v>47</v>
      </c>
      <c r="G21" s="46" t="s">
        <v>48</v>
      </c>
      <c r="H21" s="331" t="s">
        <v>49</v>
      </c>
      <c r="I21" s="331"/>
      <c r="J21" s="47" t="s">
        <v>50</v>
      </c>
      <c r="N21" s="91"/>
      <c r="O21" s="1"/>
      <c r="P21" s="1"/>
    </row>
    <row r="22" spans="2:17" ht="16.5" thickBot="1" x14ac:dyDescent="0.25">
      <c r="B22" s="134"/>
      <c r="C22" s="135"/>
      <c r="D22" s="135"/>
      <c r="E22" s="48" t="s">
        <v>51</v>
      </c>
      <c r="F22" s="48" t="s">
        <v>51</v>
      </c>
      <c r="G22" s="48" t="s">
        <v>51</v>
      </c>
      <c r="H22" s="136"/>
      <c r="I22" s="136"/>
      <c r="J22" s="24"/>
      <c r="N22" s="91"/>
      <c r="O22" s="1"/>
      <c r="P22" s="1"/>
    </row>
    <row r="23" spans="2:17" ht="16.5" thickBot="1" x14ac:dyDescent="0.3">
      <c r="B23" s="20" t="s">
        <v>10</v>
      </c>
      <c r="C23" s="21"/>
      <c r="D23" s="22"/>
      <c r="E23" s="21"/>
      <c r="F23" s="137"/>
      <c r="G23" s="157">
        <v>2396.5</v>
      </c>
      <c r="H23" s="138" t="s">
        <v>52</v>
      </c>
      <c r="I23" s="23"/>
      <c r="J23" s="177"/>
      <c r="K23" s="17"/>
      <c r="L23" s="17"/>
      <c r="M23" s="1"/>
      <c r="N23" s="122"/>
      <c r="O23"/>
    </row>
    <row r="24" spans="2:17" ht="25.5" customHeight="1" x14ac:dyDescent="0.25">
      <c r="B24" s="100">
        <v>1</v>
      </c>
      <c r="C24" s="101" t="s">
        <v>121</v>
      </c>
      <c r="D24" s="101" t="s">
        <v>53</v>
      </c>
      <c r="E24" s="153">
        <v>14.097</v>
      </c>
      <c r="F24" s="102">
        <f t="shared" ref="F24:F90" si="0">+F23+E24</f>
        <v>14.097</v>
      </c>
      <c r="G24" s="103">
        <f t="shared" ref="G24:G90" si="1">G23-E24</f>
        <v>2382.4029999999998</v>
      </c>
      <c r="H24" s="332"/>
      <c r="I24" s="333"/>
      <c r="J24" s="178" t="s">
        <v>55</v>
      </c>
      <c r="K24" s="122"/>
      <c r="L24" s="139"/>
      <c r="O24"/>
    </row>
    <row r="25" spans="2:17" ht="25.5" customHeight="1" x14ac:dyDescent="0.25">
      <c r="B25" s="104">
        <f>B24+1</f>
        <v>2</v>
      </c>
      <c r="C25" s="105" t="s">
        <v>54</v>
      </c>
      <c r="D25" s="105" t="s">
        <v>103</v>
      </c>
      <c r="E25" s="156">
        <v>12.805999999999999</v>
      </c>
      <c r="F25" s="106">
        <f t="shared" si="0"/>
        <v>26.902999999999999</v>
      </c>
      <c r="G25" s="107">
        <f t="shared" si="1"/>
        <v>2369.5969999999998</v>
      </c>
      <c r="H25" s="334"/>
      <c r="I25" s="335"/>
      <c r="J25" s="179" t="s">
        <v>93</v>
      </c>
      <c r="K25" s="122"/>
      <c r="L25" s="336"/>
      <c r="M25" s="336"/>
      <c r="N25" s="336"/>
      <c r="O25" s="336"/>
    </row>
    <row r="26" spans="2:17" ht="25.5" customHeight="1" thickBot="1" x14ac:dyDescent="0.3">
      <c r="B26" s="104">
        <f>B25+1</f>
        <v>3</v>
      </c>
      <c r="C26" s="105" t="s">
        <v>87</v>
      </c>
      <c r="D26" s="105" t="s">
        <v>104</v>
      </c>
      <c r="E26" s="156">
        <v>12.805999999999999</v>
      </c>
      <c r="F26" s="108">
        <f t="shared" si="0"/>
        <v>39.708999999999996</v>
      </c>
      <c r="G26" s="102">
        <f t="shared" si="1"/>
        <v>2356.7909999999997</v>
      </c>
      <c r="H26" s="334"/>
      <c r="I26" s="335"/>
      <c r="J26" s="174"/>
      <c r="K26" s="122"/>
      <c r="L26" s="84"/>
      <c r="M26" s="85"/>
      <c r="N26" s="1"/>
      <c r="O26" s="1"/>
    </row>
    <row r="27" spans="2:17" ht="25.5" customHeight="1" thickBot="1" x14ac:dyDescent="0.3">
      <c r="B27" s="164">
        <f>B26+1</f>
        <v>4</v>
      </c>
      <c r="C27" s="165">
        <v>4</v>
      </c>
      <c r="D27" s="165" t="s">
        <v>122</v>
      </c>
      <c r="E27" s="308">
        <v>12.452999999999999</v>
      </c>
      <c r="F27" s="166">
        <f t="shared" si="0"/>
        <v>52.161999999999992</v>
      </c>
      <c r="G27" s="167">
        <f t="shared" si="1"/>
        <v>2344.3379999999997</v>
      </c>
      <c r="H27" s="337"/>
      <c r="I27" s="338"/>
      <c r="J27" s="290"/>
      <c r="K27" s="122"/>
      <c r="L27" s="4"/>
      <c r="M27" s="4"/>
      <c r="N27" s="87"/>
      <c r="O27" s="1"/>
    </row>
    <row r="28" spans="2:17" ht="25.5" customHeight="1" thickBot="1" x14ac:dyDescent="0.3">
      <c r="B28" s="288">
        <f>B27+1</f>
        <v>5</v>
      </c>
      <c r="C28" s="285">
        <v>3</v>
      </c>
      <c r="D28" s="165" t="s">
        <v>122</v>
      </c>
      <c r="E28" s="309">
        <v>12.805</v>
      </c>
      <c r="F28" s="170">
        <f>+F27+E28</f>
        <v>64.966999999999985</v>
      </c>
      <c r="G28" s="286">
        <f>G27-E28</f>
        <v>2331.5329999999999</v>
      </c>
      <c r="H28" s="339"/>
      <c r="I28" s="340"/>
      <c r="J28" s="291"/>
      <c r="K28" s="122"/>
      <c r="L28" s="4"/>
      <c r="M28" s="4"/>
      <c r="N28" s="87"/>
      <c r="O28" s="1"/>
    </row>
    <row r="29" spans="2:17" ht="25.5" customHeight="1" thickBot="1" x14ac:dyDescent="0.3">
      <c r="B29" s="164">
        <v>6</v>
      </c>
      <c r="C29" s="165">
        <v>1</v>
      </c>
      <c r="D29" s="165" t="s">
        <v>122</v>
      </c>
      <c r="E29" s="308">
        <v>12.805</v>
      </c>
      <c r="F29" s="166">
        <f t="shared" si="0"/>
        <v>77.771999999999991</v>
      </c>
      <c r="G29" s="167">
        <f t="shared" si="1"/>
        <v>2318.7280000000001</v>
      </c>
      <c r="H29" s="344"/>
      <c r="I29" s="345"/>
      <c r="J29" s="289" t="s">
        <v>111</v>
      </c>
      <c r="K29" s="122"/>
      <c r="L29" s="4"/>
      <c r="M29" s="4"/>
      <c r="N29" s="87"/>
      <c r="O29" s="1"/>
    </row>
    <row r="30" spans="2:17" ht="25.5" customHeight="1" thickBot="1" x14ac:dyDescent="0.3">
      <c r="B30" s="168">
        <v>7</v>
      </c>
      <c r="C30" s="169" t="s">
        <v>116</v>
      </c>
      <c r="D30" s="165" t="s">
        <v>122</v>
      </c>
      <c r="E30" s="310">
        <v>6.0449999999999999</v>
      </c>
      <c r="F30" s="170">
        <f t="shared" si="0"/>
        <v>83.816999999999993</v>
      </c>
      <c r="G30" s="170">
        <f t="shared" si="1"/>
        <v>2312.683</v>
      </c>
      <c r="H30" s="339"/>
      <c r="I30" s="340"/>
      <c r="J30" s="297" t="s">
        <v>88</v>
      </c>
      <c r="K30" s="122"/>
      <c r="L30" s="4"/>
      <c r="M30" s="4"/>
      <c r="N30" s="87"/>
      <c r="O30" s="1"/>
    </row>
    <row r="31" spans="2:17" ht="25.5" customHeight="1" x14ac:dyDescent="0.25">
      <c r="B31" s="294">
        <v>8</v>
      </c>
      <c r="C31" s="173" t="s">
        <v>89</v>
      </c>
      <c r="D31" s="173" t="s">
        <v>102</v>
      </c>
      <c r="E31" s="173">
        <v>12.802</v>
      </c>
      <c r="F31" s="292">
        <f t="shared" si="0"/>
        <v>96.619</v>
      </c>
      <c r="G31" s="103">
        <f t="shared" si="1"/>
        <v>2299.8809999999999</v>
      </c>
      <c r="H31" s="341"/>
      <c r="I31" s="342"/>
      <c r="J31" s="263"/>
      <c r="K31" s="122"/>
      <c r="L31" s="4"/>
      <c r="M31" s="4"/>
      <c r="N31" s="87"/>
      <c r="O31"/>
    </row>
    <row r="32" spans="2:17" ht="25.5" customHeight="1" x14ac:dyDescent="0.25">
      <c r="B32" s="295">
        <v>9</v>
      </c>
      <c r="C32" s="105" t="s">
        <v>107</v>
      </c>
      <c r="D32" s="105" t="s">
        <v>108</v>
      </c>
      <c r="E32" s="105">
        <v>12.798999999999999</v>
      </c>
      <c r="F32" s="287">
        <f t="shared" si="0"/>
        <v>109.41800000000001</v>
      </c>
      <c r="G32" s="107">
        <f t="shared" si="1"/>
        <v>2287.0819999999999</v>
      </c>
      <c r="H32" s="334"/>
      <c r="I32" s="343"/>
      <c r="J32" s="181" t="s">
        <v>55</v>
      </c>
      <c r="K32" s="122"/>
      <c r="L32" s="4"/>
      <c r="M32" s="4"/>
      <c r="N32" s="87"/>
      <c r="O32"/>
    </row>
    <row r="33" spans="2:15" ht="25.5" customHeight="1" x14ac:dyDescent="0.25">
      <c r="B33" s="295">
        <v>10</v>
      </c>
      <c r="C33" s="105" t="s">
        <v>90</v>
      </c>
      <c r="D33" s="105" t="s">
        <v>90</v>
      </c>
      <c r="E33" s="105">
        <v>3.78</v>
      </c>
      <c r="F33" s="171">
        <f t="shared" si="0"/>
        <v>113.19800000000001</v>
      </c>
      <c r="G33" s="107">
        <f t="shared" si="1"/>
        <v>2283.3019999999997</v>
      </c>
      <c r="H33" s="334"/>
      <c r="I33" s="343"/>
      <c r="J33" s="264" t="s">
        <v>105</v>
      </c>
      <c r="K33" s="122"/>
      <c r="L33" s="90"/>
      <c r="M33" s="4"/>
      <c r="N33" s="86"/>
      <c r="O33"/>
    </row>
    <row r="34" spans="2:15" ht="25.5" customHeight="1" x14ac:dyDescent="0.25">
      <c r="B34" s="295">
        <f t="shared" ref="B34:B97" si="2">B33+1</f>
        <v>11</v>
      </c>
      <c r="C34" s="105" t="s">
        <v>91</v>
      </c>
      <c r="D34" s="105" t="s">
        <v>91</v>
      </c>
      <c r="E34" s="105">
        <v>3.78</v>
      </c>
      <c r="F34" s="171">
        <f t="shared" si="0"/>
        <v>116.97800000000001</v>
      </c>
      <c r="G34" s="171">
        <f t="shared" si="1"/>
        <v>2279.5219999999995</v>
      </c>
      <c r="H34" s="334"/>
      <c r="I34" s="343"/>
      <c r="J34" s="181"/>
      <c r="K34" s="18"/>
      <c r="L34" s="4"/>
      <c r="M34" s="4"/>
      <c r="N34" s="86"/>
      <c r="O34" s="1"/>
    </row>
    <row r="35" spans="2:15" ht="25.5" customHeight="1" thickBot="1" x14ac:dyDescent="0.3">
      <c r="B35" s="296">
        <f t="shared" si="2"/>
        <v>12</v>
      </c>
      <c r="C35" s="172" t="s">
        <v>92</v>
      </c>
      <c r="D35" s="172" t="s">
        <v>56</v>
      </c>
      <c r="E35" s="172">
        <v>12.824999999999999</v>
      </c>
      <c r="F35" s="293">
        <f t="shared" si="0"/>
        <v>129.803</v>
      </c>
      <c r="G35" s="108">
        <f t="shared" si="1"/>
        <v>2266.6969999999997</v>
      </c>
      <c r="H35" s="346"/>
      <c r="I35" s="347"/>
      <c r="J35" s="180"/>
      <c r="K35" s="122"/>
      <c r="L35" s="4"/>
      <c r="M35" s="4"/>
      <c r="N35" s="86"/>
      <c r="O35"/>
    </row>
    <row r="36" spans="2:15" ht="25.5" customHeight="1" x14ac:dyDescent="0.25">
      <c r="B36" s="183">
        <f t="shared" si="2"/>
        <v>13</v>
      </c>
      <c r="C36" s="184">
        <v>7</v>
      </c>
      <c r="D36" s="186" t="s">
        <v>122</v>
      </c>
      <c r="E36" s="153">
        <v>12.8</v>
      </c>
      <c r="F36" s="191">
        <f t="shared" si="0"/>
        <v>142.60300000000001</v>
      </c>
      <c r="G36" s="192">
        <f t="shared" si="1"/>
        <v>2253.8969999999995</v>
      </c>
      <c r="H36" s="348"/>
      <c r="I36" s="348"/>
      <c r="J36" s="298"/>
      <c r="K36" s="122"/>
      <c r="L36" s="85"/>
      <c r="M36" s="4"/>
      <c r="N36" s="86"/>
      <c r="O36"/>
    </row>
    <row r="37" spans="2:15" ht="25.5" customHeight="1" x14ac:dyDescent="0.25">
      <c r="B37" s="185">
        <f t="shared" si="2"/>
        <v>14</v>
      </c>
      <c r="C37" s="186">
        <v>6</v>
      </c>
      <c r="D37" s="186" t="s">
        <v>122</v>
      </c>
      <c r="E37" s="155">
        <v>12.305999999999999</v>
      </c>
      <c r="F37" s="193">
        <f t="shared" si="0"/>
        <v>154.90900000000002</v>
      </c>
      <c r="G37" s="194">
        <f t="shared" si="1"/>
        <v>2241.5909999999994</v>
      </c>
      <c r="H37" s="349"/>
      <c r="I37" s="349"/>
      <c r="J37" s="195" t="s">
        <v>58</v>
      </c>
      <c r="K37" s="122"/>
      <c r="L37" s="282"/>
      <c r="M37" s="4"/>
      <c r="N37" s="86"/>
      <c r="O37" s="1"/>
    </row>
    <row r="38" spans="2:15" ht="25.5" customHeight="1" thickBot="1" x14ac:dyDescent="0.3">
      <c r="B38" s="187">
        <f t="shared" si="2"/>
        <v>15</v>
      </c>
      <c r="C38" s="188">
        <v>5</v>
      </c>
      <c r="D38" s="188" t="s">
        <v>122</v>
      </c>
      <c r="E38" s="154">
        <v>12.802</v>
      </c>
      <c r="F38" s="196">
        <f t="shared" si="0"/>
        <v>167.71100000000001</v>
      </c>
      <c r="G38" s="197">
        <f t="shared" si="1"/>
        <v>2228.7889999999993</v>
      </c>
      <c r="H38" s="350"/>
      <c r="I38" s="350"/>
      <c r="J38" s="198"/>
      <c r="K38" s="122"/>
      <c r="L38" s="85"/>
      <c r="M38" s="4"/>
      <c r="N38" s="86"/>
      <c r="O38"/>
    </row>
    <row r="39" spans="2:15" ht="25.5" customHeight="1" x14ac:dyDescent="0.25">
      <c r="B39" s="183">
        <f t="shared" si="2"/>
        <v>16</v>
      </c>
      <c r="C39" s="184">
        <v>10</v>
      </c>
      <c r="D39" s="283" t="s">
        <v>122</v>
      </c>
      <c r="E39" s="153">
        <v>12.801</v>
      </c>
      <c r="F39" s="191">
        <f t="shared" si="0"/>
        <v>180.512</v>
      </c>
      <c r="G39" s="191">
        <f t="shared" si="1"/>
        <v>2215.9879999999994</v>
      </c>
      <c r="H39" s="348"/>
      <c r="I39" s="348"/>
      <c r="J39" s="199"/>
      <c r="K39" s="122"/>
      <c r="L39" s="85"/>
      <c r="M39" s="4"/>
      <c r="N39" s="86"/>
      <c r="O39"/>
    </row>
    <row r="40" spans="2:15" ht="25.5" customHeight="1" x14ac:dyDescent="0.25">
      <c r="B40" s="189">
        <f t="shared" si="2"/>
        <v>17</v>
      </c>
      <c r="C40" s="186">
        <v>9</v>
      </c>
      <c r="D40" s="186" t="s">
        <v>122</v>
      </c>
      <c r="E40" s="155">
        <v>12.795</v>
      </c>
      <c r="F40" s="193">
        <f t="shared" si="0"/>
        <v>193.30699999999999</v>
      </c>
      <c r="G40" s="193">
        <f t="shared" si="1"/>
        <v>2203.1929999999993</v>
      </c>
      <c r="H40" s="349"/>
      <c r="I40" s="349"/>
      <c r="J40" s="195" t="s">
        <v>59</v>
      </c>
      <c r="K40" s="122"/>
      <c r="L40" s="282"/>
      <c r="M40" s="4"/>
      <c r="N40" s="86"/>
      <c r="O40" s="1"/>
    </row>
    <row r="41" spans="2:15" ht="25.5" customHeight="1" thickBot="1" x14ac:dyDescent="0.3">
      <c r="B41" s="187">
        <f t="shared" si="2"/>
        <v>18</v>
      </c>
      <c r="C41" s="188">
        <v>8</v>
      </c>
      <c r="D41" s="186" t="s">
        <v>122</v>
      </c>
      <c r="E41" s="154">
        <v>12.287000000000001</v>
      </c>
      <c r="F41" s="193">
        <f t="shared" si="0"/>
        <v>205.59399999999999</v>
      </c>
      <c r="G41" s="193">
        <f t="shared" si="1"/>
        <v>2190.9059999999995</v>
      </c>
      <c r="H41" s="350"/>
      <c r="I41" s="350"/>
      <c r="J41" s="200"/>
      <c r="K41" s="139"/>
      <c r="L41" s="85"/>
      <c r="M41" s="4"/>
      <c r="N41" s="86"/>
      <c r="O41"/>
    </row>
    <row r="42" spans="2:15" ht="25.5" customHeight="1" x14ac:dyDescent="0.25">
      <c r="B42" s="183">
        <f t="shared" si="2"/>
        <v>19</v>
      </c>
      <c r="C42" s="184">
        <v>13</v>
      </c>
      <c r="D42" s="186" t="s">
        <v>122</v>
      </c>
      <c r="E42" s="153">
        <v>12.8</v>
      </c>
      <c r="F42" s="201">
        <f t="shared" si="0"/>
        <v>218.39400000000001</v>
      </c>
      <c r="G42" s="201">
        <f t="shared" si="1"/>
        <v>2178.1059999999993</v>
      </c>
      <c r="H42" s="348"/>
      <c r="I42" s="348"/>
      <c r="J42" s="199"/>
      <c r="K42" s="122"/>
      <c r="L42" s="85"/>
      <c r="M42" s="4"/>
      <c r="N42" s="86"/>
      <c r="O42"/>
    </row>
    <row r="43" spans="2:15" ht="25.5" customHeight="1" x14ac:dyDescent="0.25">
      <c r="B43" s="189">
        <f t="shared" si="2"/>
        <v>20</v>
      </c>
      <c r="C43" s="186">
        <v>12</v>
      </c>
      <c r="D43" s="186" t="s">
        <v>122</v>
      </c>
      <c r="E43" s="155">
        <v>12.805</v>
      </c>
      <c r="F43" s="193">
        <f t="shared" si="0"/>
        <v>231.19900000000001</v>
      </c>
      <c r="G43" s="193">
        <f t="shared" si="1"/>
        <v>2165.3009999999995</v>
      </c>
      <c r="H43" s="349"/>
      <c r="I43" s="349"/>
      <c r="J43" s="195" t="s">
        <v>60</v>
      </c>
      <c r="K43" s="140"/>
      <c r="L43" s="282"/>
      <c r="M43" s="4"/>
      <c r="N43" s="86"/>
      <c r="O43" s="1"/>
    </row>
    <row r="44" spans="2:15" ht="25.5" customHeight="1" thickBot="1" x14ac:dyDescent="0.3">
      <c r="B44" s="187">
        <f t="shared" si="2"/>
        <v>21</v>
      </c>
      <c r="C44" s="188">
        <v>11</v>
      </c>
      <c r="D44" s="188" t="s">
        <v>122</v>
      </c>
      <c r="E44" s="154">
        <v>12.805</v>
      </c>
      <c r="F44" s="196">
        <f t="shared" si="0"/>
        <v>244.00400000000002</v>
      </c>
      <c r="G44" s="196">
        <f t="shared" si="1"/>
        <v>2152.4959999999996</v>
      </c>
      <c r="H44" s="350"/>
      <c r="I44" s="350"/>
      <c r="J44" s="200"/>
      <c r="K44" s="140"/>
      <c r="L44" s="85"/>
      <c r="M44" s="4"/>
      <c r="N44" s="86"/>
      <c r="O44"/>
    </row>
    <row r="45" spans="2:15" ht="25.5" customHeight="1" x14ac:dyDescent="0.25">
      <c r="B45" s="183">
        <f t="shared" si="2"/>
        <v>22</v>
      </c>
      <c r="C45" s="184">
        <v>16</v>
      </c>
      <c r="D45" s="283" t="s">
        <v>122</v>
      </c>
      <c r="E45" s="153">
        <v>12.802</v>
      </c>
      <c r="F45" s="201">
        <f t="shared" si="0"/>
        <v>256.80600000000004</v>
      </c>
      <c r="G45" s="201">
        <f t="shared" si="1"/>
        <v>2139.6939999999995</v>
      </c>
      <c r="H45" s="348"/>
      <c r="I45" s="348"/>
      <c r="J45" s="199"/>
      <c r="K45" s="140"/>
      <c r="L45" s="85"/>
      <c r="M45" s="4"/>
      <c r="N45" s="86"/>
      <c r="O45"/>
    </row>
    <row r="46" spans="2:15" ht="25.5" customHeight="1" x14ac:dyDescent="0.25">
      <c r="B46" s="189">
        <f t="shared" si="2"/>
        <v>23</v>
      </c>
      <c r="C46" s="186">
        <v>15</v>
      </c>
      <c r="D46" s="186" t="s">
        <v>122</v>
      </c>
      <c r="E46" s="155">
        <v>12.798</v>
      </c>
      <c r="F46" s="193">
        <f t="shared" si="0"/>
        <v>269.60400000000004</v>
      </c>
      <c r="G46" s="193">
        <f t="shared" si="1"/>
        <v>2126.8959999999997</v>
      </c>
      <c r="H46" s="349"/>
      <c r="I46" s="349"/>
      <c r="J46" s="202" t="s">
        <v>61</v>
      </c>
      <c r="K46" s="141"/>
      <c r="L46" s="282"/>
      <c r="M46" s="4"/>
      <c r="N46" s="86"/>
      <c r="O46" s="1"/>
    </row>
    <row r="47" spans="2:15" ht="25.5" customHeight="1" thickBot="1" x14ac:dyDescent="0.3">
      <c r="B47" s="187">
        <f t="shared" si="2"/>
        <v>24</v>
      </c>
      <c r="C47" s="188">
        <v>14</v>
      </c>
      <c r="D47" s="186" t="s">
        <v>122</v>
      </c>
      <c r="E47" s="154">
        <v>12.803000000000001</v>
      </c>
      <c r="F47" s="196">
        <f t="shared" si="0"/>
        <v>282.40700000000004</v>
      </c>
      <c r="G47" s="196">
        <f t="shared" si="1"/>
        <v>2114.0929999999998</v>
      </c>
      <c r="H47" s="350"/>
      <c r="I47" s="350"/>
      <c r="J47" s="198"/>
      <c r="K47" s="122"/>
      <c r="L47" s="85"/>
      <c r="M47" s="4"/>
      <c r="N47" s="86"/>
      <c r="O47"/>
    </row>
    <row r="48" spans="2:15" ht="25.5" customHeight="1" x14ac:dyDescent="0.25">
      <c r="B48" s="183">
        <f t="shared" si="2"/>
        <v>25</v>
      </c>
      <c r="C48" s="184">
        <v>19</v>
      </c>
      <c r="D48" s="186" t="s">
        <v>122</v>
      </c>
      <c r="E48" s="153">
        <v>12.805</v>
      </c>
      <c r="F48" s="201">
        <f t="shared" si="0"/>
        <v>295.21200000000005</v>
      </c>
      <c r="G48" s="201">
        <f t="shared" si="1"/>
        <v>2101.288</v>
      </c>
      <c r="H48" s="348"/>
      <c r="I48" s="348"/>
      <c r="J48" s="199"/>
      <c r="K48" s="122"/>
      <c r="L48" s="85"/>
      <c r="M48" s="4"/>
      <c r="N48" s="86"/>
      <c r="O48"/>
    </row>
    <row r="49" spans="2:15" ht="25.5" customHeight="1" x14ac:dyDescent="0.25">
      <c r="B49" s="189">
        <f t="shared" si="2"/>
        <v>26</v>
      </c>
      <c r="C49" s="186">
        <v>18</v>
      </c>
      <c r="D49" s="186" t="s">
        <v>122</v>
      </c>
      <c r="E49" s="155">
        <v>12.798999999999999</v>
      </c>
      <c r="F49" s="193">
        <f t="shared" si="0"/>
        <v>308.01100000000002</v>
      </c>
      <c r="G49" s="193">
        <f t="shared" si="1"/>
        <v>2088.489</v>
      </c>
      <c r="H49" s="349"/>
      <c r="I49" s="349"/>
      <c r="J49" s="195" t="s">
        <v>62</v>
      </c>
      <c r="K49" s="122"/>
      <c r="L49" s="282"/>
      <c r="M49" s="4"/>
      <c r="N49" s="86"/>
      <c r="O49" s="1"/>
    </row>
    <row r="50" spans="2:15" ht="25.5" customHeight="1" thickBot="1" x14ac:dyDescent="0.3">
      <c r="B50" s="187">
        <f t="shared" si="2"/>
        <v>27</v>
      </c>
      <c r="C50" s="188">
        <v>17</v>
      </c>
      <c r="D50" s="188" t="s">
        <v>122</v>
      </c>
      <c r="E50" s="154">
        <v>12.801</v>
      </c>
      <c r="F50" s="196">
        <f t="shared" si="0"/>
        <v>320.81200000000001</v>
      </c>
      <c r="G50" s="196">
        <f t="shared" si="1"/>
        <v>2075.6880000000001</v>
      </c>
      <c r="H50" s="350"/>
      <c r="I50" s="350"/>
      <c r="J50" s="200"/>
      <c r="K50" s="122"/>
      <c r="L50" s="85"/>
      <c r="M50" s="4"/>
      <c r="N50" s="86"/>
      <c r="O50"/>
    </row>
    <row r="51" spans="2:15" ht="25.5" customHeight="1" x14ac:dyDescent="0.25">
      <c r="B51" s="183">
        <f t="shared" si="2"/>
        <v>28</v>
      </c>
      <c r="C51" s="184">
        <v>22</v>
      </c>
      <c r="D51" s="283" t="s">
        <v>122</v>
      </c>
      <c r="E51" s="153">
        <v>12.513999999999999</v>
      </c>
      <c r="F51" s="201">
        <f t="shared" si="0"/>
        <v>333.32600000000002</v>
      </c>
      <c r="G51" s="201">
        <f t="shared" si="1"/>
        <v>2063.174</v>
      </c>
      <c r="H51" s="348"/>
      <c r="I51" s="348"/>
      <c r="J51" s="199"/>
      <c r="K51" s="122"/>
      <c r="L51" s="85"/>
      <c r="M51" s="4"/>
      <c r="N51" s="86"/>
      <c r="O51"/>
    </row>
    <row r="52" spans="2:15" ht="25.5" customHeight="1" x14ac:dyDescent="0.25">
      <c r="B52" s="189">
        <f t="shared" si="2"/>
        <v>29</v>
      </c>
      <c r="C52" s="186">
        <v>21</v>
      </c>
      <c r="D52" s="186" t="s">
        <v>122</v>
      </c>
      <c r="E52" s="155">
        <v>12.805</v>
      </c>
      <c r="F52" s="193">
        <f t="shared" si="0"/>
        <v>346.13100000000003</v>
      </c>
      <c r="G52" s="193">
        <f t="shared" si="1"/>
        <v>2050.3690000000001</v>
      </c>
      <c r="H52" s="349"/>
      <c r="I52" s="349"/>
      <c r="J52" s="202" t="s">
        <v>63</v>
      </c>
      <c r="K52" s="122"/>
      <c r="L52" s="282"/>
      <c r="M52" s="4"/>
      <c r="N52" s="86"/>
      <c r="O52" s="1"/>
    </row>
    <row r="53" spans="2:15" ht="25.5" customHeight="1" thickBot="1" x14ac:dyDescent="0.3">
      <c r="B53" s="187">
        <f t="shared" si="2"/>
        <v>30</v>
      </c>
      <c r="C53" s="188">
        <v>20</v>
      </c>
      <c r="D53" s="186" t="s">
        <v>122</v>
      </c>
      <c r="E53" s="154">
        <v>12.64</v>
      </c>
      <c r="F53" s="196">
        <f t="shared" si="0"/>
        <v>358.77100000000002</v>
      </c>
      <c r="G53" s="196">
        <f t="shared" si="1"/>
        <v>2037.729</v>
      </c>
      <c r="H53" s="350"/>
      <c r="I53" s="350"/>
      <c r="J53" s="200"/>
      <c r="K53" s="122"/>
      <c r="L53" s="85"/>
      <c r="M53" s="4"/>
      <c r="N53" s="86"/>
      <c r="O53"/>
    </row>
    <row r="54" spans="2:15" ht="25.5" customHeight="1" x14ac:dyDescent="0.25">
      <c r="B54" s="183">
        <f t="shared" si="2"/>
        <v>31</v>
      </c>
      <c r="C54" s="184">
        <v>25</v>
      </c>
      <c r="D54" s="186" t="s">
        <v>122</v>
      </c>
      <c r="E54" s="153">
        <v>12.804</v>
      </c>
      <c r="F54" s="201">
        <f t="shared" si="0"/>
        <v>371.57499999999999</v>
      </c>
      <c r="G54" s="201">
        <f t="shared" si="1"/>
        <v>2024.925</v>
      </c>
      <c r="H54" s="348"/>
      <c r="I54" s="348"/>
      <c r="J54" s="199"/>
      <c r="K54" s="122"/>
      <c r="L54" s="85"/>
      <c r="M54" s="4"/>
      <c r="N54" s="86"/>
      <c r="O54"/>
    </row>
    <row r="55" spans="2:15" ht="25.5" customHeight="1" x14ac:dyDescent="0.25">
      <c r="B55" s="189">
        <f t="shared" si="2"/>
        <v>32</v>
      </c>
      <c r="C55" s="186">
        <v>24</v>
      </c>
      <c r="D55" s="186" t="s">
        <v>122</v>
      </c>
      <c r="E55" s="155">
        <v>12.805999999999999</v>
      </c>
      <c r="F55" s="193">
        <f t="shared" si="0"/>
        <v>384.38099999999997</v>
      </c>
      <c r="G55" s="193">
        <f t="shared" si="1"/>
        <v>2012.1189999999999</v>
      </c>
      <c r="H55" s="349"/>
      <c r="I55" s="349"/>
      <c r="J55" s="202" t="s">
        <v>64</v>
      </c>
      <c r="K55" s="122"/>
      <c r="L55" s="282"/>
      <c r="M55" s="4"/>
      <c r="N55" s="86"/>
      <c r="O55" s="1"/>
    </row>
    <row r="56" spans="2:15" ht="25.5" customHeight="1" thickBot="1" x14ac:dyDescent="0.3">
      <c r="B56" s="190">
        <f t="shared" si="2"/>
        <v>33</v>
      </c>
      <c r="C56" s="188">
        <v>23</v>
      </c>
      <c r="D56" s="188" t="s">
        <v>122</v>
      </c>
      <c r="E56" s="154">
        <v>12.804</v>
      </c>
      <c r="F56" s="203">
        <f t="shared" si="0"/>
        <v>397.18499999999995</v>
      </c>
      <c r="G56" s="203">
        <f t="shared" si="1"/>
        <v>1999.3149999999998</v>
      </c>
      <c r="H56" s="350"/>
      <c r="I56" s="350"/>
      <c r="J56" s="200"/>
      <c r="K56" s="122"/>
      <c r="L56" s="85"/>
      <c r="M56" s="4"/>
      <c r="N56" s="86"/>
      <c r="O56"/>
    </row>
    <row r="57" spans="2:15" ht="25.5" customHeight="1" x14ac:dyDescent="0.25">
      <c r="B57" s="183">
        <f t="shared" si="2"/>
        <v>34</v>
      </c>
      <c r="C57" s="184">
        <v>28</v>
      </c>
      <c r="D57" s="186" t="s">
        <v>122</v>
      </c>
      <c r="E57" s="153">
        <v>12.798999999999999</v>
      </c>
      <c r="F57" s="201">
        <f t="shared" si="0"/>
        <v>409.98399999999992</v>
      </c>
      <c r="G57" s="201">
        <f t="shared" si="1"/>
        <v>1986.5159999999998</v>
      </c>
      <c r="H57" s="348"/>
      <c r="I57" s="348"/>
      <c r="J57" s="204"/>
      <c r="K57" s="122"/>
      <c r="L57" s="85"/>
      <c r="M57" s="4"/>
      <c r="N57" s="86"/>
      <c r="O57"/>
    </row>
    <row r="58" spans="2:15" ht="25.5" customHeight="1" x14ac:dyDescent="0.25">
      <c r="B58" s="189">
        <f t="shared" si="2"/>
        <v>35</v>
      </c>
      <c r="C58" s="186">
        <v>27</v>
      </c>
      <c r="D58" s="186" t="s">
        <v>122</v>
      </c>
      <c r="E58" s="155">
        <v>12.802</v>
      </c>
      <c r="F58" s="193">
        <f t="shared" si="0"/>
        <v>422.78599999999994</v>
      </c>
      <c r="G58" s="193">
        <f t="shared" si="1"/>
        <v>1973.7139999999999</v>
      </c>
      <c r="H58" s="349"/>
      <c r="I58" s="349"/>
      <c r="J58" s="202" t="s">
        <v>65</v>
      </c>
      <c r="K58" s="122"/>
      <c r="L58" s="282"/>
      <c r="M58" s="4"/>
      <c r="N58" s="86"/>
      <c r="O58" s="1"/>
    </row>
    <row r="59" spans="2:15" ht="25.5" customHeight="1" thickBot="1" x14ac:dyDescent="0.3">
      <c r="B59" s="187">
        <f t="shared" si="2"/>
        <v>36</v>
      </c>
      <c r="C59" s="188">
        <v>26</v>
      </c>
      <c r="D59" s="188" t="s">
        <v>122</v>
      </c>
      <c r="E59" s="154">
        <v>12.805999999999999</v>
      </c>
      <c r="F59" s="196">
        <f t="shared" si="0"/>
        <v>435.59199999999993</v>
      </c>
      <c r="G59" s="196">
        <f t="shared" si="1"/>
        <v>1960.9079999999999</v>
      </c>
      <c r="H59" s="350"/>
      <c r="I59" s="350"/>
      <c r="J59" s="200"/>
      <c r="K59" s="122"/>
      <c r="L59" s="85"/>
      <c r="M59" s="4"/>
      <c r="N59" s="86"/>
      <c r="O59"/>
    </row>
    <row r="60" spans="2:15" ht="25.5" customHeight="1" x14ac:dyDescent="0.25">
      <c r="B60" s="183">
        <f t="shared" si="2"/>
        <v>37</v>
      </c>
      <c r="C60" s="184">
        <v>31</v>
      </c>
      <c r="D60" s="283" t="s">
        <v>122</v>
      </c>
      <c r="E60" s="153">
        <v>12.801</v>
      </c>
      <c r="F60" s="201">
        <f t="shared" si="0"/>
        <v>448.39299999999992</v>
      </c>
      <c r="G60" s="201">
        <f t="shared" si="1"/>
        <v>1948.107</v>
      </c>
      <c r="H60" s="348"/>
      <c r="I60" s="348"/>
      <c r="J60" s="204"/>
      <c r="K60" s="122"/>
      <c r="L60" s="85"/>
      <c r="M60" s="4"/>
      <c r="N60" s="86"/>
      <c r="O60"/>
    </row>
    <row r="61" spans="2:15" ht="25.5" customHeight="1" x14ac:dyDescent="0.25">
      <c r="B61" s="189">
        <f t="shared" si="2"/>
        <v>38</v>
      </c>
      <c r="C61" s="186">
        <v>30</v>
      </c>
      <c r="D61" s="186" t="s">
        <v>122</v>
      </c>
      <c r="E61" s="155">
        <v>12.8</v>
      </c>
      <c r="F61" s="193">
        <f t="shared" si="0"/>
        <v>461.19299999999993</v>
      </c>
      <c r="G61" s="193">
        <f t="shared" si="1"/>
        <v>1935.307</v>
      </c>
      <c r="H61" s="349"/>
      <c r="I61" s="349"/>
      <c r="J61" s="281" t="s">
        <v>66</v>
      </c>
      <c r="K61" s="122"/>
      <c r="L61" s="282"/>
      <c r="M61" s="4"/>
      <c r="N61" s="86"/>
      <c r="O61"/>
    </row>
    <row r="62" spans="2:15" ht="25.5" customHeight="1" thickBot="1" x14ac:dyDescent="0.3">
      <c r="B62" s="187">
        <f t="shared" si="2"/>
        <v>39</v>
      </c>
      <c r="C62" s="188">
        <v>29</v>
      </c>
      <c r="D62" s="186" t="s">
        <v>122</v>
      </c>
      <c r="E62" s="154">
        <v>12.802</v>
      </c>
      <c r="F62" s="196">
        <f t="shared" si="0"/>
        <v>473.99499999999995</v>
      </c>
      <c r="G62" s="196">
        <f t="shared" si="1"/>
        <v>1922.5050000000001</v>
      </c>
      <c r="H62" s="349"/>
      <c r="I62" s="349"/>
      <c r="J62" s="200"/>
      <c r="K62" s="122"/>
      <c r="L62" s="85"/>
      <c r="M62" s="4"/>
      <c r="N62" s="86"/>
      <c r="O62"/>
    </row>
    <row r="63" spans="2:15" ht="25.5" customHeight="1" x14ac:dyDescent="0.25">
      <c r="B63" s="274">
        <f t="shared" si="2"/>
        <v>40</v>
      </c>
      <c r="C63" s="205" t="s">
        <v>115</v>
      </c>
      <c r="D63" s="205" t="s">
        <v>122</v>
      </c>
      <c r="E63" s="153">
        <v>12.090999999999999</v>
      </c>
      <c r="F63" s="276">
        <f t="shared" si="0"/>
        <v>486.08599999999996</v>
      </c>
      <c r="G63" s="276">
        <f t="shared" si="1"/>
        <v>1910.4140000000002</v>
      </c>
      <c r="H63" s="351"/>
      <c r="I63" s="351"/>
      <c r="J63" s="277" t="s">
        <v>97</v>
      </c>
      <c r="K63" s="122"/>
      <c r="L63" s="84"/>
      <c r="O63"/>
    </row>
    <row r="64" spans="2:15" ht="25.5" customHeight="1" x14ac:dyDescent="0.25">
      <c r="B64" s="206">
        <f t="shared" si="2"/>
        <v>41</v>
      </c>
      <c r="C64" s="207">
        <v>2</v>
      </c>
      <c r="D64" s="207" t="s">
        <v>122</v>
      </c>
      <c r="E64" s="155">
        <v>12.802</v>
      </c>
      <c r="F64" s="209">
        <f t="shared" si="0"/>
        <v>498.88799999999998</v>
      </c>
      <c r="G64" s="209">
        <f t="shared" si="1"/>
        <v>1897.6120000000003</v>
      </c>
      <c r="H64" s="352"/>
      <c r="I64" s="353"/>
      <c r="J64" s="278" t="s">
        <v>98</v>
      </c>
      <c r="K64" s="122"/>
      <c r="L64" s="84"/>
      <c r="O64"/>
    </row>
    <row r="65" spans="2:15" ht="25.5" customHeight="1" thickBot="1" x14ac:dyDescent="0.3">
      <c r="B65" s="275">
        <f t="shared" si="2"/>
        <v>42</v>
      </c>
      <c r="C65" s="208">
        <v>1</v>
      </c>
      <c r="D65" s="284" t="s">
        <v>122</v>
      </c>
      <c r="E65" s="154">
        <v>12.808999999999999</v>
      </c>
      <c r="F65" s="279">
        <f t="shared" si="0"/>
        <v>511.697</v>
      </c>
      <c r="G65" s="279">
        <f t="shared" si="1"/>
        <v>1884.8030000000003</v>
      </c>
      <c r="H65" s="354"/>
      <c r="I65" s="355"/>
      <c r="J65" s="280" t="s">
        <v>98</v>
      </c>
      <c r="K65" s="122"/>
      <c r="L65" s="84"/>
      <c r="O65"/>
    </row>
    <row r="66" spans="2:15" ht="25.5" customHeight="1" x14ac:dyDescent="0.25">
      <c r="B66" s="216">
        <f t="shared" si="2"/>
        <v>43</v>
      </c>
      <c r="C66" s="211">
        <v>14</v>
      </c>
      <c r="D66" s="211" t="s">
        <v>122</v>
      </c>
      <c r="E66" s="153">
        <v>12.801</v>
      </c>
      <c r="F66" s="224">
        <f t="shared" si="0"/>
        <v>524.49800000000005</v>
      </c>
      <c r="G66" s="224">
        <f t="shared" si="1"/>
        <v>1872.0020000000004</v>
      </c>
      <c r="H66" s="356"/>
      <c r="I66" s="356"/>
      <c r="J66" s="219"/>
      <c r="K66" s="122"/>
      <c r="L66" s="84"/>
      <c r="O66"/>
    </row>
    <row r="67" spans="2:15" ht="25.5" customHeight="1" x14ac:dyDescent="0.25">
      <c r="B67" s="212">
        <f t="shared" si="2"/>
        <v>44</v>
      </c>
      <c r="C67" s="213">
        <v>13</v>
      </c>
      <c r="D67" s="213" t="s">
        <v>122</v>
      </c>
      <c r="E67" s="155">
        <v>12.802</v>
      </c>
      <c r="F67" s="220">
        <f t="shared" si="0"/>
        <v>537.30000000000007</v>
      </c>
      <c r="G67" s="220">
        <f t="shared" si="1"/>
        <v>1859.2000000000005</v>
      </c>
      <c r="H67" s="357"/>
      <c r="I67" s="358"/>
      <c r="J67" s="223" t="s">
        <v>67</v>
      </c>
      <c r="K67" s="122"/>
      <c r="L67" s="84"/>
      <c r="O67"/>
    </row>
    <row r="68" spans="2:15" ht="25.5" customHeight="1" thickBot="1" x14ac:dyDescent="0.3">
      <c r="B68" s="217">
        <f t="shared" si="2"/>
        <v>45</v>
      </c>
      <c r="C68" s="215">
        <v>12</v>
      </c>
      <c r="D68" s="237" t="s">
        <v>122</v>
      </c>
      <c r="E68" s="154">
        <v>12.801</v>
      </c>
      <c r="F68" s="225">
        <f t="shared" si="0"/>
        <v>550.10100000000011</v>
      </c>
      <c r="G68" s="225">
        <f t="shared" si="1"/>
        <v>1846.3990000000006</v>
      </c>
      <c r="H68" s="359"/>
      <c r="I68" s="360"/>
      <c r="J68" s="226"/>
      <c r="K68" s="122"/>
      <c r="L68" s="122"/>
      <c r="O68"/>
    </row>
    <row r="69" spans="2:15" ht="25.5" customHeight="1" x14ac:dyDescent="0.25">
      <c r="B69" s="216">
        <f t="shared" si="2"/>
        <v>46</v>
      </c>
      <c r="C69" s="211">
        <v>17</v>
      </c>
      <c r="D69" s="211" t="s">
        <v>122</v>
      </c>
      <c r="E69" s="153">
        <v>12.8</v>
      </c>
      <c r="F69" s="224">
        <f t="shared" si="0"/>
        <v>562.90100000000007</v>
      </c>
      <c r="G69" s="224">
        <f t="shared" si="1"/>
        <v>1833.5990000000006</v>
      </c>
      <c r="H69" s="356"/>
      <c r="I69" s="356"/>
      <c r="J69" s="227"/>
      <c r="K69" s="122"/>
      <c r="L69" s="122"/>
      <c r="O69"/>
    </row>
    <row r="70" spans="2:15" ht="25.5" customHeight="1" x14ac:dyDescent="0.25">
      <c r="B70" s="212">
        <f t="shared" si="2"/>
        <v>47</v>
      </c>
      <c r="C70" s="213">
        <v>16</v>
      </c>
      <c r="D70" s="213" t="s">
        <v>122</v>
      </c>
      <c r="E70" s="155">
        <v>12.802</v>
      </c>
      <c r="F70" s="220">
        <f t="shared" si="0"/>
        <v>575.70300000000009</v>
      </c>
      <c r="G70" s="220">
        <f t="shared" si="1"/>
        <v>1820.7970000000007</v>
      </c>
      <c r="H70" s="357"/>
      <c r="I70" s="358"/>
      <c r="J70" s="228" t="s">
        <v>68</v>
      </c>
      <c r="K70" s="122"/>
      <c r="L70" s="122"/>
      <c r="O70"/>
    </row>
    <row r="71" spans="2:15" ht="25.5" customHeight="1" thickBot="1" x14ac:dyDescent="0.3">
      <c r="B71" s="217">
        <f t="shared" si="2"/>
        <v>48</v>
      </c>
      <c r="C71" s="215">
        <v>15</v>
      </c>
      <c r="D71" s="237" t="s">
        <v>122</v>
      </c>
      <c r="E71" s="154">
        <v>12.802</v>
      </c>
      <c r="F71" s="225">
        <f t="shared" si="0"/>
        <v>588.50500000000011</v>
      </c>
      <c r="G71" s="225">
        <f t="shared" si="1"/>
        <v>1807.9950000000008</v>
      </c>
      <c r="H71" s="359"/>
      <c r="I71" s="360"/>
      <c r="J71" s="229"/>
      <c r="K71" s="122"/>
      <c r="L71" s="122"/>
      <c r="O71"/>
    </row>
    <row r="72" spans="2:15" ht="25.5" customHeight="1" x14ac:dyDescent="0.25">
      <c r="B72" s="210">
        <f t="shared" si="2"/>
        <v>49</v>
      </c>
      <c r="C72" s="211">
        <v>20</v>
      </c>
      <c r="D72" s="211" t="s">
        <v>122</v>
      </c>
      <c r="E72" s="153">
        <v>12.808</v>
      </c>
      <c r="F72" s="218">
        <f t="shared" si="0"/>
        <v>601.3130000000001</v>
      </c>
      <c r="G72" s="218">
        <f t="shared" si="1"/>
        <v>1795.1870000000008</v>
      </c>
      <c r="H72" s="356"/>
      <c r="I72" s="356"/>
      <c r="J72" s="219"/>
      <c r="K72" s="122"/>
      <c r="L72" s="122"/>
      <c r="O72"/>
    </row>
    <row r="73" spans="2:15" ht="25.5" customHeight="1" x14ac:dyDescent="0.25">
      <c r="B73" s="212">
        <f t="shared" si="2"/>
        <v>50</v>
      </c>
      <c r="C73" s="213">
        <v>19</v>
      </c>
      <c r="D73" s="213" t="s">
        <v>122</v>
      </c>
      <c r="E73" s="155">
        <v>12.805999999999999</v>
      </c>
      <c r="F73" s="220">
        <f t="shared" si="0"/>
        <v>614.11900000000014</v>
      </c>
      <c r="G73" s="220">
        <f t="shared" si="1"/>
        <v>1782.3810000000008</v>
      </c>
      <c r="H73" s="357"/>
      <c r="I73" s="358"/>
      <c r="J73" s="221" t="s">
        <v>69</v>
      </c>
      <c r="K73" s="122"/>
      <c r="L73" s="122"/>
      <c r="O73"/>
    </row>
    <row r="74" spans="2:15" ht="25.5" customHeight="1" thickBot="1" x14ac:dyDescent="0.3">
      <c r="B74" s="214">
        <f t="shared" si="2"/>
        <v>51</v>
      </c>
      <c r="C74" s="215">
        <v>18</v>
      </c>
      <c r="D74" s="237" t="s">
        <v>122</v>
      </c>
      <c r="E74" s="154">
        <v>12.808</v>
      </c>
      <c r="F74" s="222">
        <f t="shared" si="0"/>
        <v>626.92700000000013</v>
      </c>
      <c r="G74" s="222">
        <f t="shared" si="1"/>
        <v>1769.5730000000008</v>
      </c>
      <c r="H74" s="359"/>
      <c r="I74" s="360"/>
      <c r="J74" s="230"/>
      <c r="K74" s="122"/>
      <c r="L74" s="122"/>
      <c r="O74"/>
    </row>
    <row r="75" spans="2:15" ht="25.5" customHeight="1" x14ac:dyDescent="0.25">
      <c r="B75" s="216">
        <f t="shared" si="2"/>
        <v>52</v>
      </c>
      <c r="C75" s="211">
        <v>23</v>
      </c>
      <c r="D75" s="211" t="s">
        <v>122</v>
      </c>
      <c r="E75" s="153">
        <v>12.808999999999999</v>
      </c>
      <c r="F75" s="224">
        <f t="shared" si="0"/>
        <v>639.7360000000001</v>
      </c>
      <c r="G75" s="224">
        <f t="shared" si="1"/>
        <v>1756.7640000000008</v>
      </c>
      <c r="H75" s="356"/>
      <c r="I75" s="356"/>
      <c r="J75" s="231"/>
      <c r="K75" s="122"/>
      <c r="L75" s="122"/>
      <c r="O75"/>
    </row>
    <row r="76" spans="2:15" ht="25.5" customHeight="1" x14ac:dyDescent="0.25">
      <c r="B76" s="212">
        <f t="shared" si="2"/>
        <v>53</v>
      </c>
      <c r="C76" s="213">
        <v>22</v>
      </c>
      <c r="D76" s="213" t="s">
        <v>122</v>
      </c>
      <c r="E76" s="155">
        <v>12.805999999999999</v>
      </c>
      <c r="F76" s="220">
        <f t="shared" si="0"/>
        <v>652.54200000000014</v>
      </c>
      <c r="G76" s="220">
        <f t="shared" si="1"/>
        <v>1743.9580000000008</v>
      </c>
      <c r="H76" s="357"/>
      <c r="I76" s="358"/>
      <c r="J76" s="223" t="s">
        <v>70</v>
      </c>
      <c r="K76" s="122"/>
      <c r="L76" s="122"/>
      <c r="O76"/>
    </row>
    <row r="77" spans="2:15" ht="25.5" customHeight="1" thickBot="1" x14ac:dyDescent="0.3">
      <c r="B77" s="217">
        <f t="shared" si="2"/>
        <v>54</v>
      </c>
      <c r="C77" s="215">
        <v>21</v>
      </c>
      <c r="D77" s="237" t="s">
        <v>122</v>
      </c>
      <c r="E77" s="154">
        <v>12.802</v>
      </c>
      <c r="F77" s="225">
        <f t="shared" si="0"/>
        <v>665.34400000000016</v>
      </c>
      <c r="G77" s="225">
        <f t="shared" si="1"/>
        <v>1731.1560000000009</v>
      </c>
      <c r="H77" s="359"/>
      <c r="I77" s="360"/>
      <c r="J77" s="232"/>
      <c r="K77" s="122"/>
      <c r="L77" s="122"/>
      <c r="O77"/>
    </row>
    <row r="78" spans="2:15" ht="25.5" customHeight="1" x14ac:dyDescent="0.25">
      <c r="B78" s="210">
        <f t="shared" si="2"/>
        <v>55</v>
      </c>
      <c r="C78" s="211">
        <v>26</v>
      </c>
      <c r="D78" s="211" t="s">
        <v>122</v>
      </c>
      <c r="E78" s="153">
        <v>12.805</v>
      </c>
      <c r="F78" s="218">
        <f t="shared" si="0"/>
        <v>678.14900000000011</v>
      </c>
      <c r="G78" s="218">
        <f t="shared" si="1"/>
        <v>1718.3510000000008</v>
      </c>
      <c r="H78" s="356"/>
      <c r="I78" s="356"/>
      <c r="J78" s="230"/>
      <c r="K78" s="122"/>
      <c r="L78" s="122"/>
      <c r="O78"/>
    </row>
    <row r="79" spans="2:15" ht="25.5" customHeight="1" x14ac:dyDescent="0.25">
      <c r="B79" s="212">
        <f t="shared" si="2"/>
        <v>56</v>
      </c>
      <c r="C79" s="213">
        <v>25</v>
      </c>
      <c r="D79" s="213" t="s">
        <v>122</v>
      </c>
      <c r="E79" s="155">
        <v>12.657</v>
      </c>
      <c r="F79" s="220">
        <f t="shared" si="0"/>
        <v>690.80600000000015</v>
      </c>
      <c r="G79" s="220">
        <f t="shared" si="1"/>
        <v>1705.6940000000009</v>
      </c>
      <c r="H79" s="357"/>
      <c r="I79" s="358"/>
      <c r="J79" s="228" t="s">
        <v>71</v>
      </c>
      <c r="K79" s="122"/>
      <c r="L79" s="122"/>
      <c r="O79"/>
    </row>
    <row r="80" spans="2:15" ht="25.5" customHeight="1" thickBot="1" x14ac:dyDescent="0.3">
      <c r="B80" s="214">
        <f t="shared" si="2"/>
        <v>57</v>
      </c>
      <c r="C80" s="215">
        <v>24</v>
      </c>
      <c r="D80" s="237" t="s">
        <v>122</v>
      </c>
      <c r="E80" s="154">
        <v>12.8</v>
      </c>
      <c r="F80" s="222">
        <f t="shared" si="0"/>
        <v>703.60600000000011</v>
      </c>
      <c r="G80" s="222">
        <f t="shared" si="1"/>
        <v>1692.8940000000009</v>
      </c>
      <c r="H80" s="359"/>
      <c r="I80" s="360"/>
      <c r="J80" s="232"/>
      <c r="K80" s="122"/>
      <c r="L80" s="122"/>
      <c r="O80"/>
    </row>
    <row r="81" spans="2:15" ht="25.5" customHeight="1" x14ac:dyDescent="0.25">
      <c r="B81" s="216">
        <f t="shared" si="2"/>
        <v>58</v>
      </c>
      <c r="C81" s="211">
        <v>29</v>
      </c>
      <c r="D81" s="211" t="s">
        <v>122</v>
      </c>
      <c r="E81" s="153">
        <v>12.805</v>
      </c>
      <c r="F81" s="224">
        <f t="shared" si="0"/>
        <v>716.41100000000006</v>
      </c>
      <c r="G81" s="224">
        <f t="shared" si="1"/>
        <v>1680.0890000000009</v>
      </c>
      <c r="H81" s="356"/>
      <c r="I81" s="356"/>
      <c r="J81" s="233"/>
      <c r="K81" s="122"/>
      <c r="L81" s="122"/>
      <c r="O81"/>
    </row>
    <row r="82" spans="2:15" ht="25.5" customHeight="1" x14ac:dyDescent="0.25">
      <c r="B82" s="212">
        <f t="shared" si="2"/>
        <v>59</v>
      </c>
      <c r="C82" s="213">
        <v>28</v>
      </c>
      <c r="D82" s="213" t="s">
        <v>122</v>
      </c>
      <c r="E82" s="155">
        <v>12.805</v>
      </c>
      <c r="F82" s="220">
        <f t="shared" si="0"/>
        <v>729.21600000000001</v>
      </c>
      <c r="G82" s="220">
        <f t="shared" si="1"/>
        <v>1667.2840000000008</v>
      </c>
      <c r="H82" s="357"/>
      <c r="I82" s="358"/>
      <c r="J82" s="228" t="s">
        <v>72</v>
      </c>
      <c r="K82" s="122"/>
      <c r="L82" s="122"/>
      <c r="O82"/>
    </row>
    <row r="83" spans="2:15" ht="25.5" customHeight="1" thickBot="1" x14ac:dyDescent="0.3">
      <c r="B83" s="217">
        <f t="shared" si="2"/>
        <v>60</v>
      </c>
      <c r="C83" s="215">
        <v>27</v>
      </c>
      <c r="D83" s="237" t="s">
        <v>122</v>
      </c>
      <c r="E83" s="154">
        <v>12.807</v>
      </c>
      <c r="F83" s="225">
        <f t="shared" si="0"/>
        <v>742.02300000000002</v>
      </c>
      <c r="G83" s="225">
        <f t="shared" si="1"/>
        <v>1654.4770000000008</v>
      </c>
      <c r="H83" s="359"/>
      <c r="I83" s="360"/>
      <c r="J83" s="232"/>
      <c r="K83" s="122"/>
      <c r="L83" s="122"/>
      <c r="O83"/>
    </row>
    <row r="84" spans="2:15" ht="25.5" customHeight="1" x14ac:dyDescent="0.25">
      <c r="B84" s="210">
        <f t="shared" si="2"/>
        <v>61</v>
      </c>
      <c r="C84" s="211">
        <v>32</v>
      </c>
      <c r="D84" s="211" t="s">
        <v>122</v>
      </c>
      <c r="E84" s="153">
        <v>12.802</v>
      </c>
      <c r="F84" s="218">
        <f t="shared" si="0"/>
        <v>754.82500000000005</v>
      </c>
      <c r="G84" s="218">
        <f t="shared" si="1"/>
        <v>1641.6750000000009</v>
      </c>
      <c r="H84" s="356"/>
      <c r="I84" s="356"/>
      <c r="J84" s="231"/>
      <c r="K84" s="122"/>
      <c r="L84" s="122"/>
      <c r="O84"/>
    </row>
    <row r="85" spans="2:15" ht="25.5" customHeight="1" x14ac:dyDescent="0.25">
      <c r="B85" s="212">
        <f t="shared" si="2"/>
        <v>62</v>
      </c>
      <c r="C85" s="213">
        <v>31</v>
      </c>
      <c r="D85" s="213" t="s">
        <v>122</v>
      </c>
      <c r="E85" s="155">
        <v>12.802</v>
      </c>
      <c r="F85" s="220">
        <f t="shared" si="0"/>
        <v>767.62700000000007</v>
      </c>
      <c r="G85" s="220">
        <f t="shared" si="1"/>
        <v>1628.873000000001</v>
      </c>
      <c r="H85" s="357"/>
      <c r="I85" s="358"/>
      <c r="J85" s="223" t="s">
        <v>73</v>
      </c>
      <c r="K85" s="122"/>
      <c r="L85" s="122"/>
      <c r="O85"/>
    </row>
    <row r="86" spans="2:15" ht="25.5" customHeight="1" thickBot="1" x14ac:dyDescent="0.3">
      <c r="B86" s="217">
        <f t="shared" si="2"/>
        <v>63</v>
      </c>
      <c r="C86" s="215">
        <v>30</v>
      </c>
      <c r="D86" s="237" t="s">
        <v>122</v>
      </c>
      <c r="E86" s="154">
        <v>12.798999999999999</v>
      </c>
      <c r="F86" s="225">
        <f t="shared" si="0"/>
        <v>780.42600000000004</v>
      </c>
      <c r="G86" s="225">
        <f t="shared" si="1"/>
        <v>1616.074000000001</v>
      </c>
      <c r="H86" s="359"/>
      <c r="I86" s="360"/>
      <c r="J86" s="235"/>
      <c r="K86" s="122"/>
      <c r="L86" s="122"/>
      <c r="O86"/>
    </row>
    <row r="87" spans="2:15" ht="25.5" customHeight="1" x14ac:dyDescent="0.25">
      <c r="B87" s="210">
        <f t="shared" si="2"/>
        <v>64</v>
      </c>
      <c r="C87" s="211">
        <v>51</v>
      </c>
      <c r="D87" s="211" t="s">
        <v>122</v>
      </c>
      <c r="E87" s="153">
        <v>12.801</v>
      </c>
      <c r="F87" s="218">
        <f t="shared" si="0"/>
        <v>793.22700000000009</v>
      </c>
      <c r="G87" s="218">
        <f t="shared" si="1"/>
        <v>1603.273000000001</v>
      </c>
      <c r="H87" s="356"/>
      <c r="I87" s="361"/>
      <c r="J87" s="231"/>
      <c r="K87" s="122"/>
      <c r="L87" s="122"/>
      <c r="O87"/>
    </row>
    <row r="88" spans="2:15" ht="25.5" customHeight="1" x14ac:dyDescent="0.25">
      <c r="B88" s="212">
        <f t="shared" si="2"/>
        <v>65</v>
      </c>
      <c r="C88" s="213">
        <v>50</v>
      </c>
      <c r="D88" s="213" t="s">
        <v>122</v>
      </c>
      <c r="E88" s="155">
        <v>12.798999999999999</v>
      </c>
      <c r="F88" s="220">
        <f t="shared" si="0"/>
        <v>806.02600000000007</v>
      </c>
      <c r="G88" s="220">
        <f t="shared" si="1"/>
        <v>1590.4740000000011</v>
      </c>
      <c r="H88" s="362"/>
      <c r="I88" s="357"/>
      <c r="J88" s="223" t="s">
        <v>74</v>
      </c>
      <c r="K88" s="122"/>
      <c r="L88" s="122"/>
      <c r="O88"/>
    </row>
    <row r="89" spans="2:15" ht="25.5" customHeight="1" thickBot="1" x14ac:dyDescent="0.3">
      <c r="B89" s="217">
        <f t="shared" si="2"/>
        <v>66</v>
      </c>
      <c r="C89" s="238">
        <v>52</v>
      </c>
      <c r="D89" s="237" t="s">
        <v>122</v>
      </c>
      <c r="E89" s="158">
        <v>12.805</v>
      </c>
      <c r="F89" s="239">
        <f t="shared" si="0"/>
        <v>818.83100000000002</v>
      </c>
      <c r="G89" s="239">
        <f t="shared" si="1"/>
        <v>1577.669000000001</v>
      </c>
      <c r="H89" s="363"/>
      <c r="I89" s="364"/>
      <c r="J89" s="232"/>
      <c r="K89" s="122"/>
      <c r="L89" s="122"/>
      <c r="O89"/>
    </row>
    <row r="90" spans="2:15" ht="25.5" customHeight="1" x14ac:dyDescent="0.25">
      <c r="B90" s="216">
        <f t="shared" si="2"/>
        <v>67</v>
      </c>
      <c r="C90" s="211">
        <v>48</v>
      </c>
      <c r="D90" s="211" t="s">
        <v>122</v>
      </c>
      <c r="E90" s="153">
        <v>12.805</v>
      </c>
      <c r="F90" s="224">
        <f t="shared" si="0"/>
        <v>831.63599999999997</v>
      </c>
      <c r="G90" s="224">
        <f t="shared" si="1"/>
        <v>1564.8640000000009</v>
      </c>
      <c r="H90" s="356"/>
      <c r="I90" s="356"/>
      <c r="J90" s="307"/>
      <c r="K90" s="122"/>
      <c r="L90" s="122"/>
      <c r="O90"/>
    </row>
    <row r="91" spans="2:15" s="1" customFormat="1" ht="25.5" customHeight="1" x14ac:dyDescent="0.25">
      <c r="B91" s="210">
        <f t="shared" si="2"/>
        <v>68</v>
      </c>
      <c r="C91" s="249">
        <v>47</v>
      </c>
      <c r="D91" s="213" t="s">
        <v>122</v>
      </c>
      <c r="E91" s="155">
        <v>12.808</v>
      </c>
      <c r="F91" s="218">
        <f t="shared" ref="F91:F104" si="3">+F90+E91</f>
        <v>844.44399999999996</v>
      </c>
      <c r="G91" s="218">
        <f t="shared" ref="G91:G104" si="4">G90-E91</f>
        <v>1552.0560000000009</v>
      </c>
      <c r="H91" s="373"/>
      <c r="I91" s="374"/>
      <c r="J91" s="223" t="s">
        <v>75</v>
      </c>
      <c r="K91" s="91"/>
      <c r="L91" s="91"/>
      <c r="M91" s="91"/>
      <c r="N91" s="91"/>
    </row>
    <row r="92" spans="2:15" s="1" customFormat="1" ht="25.5" customHeight="1" thickBot="1" x14ac:dyDescent="0.3">
      <c r="B92" s="217">
        <f t="shared" si="2"/>
        <v>69</v>
      </c>
      <c r="C92" s="215">
        <v>49</v>
      </c>
      <c r="D92" s="237" t="s">
        <v>122</v>
      </c>
      <c r="E92" s="158">
        <v>12.798999999999999</v>
      </c>
      <c r="F92" s="225">
        <f t="shared" si="3"/>
        <v>857.24299999999994</v>
      </c>
      <c r="G92" s="225">
        <f t="shared" si="4"/>
        <v>1539.257000000001</v>
      </c>
      <c r="H92" s="359"/>
      <c r="I92" s="360"/>
      <c r="J92" s="267"/>
      <c r="K92" s="91"/>
      <c r="L92" s="148"/>
      <c r="M92" s="91"/>
      <c r="N92" s="91"/>
    </row>
    <row r="93" spans="2:15" s="1" customFormat="1" ht="25.5" customHeight="1" x14ac:dyDescent="0.25">
      <c r="B93" s="95">
        <f t="shared" si="2"/>
        <v>70</v>
      </c>
      <c r="C93" s="234" t="s">
        <v>114</v>
      </c>
      <c r="D93" s="234" t="s">
        <v>123</v>
      </c>
      <c r="E93" s="159">
        <v>0</v>
      </c>
      <c r="F93" s="269">
        <f t="shared" si="3"/>
        <v>857.24299999999994</v>
      </c>
      <c r="G93" s="269">
        <f t="shared" si="4"/>
        <v>1539.257000000001</v>
      </c>
      <c r="H93" s="375"/>
      <c r="I93" s="376"/>
      <c r="J93" s="266" t="s">
        <v>99</v>
      </c>
      <c r="K93" s="91"/>
      <c r="L93" s="91"/>
      <c r="M93" s="91"/>
      <c r="N93" s="91"/>
    </row>
    <row r="94" spans="2:15" s="1" customFormat="1" ht="25.5" customHeight="1" x14ac:dyDescent="0.25">
      <c r="B94" s="96">
        <f t="shared" si="2"/>
        <v>71</v>
      </c>
      <c r="C94" s="265" t="s">
        <v>113</v>
      </c>
      <c r="D94" s="265" t="s">
        <v>122</v>
      </c>
      <c r="E94" s="162">
        <v>0</v>
      </c>
      <c r="F94" s="270">
        <f t="shared" si="3"/>
        <v>857.24299999999994</v>
      </c>
      <c r="G94" s="270">
        <f t="shared" si="4"/>
        <v>1539.257000000001</v>
      </c>
      <c r="H94" s="383"/>
      <c r="I94" s="384"/>
      <c r="J94" s="268" t="s">
        <v>76</v>
      </c>
      <c r="K94" s="91"/>
      <c r="L94" s="91"/>
      <c r="M94" s="91"/>
      <c r="N94" s="91"/>
    </row>
    <row r="95" spans="2:15" s="1" customFormat="1" ht="25.5" customHeight="1" thickBot="1" x14ac:dyDescent="0.3">
      <c r="B95" s="97">
        <f t="shared" si="2"/>
        <v>72</v>
      </c>
      <c r="C95" s="260" t="s">
        <v>112</v>
      </c>
      <c r="D95" s="260" t="s">
        <v>122</v>
      </c>
      <c r="E95" s="160">
        <v>0</v>
      </c>
      <c r="F95" s="271">
        <f t="shared" si="3"/>
        <v>857.24299999999994</v>
      </c>
      <c r="G95" s="271">
        <f t="shared" si="4"/>
        <v>1539.257000000001</v>
      </c>
      <c r="H95" s="385"/>
      <c r="I95" s="386"/>
      <c r="J95" s="236"/>
      <c r="K95" s="91"/>
      <c r="L95" s="91"/>
      <c r="M95" s="91"/>
      <c r="N95" s="91"/>
    </row>
    <row r="96" spans="2:15" s="1" customFormat="1" ht="25.5" hidden="1" customHeight="1" thickBot="1" x14ac:dyDescent="0.3">
      <c r="B96" s="261">
        <f>B95+1</f>
        <v>73</v>
      </c>
      <c r="C96" s="262"/>
      <c r="D96" s="240" t="s">
        <v>57</v>
      </c>
      <c r="E96" s="163">
        <v>0</v>
      </c>
      <c r="F96" s="272">
        <f>+F95+E96</f>
        <v>857.24299999999994</v>
      </c>
      <c r="G96" s="272">
        <f>G95-E96</f>
        <v>1539.257000000001</v>
      </c>
      <c r="H96" s="365"/>
      <c r="I96" s="366"/>
      <c r="J96" s="273"/>
      <c r="K96" s="91"/>
      <c r="L96" s="113"/>
      <c r="M96" s="91"/>
      <c r="N96" s="91"/>
    </row>
    <row r="97" spans="1:24" s="1" customFormat="1" ht="25.5" customHeight="1" x14ac:dyDescent="0.25">
      <c r="B97" s="241">
        <f t="shared" si="2"/>
        <v>74</v>
      </c>
      <c r="C97" s="118">
        <v>3</v>
      </c>
      <c r="D97" s="118" t="s">
        <v>124</v>
      </c>
      <c r="E97" s="153">
        <v>12.801</v>
      </c>
      <c r="F97" s="244">
        <f t="shared" si="3"/>
        <v>870.04399999999998</v>
      </c>
      <c r="G97" s="244">
        <f t="shared" si="4"/>
        <v>1526.456000000001</v>
      </c>
      <c r="H97" s="377"/>
      <c r="I97" s="378"/>
      <c r="J97" s="245"/>
      <c r="K97" s="91"/>
      <c r="L97" s="91"/>
      <c r="M97" s="91"/>
      <c r="N97" s="91"/>
    </row>
    <row r="98" spans="1:24" s="1" customFormat="1" ht="25.5" customHeight="1" thickBot="1" x14ac:dyDescent="0.3">
      <c r="B98" s="242">
        <f t="shared" ref="B98" si="5">B97+1</f>
        <v>75</v>
      </c>
      <c r="C98" s="119">
        <v>73</v>
      </c>
      <c r="D98" s="119" t="s">
        <v>124</v>
      </c>
      <c r="E98" s="158">
        <v>12.805</v>
      </c>
      <c r="F98" s="246">
        <f t="shared" si="3"/>
        <v>882.84899999999993</v>
      </c>
      <c r="G98" s="246">
        <f t="shared" si="4"/>
        <v>1513.651000000001</v>
      </c>
      <c r="H98" s="379"/>
      <c r="I98" s="380"/>
      <c r="J98" s="257" t="s">
        <v>106</v>
      </c>
      <c r="K98" s="91"/>
      <c r="L98" s="91"/>
      <c r="M98" s="91"/>
      <c r="N98" s="91"/>
    </row>
    <row r="99" spans="1:24" s="1" customFormat="1" ht="25.5" customHeight="1" thickBot="1" x14ac:dyDescent="0.3">
      <c r="B99" s="243">
        <f>B98+1</f>
        <v>76</v>
      </c>
      <c r="C99" s="120">
        <v>74</v>
      </c>
      <c r="D99" s="120" t="s">
        <v>122</v>
      </c>
      <c r="E99" s="158">
        <v>12.802</v>
      </c>
      <c r="F99" s="247">
        <f t="shared" si="3"/>
        <v>895.65099999999995</v>
      </c>
      <c r="G99" s="247">
        <f t="shared" si="4"/>
        <v>1500.8490000000011</v>
      </c>
      <c r="H99" s="381"/>
      <c r="I99" s="382"/>
      <c r="J99" s="248"/>
      <c r="K99" s="91"/>
      <c r="L99" s="91"/>
      <c r="M99" s="91"/>
      <c r="N99" s="91"/>
    </row>
    <row r="100" spans="1:24" s="2" customFormat="1" ht="25.5" customHeight="1" x14ac:dyDescent="0.25">
      <c r="A100"/>
      <c r="B100" s="367">
        <f>B96+1</f>
        <v>74</v>
      </c>
      <c r="C100" s="369" t="s">
        <v>77</v>
      </c>
      <c r="D100" s="81" t="s">
        <v>83</v>
      </c>
      <c r="E100" s="149">
        <v>1.72</v>
      </c>
      <c r="F100" s="250">
        <f t="shared" si="3"/>
        <v>897.37099999999998</v>
      </c>
      <c r="G100" s="250">
        <f t="shared" si="4"/>
        <v>1499.129000000001</v>
      </c>
      <c r="H100" s="371"/>
      <c r="I100" s="372"/>
      <c r="J100" s="388"/>
      <c r="K100"/>
      <c r="L100"/>
      <c r="M100" s="1"/>
      <c r="N100"/>
      <c r="O100" s="91"/>
      <c r="P100"/>
      <c r="Q100"/>
      <c r="R100"/>
      <c r="S100"/>
      <c r="T100"/>
      <c r="U100"/>
      <c r="V100"/>
      <c r="W100"/>
      <c r="X100"/>
    </row>
    <row r="101" spans="1:24" s="2" customFormat="1" ht="25.5" customHeight="1" x14ac:dyDescent="0.25">
      <c r="A101"/>
      <c r="B101" s="367">
        <f t="shared" ref="B101:B103" si="6">B100+1</f>
        <v>75</v>
      </c>
      <c r="C101" s="369"/>
      <c r="D101" s="112" t="s">
        <v>84</v>
      </c>
      <c r="E101" s="150">
        <v>0.77</v>
      </c>
      <c r="F101" s="98">
        <f t="shared" si="3"/>
        <v>898.14099999999996</v>
      </c>
      <c r="G101" s="98">
        <f t="shared" si="4"/>
        <v>1498.3590000000011</v>
      </c>
      <c r="H101" s="371"/>
      <c r="I101" s="372"/>
      <c r="J101" s="388"/>
      <c r="K101"/>
      <c r="L101"/>
      <c r="M101" s="73"/>
      <c r="N101" s="1"/>
      <c r="O101" s="91"/>
      <c r="P101"/>
      <c r="Q101"/>
      <c r="R101"/>
      <c r="S101"/>
      <c r="T101"/>
      <c r="U101"/>
      <c r="V101"/>
      <c r="W101"/>
      <c r="X101"/>
    </row>
    <row r="102" spans="1:24" s="2" customFormat="1" ht="25.5" customHeight="1" thickBot="1" x14ac:dyDescent="0.3">
      <c r="A102"/>
      <c r="B102" s="367">
        <f t="shared" si="6"/>
        <v>76</v>
      </c>
      <c r="C102" s="369"/>
      <c r="D102" s="65" t="s">
        <v>109</v>
      </c>
      <c r="E102" s="151">
        <v>3</v>
      </c>
      <c r="F102" s="98">
        <f t="shared" si="3"/>
        <v>901.14099999999996</v>
      </c>
      <c r="G102" s="99">
        <f t="shared" si="4"/>
        <v>1495.3590000000011</v>
      </c>
      <c r="H102" s="390"/>
      <c r="I102" s="372"/>
      <c r="J102" s="388"/>
      <c r="K102"/>
      <c r="L102"/>
      <c r="M102" s="73"/>
      <c r="N102"/>
      <c r="O102" s="91"/>
      <c r="P102"/>
      <c r="Q102"/>
      <c r="R102"/>
      <c r="S102"/>
      <c r="T102"/>
      <c r="U102"/>
      <c r="V102"/>
      <c r="W102"/>
      <c r="X102"/>
    </row>
    <row r="103" spans="1:24" s="2" customFormat="1" ht="25.5" customHeight="1" thickBot="1" x14ac:dyDescent="0.3">
      <c r="A103"/>
      <c r="B103" s="368">
        <f t="shared" si="6"/>
        <v>77</v>
      </c>
      <c r="C103" s="370"/>
      <c r="D103" s="66" t="s">
        <v>78</v>
      </c>
      <c r="E103" s="152">
        <v>5.68</v>
      </c>
      <c r="F103" s="300">
        <f t="shared" si="3"/>
        <v>906.82099999999991</v>
      </c>
      <c r="G103" s="301">
        <f t="shared" si="4"/>
        <v>1489.679000000001</v>
      </c>
      <c r="H103" s="391"/>
      <c r="I103" s="392"/>
      <c r="J103" s="389"/>
      <c r="K103"/>
      <c r="L103"/>
      <c r="M103" s="73"/>
      <c r="N103" s="1"/>
      <c r="O103" s="91"/>
      <c r="P103"/>
      <c r="Q103"/>
      <c r="R103"/>
      <c r="S103"/>
      <c r="T103"/>
      <c r="U103"/>
      <c r="V103"/>
      <c r="W103"/>
      <c r="X103"/>
    </row>
    <row r="104" spans="1:24" s="2" customFormat="1" ht="25.5" customHeight="1" thickBot="1" x14ac:dyDescent="0.3">
      <c r="A104"/>
      <c r="B104" s="251"/>
      <c r="C104" s="252"/>
      <c r="D104" s="253" t="s">
        <v>100</v>
      </c>
      <c r="E104" s="311">
        <v>6.57</v>
      </c>
      <c r="F104" s="250">
        <f t="shared" si="3"/>
        <v>913.39099999999996</v>
      </c>
      <c r="G104" s="250">
        <f t="shared" si="4"/>
        <v>1483.1090000000011</v>
      </c>
      <c r="H104" s="254"/>
      <c r="I104" s="255"/>
      <c r="J104" s="256"/>
      <c r="K104"/>
      <c r="L104"/>
      <c r="M104" s="73"/>
      <c r="N104" s="1"/>
      <c r="O104" s="91"/>
      <c r="P104"/>
      <c r="Q104"/>
      <c r="R104"/>
      <c r="S104"/>
      <c r="T104"/>
      <c r="U104"/>
      <c r="V104"/>
      <c r="W104"/>
      <c r="X104"/>
    </row>
    <row r="105" spans="1:24" s="2" customFormat="1" ht="16.5" thickBot="1" x14ac:dyDescent="0.3">
      <c r="A105"/>
      <c r="B105" s="49"/>
      <c r="C105" s="50"/>
      <c r="D105" s="51" t="s">
        <v>79</v>
      </c>
      <c r="E105" s="72">
        <f>SUM(E24:E104)</f>
        <v>913.39099999999996</v>
      </c>
      <c r="F105" s="52"/>
      <c r="G105" s="53"/>
      <c r="H105" s="54"/>
      <c r="I105" s="54"/>
      <c r="J105" s="55"/>
      <c r="K105"/>
      <c r="L105"/>
      <c r="M105"/>
      <c r="N105"/>
      <c r="O105" s="91"/>
      <c r="P105"/>
      <c r="Q105"/>
      <c r="R105"/>
      <c r="S105"/>
      <c r="T105"/>
      <c r="U105"/>
      <c r="V105"/>
      <c r="W105"/>
      <c r="X105"/>
    </row>
    <row r="106" spans="1:24" s="2" customFormat="1" ht="16.5" thickBot="1" x14ac:dyDescent="0.3">
      <c r="A106"/>
      <c r="B106" s="56"/>
      <c r="C106" s="393" t="s">
        <v>80</v>
      </c>
      <c r="D106" s="393"/>
      <c r="E106" s="93">
        <f>SUM(I16:I17)</f>
        <v>906.820999999999</v>
      </c>
      <c r="F106" s="82" t="s">
        <v>81</v>
      </c>
      <c r="G106" s="302">
        <f xml:space="preserve"> SUM(G103)</f>
        <v>1489.679000000001</v>
      </c>
      <c r="H106" s="83"/>
      <c r="I106" s="304" t="s">
        <v>85</v>
      </c>
      <c r="J106" s="303">
        <f>SUM(E100:E103)</f>
        <v>11.17</v>
      </c>
      <c r="K106"/>
      <c r="L106"/>
      <c r="M106"/>
      <c r="N106"/>
      <c r="O106" s="91"/>
      <c r="P106"/>
      <c r="Q106"/>
      <c r="R106"/>
      <c r="S106"/>
      <c r="T106"/>
      <c r="U106"/>
      <c r="V106"/>
      <c r="W106"/>
      <c r="X106"/>
    </row>
    <row r="107" spans="1:24" s="2" customForma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s="91"/>
      <c r="P107"/>
      <c r="Q107"/>
      <c r="R107"/>
      <c r="S107"/>
      <c r="T107"/>
      <c r="U107"/>
      <c r="V107"/>
      <c r="W107"/>
      <c r="X107"/>
    </row>
    <row r="108" spans="1:24" s="2" customFormat="1" x14ac:dyDescent="0.2">
      <c r="A108"/>
      <c r="B108" s="11"/>
      <c r="C108" s="387"/>
      <c r="D108" s="387"/>
      <c r="E108" s="387"/>
      <c r="F108" s="387"/>
      <c r="G108" s="387"/>
      <c r="H108" s="387"/>
      <c r="I108" s="387"/>
      <c r="J108"/>
      <c r="K108"/>
      <c r="L108"/>
      <c r="M108"/>
      <c r="N108"/>
      <c r="O108" s="91"/>
      <c r="P108"/>
      <c r="Q108"/>
      <c r="R108"/>
      <c r="S108"/>
      <c r="T108"/>
      <c r="U108"/>
      <c r="V108"/>
      <c r="W108"/>
      <c r="X108"/>
    </row>
    <row r="109" spans="1:24" s="2" customFormat="1" ht="18" customHeight="1" x14ac:dyDescent="0.2">
      <c r="A109"/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/>
      <c r="O109" s="91"/>
      <c r="P109"/>
      <c r="Q109"/>
      <c r="R109"/>
      <c r="S109"/>
      <c r="T109"/>
      <c r="U109"/>
      <c r="V109"/>
      <c r="W109"/>
      <c r="X109"/>
    </row>
    <row r="110" spans="1:24" s="2" customFormat="1" ht="15" customHeight="1" x14ac:dyDescent="0.2">
      <c r="A110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12"/>
      <c r="N110"/>
      <c r="O110" s="91"/>
      <c r="P110"/>
      <c r="Q110"/>
      <c r="R110"/>
      <c r="S110"/>
      <c r="T110"/>
      <c r="U110"/>
      <c r="V110"/>
      <c r="W110"/>
      <c r="X110"/>
    </row>
    <row r="111" spans="1:24" s="2" customFormat="1" ht="15" customHeight="1" x14ac:dyDescent="0.2">
      <c r="A111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12"/>
      <c r="N111"/>
      <c r="O111" s="91"/>
      <c r="P111"/>
      <c r="Q111"/>
      <c r="R111"/>
      <c r="S111"/>
      <c r="T111"/>
      <c r="U111"/>
      <c r="V111"/>
      <c r="W111"/>
      <c r="X111"/>
    </row>
    <row r="112" spans="1:24" s="2" customFormat="1" ht="15" customHeight="1" x14ac:dyDescent="0.2">
      <c r="A112"/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/>
      <c r="O112" s="91"/>
      <c r="P112"/>
      <c r="Q112"/>
      <c r="R112"/>
      <c r="S112"/>
      <c r="T112"/>
      <c r="U112"/>
      <c r="V112"/>
      <c r="W112"/>
      <c r="X112"/>
    </row>
    <row r="113" spans="1:24" s="2" customFormat="1" ht="15" customHeight="1" x14ac:dyDescent="0.2">
      <c r="A113"/>
      <c r="B113" s="312"/>
      <c r="C113" s="312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/>
      <c r="O113" s="91"/>
      <c r="P113"/>
      <c r="Q113"/>
      <c r="R113"/>
      <c r="S113"/>
      <c r="T113"/>
      <c r="U113"/>
      <c r="V113"/>
      <c r="W113"/>
      <c r="X113"/>
    </row>
    <row r="114" spans="1:24" ht="15" customHeight="1" x14ac:dyDescent="0.2"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2"/>
      <c r="O114" s="91"/>
    </row>
    <row r="115" spans="1:24" ht="15" customHeight="1" x14ac:dyDescent="0.2"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2"/>
      <c r="O115" s="91"/>
    </row>
    <row r="116" spans="1:24" ht="15" customHeight="1" x14ac:dyDescent="0.2"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O116" s="91"/>
    </row>
    <row r="117" spans="1:24" ht="15" customHeight="1" x14ac:dyDescent="0.2"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</row>
    <row r="118" spans="1:24" ht="15" customHeight="1" x14ac:dyDescent="0.2"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</row>
    <row r="119" spans="1:24" ht="15" customHeight="1" x14ac:dyDescent="0.2"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12"/>
    </row>
    <row r="120" spans="1:24" ht="15" customHeight="1" x14ac:dyDescent="0.2"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</row>
    <row r="121" spans="1:24" ht="15" customHeight="1" x14ac:dyDescent="0.2"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</row>
    <row r="122" spans="1:24" ht="15" customHeight="1" x14ac:dyDescent="0.2"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2"/>
    </row>
    <row r="123" spans="1:24" ht="15" customHeight="1" x14ac:dyDescent="0.2"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2"/>
    </row>
    <row r="124" spans="1:24" ht="15" customHeight="1" x14ac:dyDescent="0.2"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</row>
    <row r="125" spans="1:24" ht="15" customHeight="1" x14ac:dyDescent="0.2"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</row>
    <row r="126" spans="1:24" ht="15" customHeight="1" x14ac:dyDescent="0.2"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</row>
    <row r="127" spans="1:24" ht="15" customHeight="1" x14ac:dyDescent="0.2"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</row>
    <row r="128" spans="1:24" ht="15" customHeight="1" x14ac:dyDescent="0.2"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</row>
    <row r="129" spans="2:13" ht="15" customHeight="1" x14ac:dyDescent="0.2"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</row>
    <row r="130" spans="2:13" ht="15" customHeight="1" x14ac:dyDescent="0.2"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2"/>
    </row>
    <row r="131" spans="2:13" ht="15" customHeight="1" x14ac:dyDescent="0.2"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12"/>
      <c r="M131" s="312"/>
    </row>
    <row r="132" spans="2:13" ht="15" customHeight="1" x14ac:dyDescent="0.2"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</row>
    <row r="133" spans="2:13" ht="15" customHeight="1" x14ac:dyDescent="0.2"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</row>
    <row r="134" spans="2:13" ht="15" customHeight="1" x14ac:dyDescent="0.2"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</row>
    <row r="135" spans="2:13" ht="15" customHeight="1" x14ac:dyDescent="0.2"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</row>
    <row r="136" spans="2:13" ht="15" customHeight="1" x14ac:dyDescent="0.2"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</row>
    <row r="137" spans="2:13" ht="15" customHeight="1" x14ac:dyDescent="0.2"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2"/>
    </row>
  </sheetData>
  <mergeCells count="94">
    <mergeCell ref="C108:I108"/>
    <mergeCell ref="J100:J103"/>
    <mergeCell ref="H101:I101"/>
    <mergeCell ref="H102:I102"/>
    <mergeCell ref="H103:I103"/>
    <mergeCell ref="C106:D106"/>
    <mergeCell ref="H90:I90"/>
    <mergeCell ref="H96:I96"/>
    <mergeCell ref="B100:B103"/>
    <mergeCell ref="C100:C103"/>
    <mergeCell ref="H100:I100"/>
    <mergeCell ref="H91:I91"/>
    <mergeCell ref="H92:I92"/>
    <mergeCell ref="H93:I93"/>
    <mergeCell ref="H97:I97"/>
    <mergeCell ref="H98:I98"/>
    <mergeCell ref="H99:I99"/>
    <mergeCell ref="H94:I94"/>
    <mergeCell ref="H95:I95"/>
    <mergeCell ref="H85:I85"/>
    <mergeCell ref="H86:I86"/>
    <mergeCell ref="H87:I87"/>
    <mergeCell ref="H88:I88"/>
    <mergeCell ref="H89:I89"/>
    <mergeCell ref="H80:I80"/>
    <mergeCell ref="H81:I81"/>
    <mergeCell ref="H82:I82"/>
    <mergeCell ref="H83:I83"/>
    <mergeCell ref="H84:I84"/>
    <mergeCell ref="H75:I75"/>
    <mergeCell ref="H76:I76"/>
    <mergeCell ref="H77:I77"/>
    <mergeCell ref="H78:I78"/>
    <mergeCell ref="H79:I79"/>
    <mergeCell ref="H70:I70"/>
    <mergeCell ref="H71:I71"/>
    <mergeCell ref="H72:I72"/>
    <mergeCell ref="H73:I73"/>
    <mergeCell ref="H74:I74"/>
    <mergeCell ref="H65:I65"/>
    <mergeCell ref="H66:I66"/>
    <mergeCell ref="H67:I67"/>
    <mergeCell ref="H68:I68"/>
    <mergeCell ref="H69:I69"/>
    <mergeCell ref="H60:I60"/>
    <mergeCell ref="H61:I61"/>
    <mergeCell ref="H62:I62"/>
    <mergeCell ref="H63:I63"/>
    <mergeCell ref="H64:I64"/>
    <mergeCell ref="H55:I55"/>
    <mergeCell ref="H56:I56"/>
    <mergeCell ref="H57:I57"/>
    <mergeCell ref="H58:I58"/>
    <mergeCell ref="H59:I59"/>
    <mergeCell ref="H50:I50"/>
    <mergeCell ref="H51:I51"/>
    <mergeCell ref="H52:I52"/>
    <mergeCell ref="H53:I53"/>
    <mergeCell ref="H54:I54"/>
    <mergeCell ref="H45:I45"/>
    <mergeCell ref="H46:I46"/>
    <mergeCell ref="H47:I47"/>
    <mergeCell ref="H48:I48"/>
    <mergeCell ref="H49:I49"/>
    <mergeCell ref="H40:I40"/>
    <mergeCell ref="H41:I41"/>
    <mergeCell ref="H42:I42"/>
    <mergeCell ref="H43:I43"/>
    <mergeCell ref="H44:I44"/>
    <mergeCell ref="H35:I35"/>
    <mergeCell ref="H36:I36"/>
    <mergeCell ref="H37:I37"/>
    <mergeCell ref="H38:I38"/>
    <mergeCell ref="H39:I39"/>
    <mergeCell ref="H27:I27"/>
    <mergeCell ref="H28:I28"/>
    <mergeCell ref="H31:I31"/>
    <mergeCell ref="H33:I33"/>
    <mergeCell ref="H34:I34"/>
    <mergeCell ref="H32:I32"/>
    <mergeCell ref="H29:I29"/>
    <mergeCell ref="H30:I30"/>
    <mergeCell ref="H21:I21"/>
    <mergeCell ref="H24:I24"/>
    <mergeCell ref="H25:I25"/>
    <mergeCell ref="L25:O25"/>
    <mergeCell ref="H26:I26"/>
    <mergeCell ref="B16:C16"/>
    <mergeCell ref="B1:J1"/>
    <mergeCell ref="B2:J2"/>
    <mergeCell ref="B6:C6"/>
    <mergeCell ref="B7:C7"/>
    <mergeCell ref="B8:C8"/>
    <mergeCell ref="D8:F8"/>
  </mergeCells>
  <phoneticPr fontId="17" type="noConversion"/>
  <printOptions horizontalCentered="1"/>
  <pageMargins left="0.25" right="0.25" top="0.75" bottom="0.75" header="0.3" footer="0.3"/>
  <pageSetup paperSize="9" scale="63" fitToHeight="0" orientation="portrait" verticalDpi="598" r:id="rId1"/>
  <headerFooter alignWithMargins="0">
    <oddHeader>&amp;LClassification: Internal&amp;CStatus: Draft&amp;RExpiry Date: 2011-01-06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quinor Document" ma:contentTypeID="0x01010021A623C39873404E8BA89587BD4428B4010052B23E065112644B84E950C35A824CD0" ma:contentTypeVersion="20" ma:contentTypeDescription="Create a new document." ma:contentTypeScope="" ma:versionID="f5f64b35ad3a5b53fcf08f33e46f1bd8">
  <xsd:schema xmlns:xsd="http://www.w3.org/2001/XMLSchema" xmlns:xs="http://www.w3.org/2001/XMLSchema" xmlns:p="http://schemas.microsoft.com/office/2006/metadata/properties" xmlns:ns2="6e5e811e-62e6-444b-b6ef-204719c0b44a" xmlns:ns3="5b4e24bb-367d-45dc-b637-097f3fb44482" xmlns:ns4="8016c18e-c0a1-40da-b3d2-c4a37b26f98b" targetNamespace="http://schemas.microsoft.com/office/2006/metadata/properties" ma:root="true" ma:fieldsID="26024ade12a64bc6b2737b3088c66b4b" ns2:_="" ns3:_="" ns4:_="">
    <xsd:import namespace="6e5e811e-62e6-444b-b6ef-204719c0b44a"/>
    <xsd:import namespace="5b4e24bb-367d-45dc-b637-097f3fb44482"/>
    <xsd:import namespace="8016c18e-c0a1-40da-b3d2-c4a37b26f98b"/>
    <xsd:element name="properties">
      <xsd:complexType>
        <xsd:sequence>
          <xsd:element name="documentManagement">
            <xsd:complexType>
              <xsd:all>
                <xsd:element ref="ns2:d632f762b19c46329b06e4a329cb5038" minOccurs="0"/>
                <xsd:element ref="ns3:TaxCatchAll" minOccurs="0"/>
                <xsd:element ref="ns3:TaxCatchAllLabel" minOccurs="0"/>
                <xsd:element ref="ns2:mbf6ec96a4d94feeaf76fee4d5d0c80e" minOccurs="0"/>
                <xsd:element ref="ns2:c71f94430ee24530b6af52dc58e8598c" minOccurs="0"/>
                <xsd:element ref="ns2:m9e92212f5fa42fa9b52bc2f3224e0af" minOccurs="0"/>
                <xsd:element ref="ns2:hfb23c77fa4f4618a5f446ac03ac12ab" minOccurs="0"/>
                <xsd:element ref="ns2:g971e9ce8060489b80a056801d36d93d" minOccurs="0"/>
                <xsd:element ref="ns2:b519d5ff8fc64ffea9cb9a4c0b377271" minOccurs="0"/>
                <xsd:element ref="ns2:o6fe11a35735487dac377a215490fa4b" minOccurs="0"/>
                <xsd:element ref="ns2:gd56e2644879487f8da67586944cf0f5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2:SharedWithUsers" minOccurs="0"/>
                <xsd:element ref="ns2:SharedWithDetails" minOccurs="0"/>
                <xsd:element ref="ns4:MediaServiceOCR" minOccurs="0"/>
                <xsd:element ref="ns4:lcf76f155ced4ddcb4097134ff3c332f" minOccurs="0"/>
                <xsd:element ref="ns2:j463fd55c1e24278acd7d668b68aa43a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e811e-62e6-444b-b6ef-204719c0b44a" elementFormDefault="qualified">
    <xsd:import namespace="http://schemas.microsoft.com/office/2006/documentManagement/types"/>
    <xsd:import namespace="http://schemas.microsoft.com/office/infopath/2007/PartnerControls"/>
    <xsd:element name="d632f762b19c46329b06e4a329cb5038" ma:index="8" ma:taxonomy="true" ma:internalName="d632f762b19c46329b06e4a329cb5038" ma:taxonomyFieldName="EIMBusinessArea" ma:displayName="Business Area" ma:default="7;#TECHNOLOGY DIGITAL ＆ INNOVATION (TDI)|90177810-19d5-40f0-8fda-8eb6a1357ee0" ma:fieldId="{d632f762-b19c-4632-9b06-e4a329cb5038}" ma:sspId="02f74cf1-ae9f-400d-bc52-3bcd3a9e177f" ma:termSetId="a8ca9a86-9113-48ea-8063-579000373f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bf6ec96a4d94feeaf76fee4d5d0c80e" ma:index="12" ma:taxonomy="true" ma:internalName="mbf6ec96a4d94feeaf76fee4d5d0c80e" ma:taxonomyFieldName="EIMCountry" ma:displayName="Country" ma:default="8;#Norway|cd21f0fc-a0f3-48c6-8f36-ae1c60534e37" ma:fieldId="{6bf6ec96-a4d9-4fee-af76-fee4d5d0c80e}" ma:taxonomyMulti="true" ma:sspId="02f74cf1-ae9f-400d-bc52-3bcd3a9e177f" ma:termSetId="0250f7c1-058f-435e-97fc-c7f5858459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1f94430ee24530b6af52dc58e8598c" ma:index="14" ma:taxonomy="true" ma:internalName="c71f94430ee24530b6af52dc58e8598c" ma:taxonomyFieldName="EIMInformationAsset" ma:displayName="Information type" ma:default="" ma:fieldId="{c71f9443-0ee2-4530-b6af-52dc58e8598c}" ma:sspId="02f74cf1-ae9f-400d-bc52-3bcd3a9e177f" ma:termSetId="b76f03a6-1db7-44cf-ab25-1870b16029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e92212f5fa42fa9b52bc2f3224e0af" ma:index="16" ma:taxonomy="true" ma:internalName="m9e92212f5fa42fa9b52bc2f3224e0af" ma:taxonomyFieldName="EIMLegalEntity" ma:displayName="Legal Entity" ma:default="1;#Equinor ASA|98c35a5d-62b8-4578-be3d-53b9f4deec1f" ma:fieldId="{69e92212-f5fa-42fa-9b52-bc2f3224e0af}" ma:sspId="02f74cf1-ae9f-400d-bc52-3bcd3a9e177f" ma:termSetId="547ebc0c-73a3-4a88-b498-ea2a950fe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fb23c77fa4f4618a5f446ac03ac12ab" ma:index="18" ma:taxonomy="true" ma:internalName="hfb23c77fa4f4618a5f446ac03ac12ab" ma:taxonomyFieldName="EIMProcessArea" ma:displayName="Business capability level 1" ma:default="10;#Technology development and implementation (TDI)|01afcb3b-5eca-414e-9ead-1d3cb7205fcb" ma:fieldId="{1fb23c77-fa4f-4618-a5f4-46ac03ac12ab}" ma:sspId="02f74cf1-ae9f-400d-bc52-3bcd3a9e177f" ma:termSetId="041c847a-4248-484c-8e89-6aba1a2f3a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971e9ce8060489b80a056801d36d93d" ma:index="20" ma:taxonomy="true" ma:internalName="g971e9ce8060489b80a056801d36d93d" ma:taxonomyFieldName="EIMProcess" ma:displayName="Business capability level 2" ma:default="11;#Technology management|ec9b736c-3d23-465e-a7dc-be57bcc6c5b7" ma:fieldId="{0971e9ce-8060-489b-80a0-56801d36d93d}" ma:sspId="02f74cf1-ae9f-400d-bc52-3bcd3a9e177f" ma:termSetId="3b80e1d2-5900-412d-b185-fa8652847d1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519d5ff8fc64ffea9cb9a4c0b377271" ma:index="22" ma:taxonomy="true" ma:internalName="b519d5ff8fc64ffea9cb9a4c0b377271" ma:taxonomyFieldName="EIMSecurityClassification" ma:displayName="Security Classification" ma:default="4;#Internal|3361fef0-33ac-457d-8a1d-df19735ffcb1" ma:fieldId="{b519d5ff-8fc6-4ffe-a9cb-9a4c0b377271}" ma:sspId="02f74cf1-ae9f-400d-bc52-3bcd3a9e177f" ma:termSetId="6586e8a5-4521-47b6-a267-a502c9a77ea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6fe11a35735487dac377a215490fa4b" ma:index="24" nillable="true" ma:taxonomy="true" ma:internalName="o6fe11a35735487dac377a215490fa4b" ma:taxonomyFieldName="EIMSource" ma:displayName="Source" ma:default="3;#Office 365|23cc2eaf-b88f-49bf-9aee-2309aadb8846" ma:fieldId="{86fe11a3-5735-487d-ac37-7a215490fa4b}" ma:sspId="02f74cf1-ae9f-400d-bc52-3bcd3a9e177f" ma:termSetId="68f706c4-2129-47d0-b770-1bab961b61b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56e2644879487f8da67586944cf0f5" ma:index="26" ma:taxonomy="true" ma:internalName="gd56e2644879487f8da67586944cf0f5" ma:taxonomyFieldName="EIMStatus" ma:displayName="Status" ma:default="2;#Draft|af4d3abd-d88d-48b7-8fea-db9baac9496f" ma:fieldId="{0d56e264-4879-487f-8da6-7586944cf0f5}" ma:sspId="02f74cf1-ae9f-400d-bc52-3bcd3a9e177f" ma:termSetId="ee819452-dde8-4ad2-a8b9-030bdfafa6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3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j463fd55c1e24278acd7d668b68aa43a" ma:index="40" nillable="true" ma:taxonomy="true" ma:internalName="j463fd55c1e24278acd7d668b68aa43a" ma:taxonomyFieldName="EIMOrganisationUnit" ma:displayName="Organisation Unit" ma:default="-1;#TDI OIL AND GAS (TDI OG)|aadd1e37-0835-4a1e-a4a9-b0d764757ee7" ma:fieldId="{3463fd55-c1e2-4278-acd7-d668b68aa43a}" ma:sspId="02f74cf1-ae9f-400d-bc52-3bcd3a9e177f" ma:termSetId="f36a540b-7bb7-4142-ae76-bc96ba0f7f0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e24bb-367d-45dc-b637-097f3fb44482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bea9f7b8-4a7c-4fa4-83d4-8fe459801976}" ma:internalName="TaxCatchAll" ma:showField="CatchAllData" ma:web="6e5e811e-62e6-444b-b6ef-204719c0b4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ea9f7b8-4a7c-4fa4-83d4-8fe459801976}" ma:internalName="TaxCatchAllLabel" ma:readOnly="true" ma:showField="CatchAllDataLabel" ma:web="6e5e811e-62e6-444b-b6ef-204719c0b4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16c18e-c0a1-40da-b3d2-c4a37b26f9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1" nillable="true" ma:displayName="Length (seconds)" ma:internalName="MediaLengthInSeconds" ma:readOnly="true">
      <xsd:simpleType>
        <xsd:restriction base="dms:Unknown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9" nillable="true" ma:taxonomy="true" ma:internalName="lcf76f155ced4ddcb4097134ff3c332f" ma:taxonomyFieldName="MediaServiceImageTags" ma:displayName="Image Tags" ma:readOnly="false" ma:fieldId="{5cf76f15-5ced-4ddc-b409-7134ff3c332f}" ma:taxonomyMulti="true" ma:sspId="02f74cf1-ae9f-400d-bc52-3bcd3a9e17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b4e24bb-367d-45dc-b637-097f3fb44482">
      <Value>49</Value>
      <Value>48</Value>
      <Value>64</Value>
      <Value>8</Value>
      <Value>100</Value>
      <Value>39</Value>
      <Value>4</Value>
      <Value>3</Value>
      <Value>2</Value>
      <Value>1</Value>
    </TaxCatchAll>
    <c71f94430ee24530b6af52dc58e8598c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DW700 – Development well construction - data</TermName>
          <TermId xmlns="http://schemas.microsoft.com/office/infopath/2007/PartnerControls">88626af0-72d9-4a41-b493-8319a826a6e9</TermId>
        </TermInfo>
      </Terms>
    </c71f94430ee24530b6af52dc58e8598c>
    <o6fe11a35735487dac377a215490fa4b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Office 365</TermName>
          <TermId xmlns="http://schemas.microsoft.com/office/infopath/2007/PartnerControls">23cc2eaf-b88f-49bf-9aee-2309aadb8846</TermId>
        </TermInfo>
      </Terms>
    </o6fe11a35735487dac377a215490fa4b>
    <hfb23c77fa4f4618a5f446ac03ac12ab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Drilling and well (D＆W)</TermName>
          <TermId xmlns="http://schemas.microsoft.com/office/infopath/2007/PartnerControls">fe009a51-ebe1-4ba3-bf38-86b6ff998287</TermId>
        </TermInfo>
      </Terms>
    </hfb23c77fa4f4618a5f446ac03ac12ab>
    <b519d5ff8fc64ffea9cb9a4c0b377271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3361fef0-33ac-457d-8a1d-df19735ffcb1</TermId>
        </TermInfo>
      </Terms>
    </b519d5ff8fc64ffea9cb9a4c0b377271>
    <d632f762b19c46329b06e4a329cb5038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EXPLORATION ＆ PRODUCTION NORWAY (EPN)</TermName>
          <TermId xmlns="http://schemas.microsoft.com/office/infopath/2007/PartnerControls">549f4d9b-e032-4f6f-88fa-913655c22a47</TermId>
        </TermInfo>
      </Terms>
    </d632f762b19c46329b06e4a329cb5038>
    <mbf6ec96a4d94feeaf76fee4d5d0c80e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Norway</TermName>
          <TermId xmlns="http://schemas.microsoft.com/office/infopath/2007/PartnerControls">cd21f0fc-a0f3-48c6-8f36-ae1c60534e37</TermId>
        </TermInfo>
      </Terms>
    </mbf6ec96a4d94feeaf76fee4d5d0c80e>
    <gd56e2644879487f8da67586944cf0f5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af4d3abd-d88d-48b7-8fea-db9baac9496f</TermId>
        </TermInfo>
      </Terms>
    </gd56e2644879487f8da67586944cf0f5>
    <g971e9ce8060489b80a056801d36d93d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DW700 - Development well construction</TermName>
          <TermId xmlns="http://schemas.microsoft.com/office/infopath/2007/PartnerControls">b9c6a36e-556c-4590-9922-b4b0a5d8759b</TermId>
        </TermInfo>
      </Terms>
    </g971e9ce8060489b80a056801d36d93d>
    <lcf76f155ced4ddcb4097134ff3c332f xmlns="8016c18e-c0a1-40da-b3d2-c4a37b26f98b">
      <Terms xmlns="http://schemas.microsoft.com/office/infopath/2007/PartnerControls"/>
    </lcf76f155ced4ddcb4097134ff3c332f>
    <j463fd55c1e24278acd7d668b68aa43a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EPN EPS JOHAN SVERDRUP MARTIN LINGE AREA (EPN EPS JSML)</TermName>
          <TermId xmlns="http://schemas.microsoft.com/office/infopath/2007/PartnerControls">01e3fb2a-910c-4589-902d-ba2cd92ac1aa</TermId>
        </TermInfo>
      </Terms>
    </j463fd55c1e24278acd7d668b68aa43a>
    <m9e92212f5fa42fa9b52bc2f3224e0af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Equinor ASA</TermName>
          <TermId xmlns="http://schemas.microsoft.com/office/infopath/2007/PartnerControls">98c35a5d-62b8-4578-be3d-53b9f4deec1f</TermId>
        </TermInfo>
      </Terms>
    </m9e92212f5fa42fa9b52bc2f3224e0a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02f74cf1-ae9f-400d-bc52-3bcd3a9e177f" ContentTypeId="0x0101" PreviousValue="false"/>
</file>

<file path=customXml/item5.xml><?xml version="1.0" encoding="utf-8"?>
<LongProperties xmlns="http://schemas.microsoft.com/office/2006/metadata/longProperties">
  <LongProp xmlns="" name="TaxCatchAll"><![CDATA[28;#SP2010 TEAM SITE|d2a13e4d-4332-499d-9e40-c5f8a4f798c5;#146;#NO 35/11-B-11|8ec6f7d7-c086-4f2b-9f61-17799b60ab70;#145;#Well planning and construction|df567198-930a-43df-b301-ae3227781e97;#147;#NO 35/11-B-11 AY1H|89db3cf3-8049-4ff0-ade0-200ee36ab718;#7;#Internal|3361fef0-33ac-457d-8a1d-df19735ffcb1;#6;#DEVELOPMENT & PRODUCTION NORWAY (DPN)|e62e6a5e-6e83-4e80-bb2b-10e014263664;#4;#Drilling & Well (D&W)|fe009a51-ebe1-4ba3-bf38-86b6ff998287;#2;#Draft|af4d3abd-d88d-48b7-8fea-db9baac9496f;#1;#Equinor ASA|98c35a5d-62b8-4578-be3d-53b9f4deec1f]]></LongProp>
</LongProperties>
</file>

<file path=customXml/itemProps1.xml><?xml version="1.0" encoding="utf-8"?>
<ds:datastoreItem xmlns:ds="http://schemas.openxmlformats.org/officeDocument/2006/customXml" ds:itemID="{145A53A5-40AC-4B68-8EF9-A3A5B26BF0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5e811e-62e6-444b-b6ef-204719c0b44a"/>
    <ds:schemaRef ds:uri="5b4e24bb-367d-45dc-b637-097f3fb44482"/>
    <ds:schemaRef ds:uri="8016c18e-c0a1-40da-b3d2-c4a37b26f9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04E08A-33A1-4668-9E7E-93BD35163CE8}">
  <ds:schemaRefs>
    <ds:schemaRef ds:uri="1f555fc7-ac5f-4543-8356-af416a4e8eb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0df15f6-e83c-4b18-a82a-d87ef619b73a"/>
    <ds:schemaRef ds:uri="http://purl.org/dc/elements/1.1/"/>
    <ds:schemaRef ds:uri="http://schemas.microsoft.com/office/2006/metadata/properties"/>
    <ds:schemaRef ds:uri="http://schemas.microsoft.com/office/infopath/2007/PartnerControls"/>
    <ds:schemaRef ds:uri="5b4e24bb-367d-45dc-b637-097f3fb44482"/>
    <ds:schemaRef ds:uri="http://www.w3.org/XML/1998/namespace"/>
    <ds:schemaRef ds:uri="http://purl.org/dc/dcmitype/"/>
    <ds:schemaRef ds:uri="6e5e811e-62e6-444b-b6ef-204719c0b44a"/>
    <ds:schemaRef ds:uri="8016c18e-c0a1-40da-b3d2-c4a37b26f98b"/>
  </ds:schemaRefs>
</ds:datastoreItem>
</file>

<file path=customXml/itemProps3.xml><?xml version="1.0" encoding="utf-8"?>
<ds:datastoreItem xmlns:ds="http://schemas.openxmlformats.org/officeDocument/2006/customXml" ds:itemID="{00331DF4-BA67-4C34-849F-3F1C1298B91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B4A9FCB-3E57-4E8D-B7A8-B37841994B1B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46271CE5-F4E3-4DD0-8D54-BC44F288B2D1}">
  <ds:schemaRefs>
    <ds:schemaRef ds:uri="http://schemas.microsoft.com/office/2006/metadata/longProperties"/>
    <ds:schemaRef ds:uri=""/>
  </ds:schemaRefs>
</ds:datastoreItem>
</file>

<file path=docMetadata/LabelInfo.xml><?xml version="1.0" encoding="utf-8"?>
<clbl:labelList xmlns:clbl="http://schemas.microsoft.com/office/2020/mipLabelMetadata">
  <clbl:label id="{7f934997-aada-4c45-8b18-4c773a156691}" enabled="1" method="Privileged" siteId="{3aa4a235-b6e2-48d5-9195-7fcf05b459b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 5-8" Liner Tally</vt:lpstr>
      <vt:lpstr>'9 5-8" Liner Tally'!Print_Area</vt:lpstr>
      <vt:lpstr>'9 5-8" Liner Tally'!Print_Titles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Bertrand Raulline</dc:creator>
  <cp:keywords/>
  <dc:description/>
  <cp:lastModifiedBy>Felix Odebrett</cp:lastModifiedBy>
  <cp:revision/>
  <cp:lastPrinted>2023-09-28T04:01:29Z</cp:lastPrinted>
  <dcterms:created xsi:type="dcterms:W3CDTF">2003-01-23T03:14:42Z</dcterms:created>
  <dcterms:modified xsi:type="dcterms:W3CDTF">2025-03-13T07:17:02Z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W_SaveText">
    <vt:lpwstr>&amp;Save to Notes</vt:lpwstr>
  </property>
  <property fmtid="{D5CDD505-2E9C-101B-9397-08002B2CF9AE}" pid="3" name="SW_SaveCloseText">
    <vt:lpwstr>Save and &amp;Close Notes document</vt:lpwstr>
  </property>
  <property fmtid="{D5CDD505-2E9C-101B-9397-08002B2CF9AE}" pid="4" name="SW_DocUNID">
    <vt:lpwstr>F3F41CF0EF7789A6C1256DA100791CB2</vt:lpwstr>
  </property>
  <property fmtid="{D5CDD505-2E9C-101B-9397-08002B2CF9AE}" pid="5" name="SW_CustomTitle">
    <vt:lpwstr/>
  </property>
  <property fmtid="{D5CDD505-2E9C-101B-9397-08002B2CF9AE}" pid="6" name="SW_NewDocument">
    <vt:lpwstr/>
  </property>
  <property fmtid="{D5CDD505-2E9C-101B-9397-08002B2CF9AE}" pid="7" name="SW_DialogTitle">
    <vt:lpwstr>SWING Integrator for Notes and Office</vt:lpwstr>
  </property>
  <property fmtid="{D5CDD505-2E9C-101B-9397-08002B2CF9AE}" pid="8" name="SW_PromptText">
    <vt:lpwstr>Do you want to save?</vt:lpwstr>
  </property>
  <property fmtid="{D5CDD505-2E9C-101B-9397-08002B2CF9AE}" pid="9" name="CS_FIELD">
    <vt:lpwstr>GULLFAKS SATELITTER</vt:lpwstr>
  </property>
  <property fmtid="{D5CDD505-2E9C-101B-9397-08002B2CF9AE}" pid="10" name="CS_TECHNICALDOCUMENTTYPE">
    <vt:lpwstr>Tally</vt:lpwstr>
  </property>
  <property fmtid="{D5CDD505-2E9C-101B-9397-08002B2CF9AE}" pid="11" name="CS_WELLBORE">
    <vt:lpwstr>NO 34/10-O-1 H</vt:lpwstr>
  </property>
  <property fmtid="{D5CDD505-2E9C-101B-9397-08002B2CF9AE}" pid="12" name="CS_DISCIPLINE">
    <vt:lpwstr>(None)</vt:lpwstr>
  </property>
  <property fmtid="{D5CDD505-2E9C-101B-9397-08002B2CF9AE}" pid="13" name="CS_INSTALLATION">
    <vt:lpwstr>Gullfaks</vt:lpwstr>
  </property>
  <property fmtid="{D5CDD505-2E9C-101B-9397-08002B2CF9AE}" pid="14" name="Expiry Date">
    <vt:lpwstr>2011-01-06T00:00:00Z</vt:lpwstr>
  </property>
  <property fmtid="{D5CDD505-2E9C-101B-9397-08002B2CF9AE}" pid="15" name="CS_LOCATION">
    <vt:lpwstr>Bergen Sandsli</vt:lpwstr>
  </property>
  <property fmtid="{D5CDD505-2E9C-101B-9397-08002B2CF9AE}" pid="16" name="CS_BLOCK">
    <vt:lpwstr>NO 34/10</vt:lpwstr>
  </property>
  <property fmtid="{D5CDD505-2E9C-101B-9397-08002B2CF9AE}" pid="17" name="Status">
    <vt:lpwstr>Draft</vt:lpwstr>
  </property>
  <property fmtid="{D5CDD505-2E9C-101B-9397-08002B2CF9AE}" pid="18" name="CS_ACTIVITY">
    <vt:lpwstr>5</vt:lpwstr>
  </property>
  <property fmtid="{D5CDD505-2E9C-101B-9397-08002B2CF9AE}" pid="19" name="Security Classification">
    <vt:lpwstr>Internal</vt:lpwstr>
  </property>
  <property fmtid="{D5CDD505-2E9C-101B-9397-08002B2CF9AE}" pid="20" name="CS_REGION">
    <vt:lpwstr>Norway</vt:lpwstr>
  </property>
  <property fmtid="{D5CDD505-2E9C-101B-9397-08002B2CF9AE}" pid="21" name="CS_AREA">
    <vt:lpwstr>North Sea</vt:lpwstr>
  </property>
  <property fmtid="{D5CDD505-2E9C-101B-9397-08002B2CF9AE}" pid="22" name="CS_COUNTRY">
    <vt:lpwstr>Norway</vt:lpwstr>
  </property>
  <property fmtid="{D5CDD505-2E9C-101B-9397-08002B2CF9AE}" pid="23" name="CS_BUSINESSPARTNER">
    <vt:lpwstr>(None)</vt:lpwstr>
  </property>
  <property fmtid="{D5CDD505-2E9C-101B-9397-08002B2CF9AE}" pid="24" name="CS_LICENSE">
    <vt:lpwstr>NO PL050</vt:lpwstr>
  </property>
  <property fmtid="{D5CDD505-2E9C-101B-9397-08002B2CF9AE}" pid="25" name="_NewReviewCycle">
    <vt:lpwstr/>
  </property>
  <property fmtid="{D5CDD505-2E9C-101B-9397-08002B2CF9AE}" pid="26" name="CS_PHASE">
    <vt:lpwstr>Exploration</vt:lpwstr>
  </property>
  <property fmtid="{D5CDD505-2E9C-101B-9397-08002B2CF9AE}" pid="27" name="CS_DECISIONGATE">
    <vt:lpwstr>RTDE</vt:lpwstr>
  </property>
  <property fmtid="{D5CDD505-2E9C-101B-9397-08002B2CF9AE}" pid="28" name="CS_CATEGORY">
    <vt:lpwstr>3</vt:lpwstr>
  </property>
  <property fmtid="{D5CDD505-2E9C-101B-9397-08002B2CF9AE}" pid="29" name="CS_PROJECT">
    <vt:lpwstr>Gullfaks Well NO 34/10-O-1</vt:lpwstr>
  </property>
  <property fmtid="{D5CDD505-2E9C-101B-9397-08002B2CF9AE}" pid="30" name="CS_KEYWORD">
    <vt:lpwstr/>
  </property>
  <property fmtid="{D5CDD505-2E9C-101B-9397-08002B2CF9AE}" pid="31" name="CS_JOURNALNUMBER">
    <vt:lpwstr/>
  </property>
  <property fmtid="{D5CDD505-2E9C-101B-9397-08002B2CF9AE}" pid="32" name="CS_ARCHIVEID">
    <vt:lpwstr/>
  </property>
  <property fmtid="{D5CDD505-2E9C-101B-9397-08002B2CF9AE}" pid="33" name="ContentTypeId">
    <vt:lpwstr>0x01010021A623C39873404E8BA89587BD4428B4010052B23E065112644B84E950C35A824CD0</vt:lpwstr>
  </property>
  <property fmtid="{D5CDD505-2E9C-101B-9397-08002B2CF9AE}" pid="34" name="Unique_x0020_Wellbore_x0020_Identifier">
    <vt:lpwstr>2;#NO 16/2-G-2 H|438bdf11-ddb1-4380-9711-d5d1ddd19597</vt:lpwstr>
  </property>
  <property fmtid="{D5CDD505-2E9C-101B-9397-08002B2CF9AE}" pid="35" name="Organisation">
    <vt:lpwstr>3</vt:lpwstr>
  </property>
  <property fmtid="{D5CDD505-2E9C-101B-9397-08002B2CF9AE}" pid="36" name="Process">
    <vt:lpwstr>4</vt:lpwstr>
  </property>
  <property fmtid="{D5CDD505-2E9C-101B-9397-08002B2CF9AE}" pid="37" name="SecurityClassification">
    <vt:lpwstr>1</vt:lpwstr>
  </property>
  <property fmtid="{D5CDD505-2E9C-101B-9397-08002B2CF9AE}" pid="38" name="ItemRetentionFormula">
    <vt:lpwstr>&lt;formula id="Status Sent to archive" /&gt;</vt:lpwstr>
  </property>
  <property fmtid="{D5CDD505-2E9C-101B-9397-08002B2CF9AE}" pid="39" name="_dlc_policyId">
    <vt:lpwstr>0x010100F7AC974578254811A4E2A32DB0F95ACD0A|-1775281733</vt:lpwstr>
  </property>
  <property fmtid="{D5CDD505-2E9C-101B-9397-08002B2CF9AE}" pid="40" name="_dlc_DocId">
    <vt:lpwstr>c42c2eb2-2904-4fd8-abcd-71de42b90545</vt:lpwstr>
  </property>
  <property fmtid="{D5CDD505-2E9C-101B-9397-08002B2CF9AE}" pid="41" name="_dlc_DocIdUrl">
    <vt:lpwstr>https://statoilsrm.sharepoint.com/sites/ts-100647/_layouts/DocIdRedir.aspx?ID=c42c2eb2-2904-4fd8-abcd-71de42b90545, c42c2eb2-2904-4fd8-abcd-71de42b90545</vt:lpwstr>
  </property>
  <property fmtid="{D5CDD505-2E9C-101B-9397-08002B2CF9AE}" pid="42" name="_dlc_DocIdItemGuid">
    <vt:lpwstr>417c9cab-e443-47aa-8d72-2c63fd3583e2</vt:lpwstr>
  </property>
  <property fmtid="{D5CDD505-2E9C-101B-9397-08002B2CF9AE}" pid="43" name="m384b605e0dc4267b80313e25d0d9b0a">
    <vt:lpwstr>NO 34/10-P-4|ce1d3cde-b8b1-4875-8df2-9917c75bb2b3</vt:lpwstr>
  </property>
  <property fmtid="{D5CDD505-2E9C-101B-9397-08002B2CF9AE}" pid="44" name="ProcessTaxHTField0">
    <vt:lpwstr>Well planning and construction|0f9c19a4-6620-47db-ad55-9997e9de0b59</vt:lpwstr>
  </property>
  <property fmtid="{D5CDD505-2E9C-101B-9397-08002B2CF9AE}" pid="45" name="IconOverlay">
    <vt:lpwstr/>
  </property>
  <property fmtid="{D5CDD505-2E9C-101B-9397-08002B2CF9AE}" pid="46" name="OrganisationTaxHTField0">
    <vt:lpwstr>DPN OTE POP TRO TROLL C/FRAM (POP TRO CF)|f6cd6d4a-9f46-4524-a836-7da559472932</vt:lpwstr>
  </property>
  <property fmtid="{D5CDD505-2E9C-101B-9397-08002B2CF9AE}" pid="47" name="SecurityClassificationTaxHTField0">
    <vt:lpwstr>Internal|3f97380a-aecf-4500-b684-b7a8fb7ac2b7</vt:lpwstr>
  </property>
  <property fmtid="{D5CDD505-2E9C-101B-9397-08002B2CF9AE}" pid="48" name="Comments">
    <vt:lpwstr/>
  </property>
  <property fmtid="{D5CDD505-2E9C-101B-9397-08002B2CF9AE}" pid="49" name="Document status">
    <vt:lpwstr>Draft</vt:lpwstr>
  </property>
  <property fmtid="{D5CDD505-2E9C-101B-9397-08002B2CF9AE}" pid="50" name="cf87c9dff68d4219b90180fcc77bea43">
    <vt:lpwstr>NO 16/2-D-11|fd95c506-41a9-49f8-80bf-6af9a446195e</vt:lpwstr>
  </property>
  <property fmtid="{D5CDD505-2E9C-101B-9397-08002B2CF9AE}" pid="51" name="ibd8c342a01d42e387384e440a93e73d">
    <vt:lpwstr/>
  </property>
  <property fmtid="{D5CDD505-2E9C-101B-9397-08002B2CF9AE}" pid="52" name="l82dc0dff1d9487abba98adbc609ee6b">
    <vt:lpwstr/>
  </property>
  <property fmtid="{D5CDD505-2E9C-101B-9397-08002B2CF9AE}" pid="53" name="Installation_x0020_Name">
    <vt:lpwstr/>
  </property>
  <property fmtid="{D5CDD505-2E9C-101B-9397-08002B2CF9AE}" pid="54" name="Field_x0020_Identifier">
    <vt:lpwstr/>
  </property>
  <property fmtid="{D5CDD505-2E9C-101B-9397-08002B2CF9AE}" pid="55" name="pec6db16fb5f40b1907fd66ad4d8c1a0">
    <vt:lpwstr>NO 16/2-D-10|ee5b34f4-0f17-45f5-8804-e2ab5fac3ead</vt:lpwstr>
  </property>
  <property fmtid="{D5CDD505-2E9C-101B-9397-08002B2CF9AE}" pid="56" name="ab6aca177e3c417ba779c372895c793f">
    <vt:lpwstr/>
  </property>
  <property fmtid="{D5CDD505-2E9C-101B-9397-08002B2CF9AE}" pid="57" name="l1674de649804d5e9d93654d2afa5495">
    <vt:lpwstr/>
  </property>
  <property fmtid="{D5CDD505-2E9C-101B-9397-08002B2CF9AE}" pid="58" name="j36bf8dcc12446fdb28b02c56417ea49">
    <vt:lpwstr/>
  </property>
  <property fmtid="{D5CDD505-2E9C-101B-9397-08002B2CF9AE}" pid="59" name="b0cf06ef89454b6fa6070168117cd3fa">
    <vt:lpwstr/>
  </property>
  <property fmtid="{D5CDD505-2E9C-101B-9397-08002B2CF9AE}" pid="60" name="pf0ac97061d245bc9a72a6ed380d2a58">
    <vt:lpwstr>NO 16/2-D-12|c20782dc-2ed8-4374-8091-fe9bfec6cc75</vt:lpwstr>
  </property>
  <property fmtid="{D5CDD505-2E9C-101B-9397-08002B2CF9AE}" pid="61" name="obd4e72ce31941088246cb3af579f9b2">
    <vt:lpwstr>NO 16/2-D-9|73edcd8f-f6a4-4e00-9485-729e7bdde343</vt:lpwstr>
  </property>
  <property fmtid="{D5CDD505-2E9C-101B-9397-08002B2CF9AE}" pid="62" name="faad0dfcb80343d7a125c1a189651f00">
    <vt:lpwstr/>
  </property>
  <property fmtid="{D5CDD505-2E9C-101B-9397-08002B2CF9AE}" pid="63" name="k5fe230c55294dc6a88d60910042c8d5">
    <vt:lpwstr/>
  </property>
  <property fmtid="{D5CDD505-2E9C-101B-9397-08002B2CF9AE}" pid="64" name="gd0283b4b527431e98263da9727f3ee9">
    <vt:lpwstr/>
  </property>
  <property fmtid="{D5CDD505-2E9C-101B-9397-08002B2CF9AE}" pid="65" name="bee72b8589204cffad593791602d9760">
    <vt:lpwstr>NO 16/2-D-15|f74cd2ea-9b4b-4def-8a02-b3aa9eedd99d</vt:lpwstr>
  </property>
  <property fmtid="{D5CDD505-2E9C-101B-9397-08002B2CF9AE}" pid="66" name="k8a1c1ffa76f4695892fe2a5a3de0b47">
    <vt:lpwstr/>
  </property>
  <property fmtid="{D5CDD505-2E9C-101B-9397-08002B2CF9AE}" pid="67" name="lcec2dabc2294a1fb978052d8aaf3b9f">
    <vt:lpwstr/>
  </property>
  <property fmtid="{D5CDD505-2E9C-101B-9397-08002B2CF9AE}" pid="68" name="c36008d4e32b4ff6a7e80caf41eec317">
    <vt:lpwstr/>
  </property>
  <property fmtid="{D5CDD505-2E9C-101B-9397-08002B2CF9AE}" pid="69" name="kae837f9dbbe4782b128710f21f97c83">
    <vt:lpwstr>NO 16/2-D-13|e2926ec9-5cae-4a24-b19d-ef093575ded1</vt:lpwstr>
  </property>
  <property fmtid="{D5CDD505-2E9C-101B-9397-08002B2CF9AE}" pid="70" name="j62047eb13c345d49ac04c275b22ec8d">
    <vt:lpwstr/>
  </property>
  <property fmtid="{D5CDD505-2E9C-101B-9397-08002B2CF9AE}" pid="71" name="le7a79853e5d4db2838d221445568aed">
    <vt:lpwstr>NO 16/2-D-14|769b18c3-355c-4673-b8c9-0325325bb8b9</vt:lpwstr>
  </property>
  <property fmtid="{D5CDD505-2E9C-101B-9397-08002B2CF9AE}" pid="72" name="daeb28dbdd934933a6b21498ddc22d5e">
    <vt:lpwstr/>
  </property>
  <property fmtid="{D5CDD505-2E9C-101B-9397-08002B2CF9AE}" pid="73" name="a3bca573226a46b19c942d8b750b70f0">
    <vt:lpwstr>JOHAN SVERDRUP|09bc3d17-04db-4427-80fc-fbc0f696b7be</vt:lpwstr>
  </property>
  <property fmtid="{D5CDD505-2E9C-101B-9397-08002B2CF9AE}" pid="74" name="i4f029855a094c869c9c269b40fff284">
    <vt:lpwstr>Norway|a1382af9-83ff-473f-a26d-d36a0b184597</vt:lpwstr>
  </property>
  <property fmtid="{D5CDD505-2E9C-101B-9397-08002B2CF9AE}" pid="75" name="Country">
    <vt:lpwstr>2</vt:lpwstr>
  </property>
  <property fmtid="{D5CDD505-2E9C-101B-9397-08002B2CF9AE}" pid="76" name="o0d9804247fa42dab287e5898dffd525">
    <vt:lpwstr/>
  </property>
  <property fmtid="{D5CDD505-2E9C-101B-9397-08002B2CF9AE}" pid="77" name="n2e62b2c0c664f0e892342981b85618a">
    <vt:lpwstr>TPD JOHAN SVERDRUP (TPD JS)|6edd534b-9380-4bb3-8c70-3d515d8de083</vt:lpwstr>
  </property>
  <property fmtid="{D5CDD505-2E9C-101B-9397-08002B2CF9AE}" pid="78" name="i8f11dcf9f634f9f844c74cd14a2c3fa">
    <vt:lpwstr>NO 16/2-F-2 H|c0641842-ce20-46fc-80f3-2089c66af51a</vt:lpwstr>
  </property>
  <property fmtid="{D5CDD505-2E9C-101B-9397-08002B2CF9AE}" pid="79" name="c391fe56db7e461891ef86f7be128ae1">
    <vt:lpwstr/>
  </property>
  <property fmtid="{D5CDD505-2E9C-101B-9397-08002B2CF9AE}" pid="80" name="d2a1eebace4e4af68fad32979d30a622">
    <vt:lpwstr>NO 16/2-F-14 H|f0faf652-ce73-416d-8dc0-c5e9e6ea168f</vt:lpwstr>
  </property>
  <property fmtid="{D5CDD505-2E9C-101B-9397-08002B2CF9AE}" pid="81" name="lbf8362248dc4d3ba85a05777c814288">
    <vt:lpwstr/>
  </property>
  <property fmtid="{D5CDD505-2E9C-101B-9397-08002B2CF9AE}" pid="82" name="h3ea30f76cf2414985f5bc41145ec252">
    <vt:lpwstr/>
  </property>
  <property fmtid="{D5CDD505-2E9C-101B-9397-08002B2CF9AE}" pid="83" name="ma53bae3f79d412e936174dbb968bbae">
    <vt:lpwstr/>
  </property>
  <property fmtid="{D5CDD505-2E9C-101B-9397-08002B2CF9AE}" pid="84" name="c55d9f78b8d143dfbc3eed335691e1d9">
    <vt:lpwstr/>
  </property>
  <property fmtid="{D5CDD505-2E9C-101B-9397-08002B2CF9AE}" pid="85" name="Unique Wellbore Identifier">
    <vt:lpwstr>2</vt:lpwstr>
  </property>
  <property fmtid="{D5CDD505-2E9C-101B-9397-08002B2CF9AE}" pid="86" name="b1081fafdbdc4443bd49cc2a8443c6ac">
    <vt:lpwstr/>
  </property>
  <property fmtid="{D5CDD505-2E9C-101B-9397-08002B2CF9AE}" pid="87" name="a6b171e0073b48eea7af5475d5f75409">
    <vt:lpwstr>NO 16/2-E-2 H|c5462879-e17e-4b62-9b44-7cc213502572</vt:lpwstr>
  </property>
  <property fmtid="{D5CDD505-2E9C-101B-9397-08002B2CF9AE}" pid="88" name="bc6974dc477c49f098adb5b4f800022d">
    <vt:lpwstr/>
  </property>
  <property fmtid="{D5CDD505-2E9C-101B-9397-08002B2CF9AE}" pid="89" name="edfb9a41eca1426e8666e4252306fc71">
    <vt:lpwstr>NO 16/2-G-4 H|98947f6a-e557-446a-a19d-35d18cc2b8f3</vt:lpwstr>
  </property>
  <property fmtid="{D5CDD505-2E9C-101B-9397-08002B2CF9AE}" pid="90" name="e161a4fb115a4248b2d3e91aa25af0e8">
    <vt:lpwstr/>
  </property>
  <property fmtid="{D5CDD505-2E9C-101B-9397-08002B2CF9AE}" pid="91" name="nee333c5b24842faaf5cf0b37e0a50ed">
    <vt:lpwstr/>
  </property>
  <property fmtid="{D5CDD505-2E9C-101B-9397-08002B2CF9AE}" pid="92" name="i5099efb32614fb28d535cabab75778f">
    <vt:lpwstr/>
  </property>
  <property fmtid="{D5CDD505-2E9C-101B-9397-08002B2CF9AE}" pid="93" name="f1a24fba6d6344b1a3819d2f3be9d89c">
    <vt:lpwstr>NO 16/2-G-2 H|438bdf11-ddb1-4380-9711-d5d1ddd19597</vt:lpwstr>
  </property>
  <property fmtid="{D5CDD505-2E9C-101B-9397-08002B2CF9AE}" pid="94" name="i932e5e12f3949d2aa49266567f40a55">
    <vt:lpwstr/>
  </property>
  <property fmtid="{D5CDD505-2E9C-101B-9397-08002B2CF9AE}" pid="95" name="d45a489e749a4b08b88ee0d1051a257f">
    <vt:lpwstr>NO 35/11-B-12 BY1H|b1f38c0f-103e-4b89-a691-f249eb7cca91</vt:lpwstr>
  </property>
  <property fmtid="{D5CDD505-2E9C-101B-9397-08002B2CF9AE}" pid="96" name="p561a92960084c2785ca15c0de38ca74">
    <vt:lpwstr/>
  </property>
  <property fmtid="{D5CDD505-2E9C-101B-9397-08002B2CF9AE}" pid="97" name="j09364c63ac54311acd84976796ff8f9">
    <vt:lpwstr/>
  </property>
  <property fmtid="{D5CDD505-2E9C-101B-9397-08002B2CF9AE}" pid="98" name="c41fa050bd8d49e583dedbbacbbd0099">
    <vt:lpwstr/>
  </property>
  <property fmtid="{D5CDD505-2E9C-101B-9397-08002B2CF9AE}" pid="99" name="n8d2ada35b5f44c3ad335a190e3269c0">
    <vt:lpwstr/>
  </property>
  <property fmtid="{D5CDD505-2E9C-101B-9397-08002B2CF9AE}" pid="100" name="a69c476fa222412c88eb51b991fe9ba9">
    <vt:lpwstr>NO 35/11-B-11 AY1H|efe1007d-ccf7-4041-ac25-62a2e9588200</vt:lpwstr>
  </property>
  <property fmtid="{D5CDD505-2E9C-101B-9397-08002B2CF9AE}" pid="101" name="j463fd55c1e24278acd7d668b68aa43a">
    <vt:lpwstr>DPN OTE POP TRO TROLL C/FRAM (POP TRO CF)|2090f158-3ce9-4c44-bbee-82f5e0d3d63e</vt:lpwstr>
  </property>
  <property fmtid="{D5CDD505-2E9C-101B-9397-08002B2CF9AE}" pid="102" name="_dlc_ExpireDate">
    <vt:lpwstr/>
  </property>
  <property fmtid="{D5CDD505-2E9C-101B-9397-08002B2CF9AE}" pid="103" name="display_urn:schemas-microsoft-com:office:office#Editor">
    <vt:lpwstr>Viktor Hamre Anderssen</vt:lpwstr>
  </property>
  <property fmtid="{D5CDD505-2E9C-101B-9397-08002B2CF9AE}" pid="104" name="EIMProcessArea">
    <vt:lpwstr>39;#Drilling and well (D＆W)|fe009a51-ebe1-4ba3-bf38-86b6ff998287</vt:lpwstr>
  </property>
  <property fmtid="{D5CDD505-2E9C-101B-9397-08002B2CF9AE}" pid="105" name="EIMOrganisationUnit">
    <vt:lpwstr>100;#EPN EPS JOHAN SVERDRUP MARTIN LINGE AREA (EPN EPS JSML)|01e3fb2a-910c-4589-902d-ba2cd92ac1aa</vt:lpwstr>
  </property>
  <property fmtid="{D5CDD505-2E9C-101B-9397-08002B2CF9AE}" pid="106" name="ComplianceAssetId">
    <vt:lpwstr/>
  </property>
  <property fmtid="{D5CDD505-2E9C-101B-9397-08002B2CF9AE}" pid="107" name="_vti_ItemDeclaredRecord">
    <vt:lpwstr/>
  </property>
  <property fmtid="{D5CDD505-2E9C-101B-9397-08002B2CF9AE}" pid="108" name="EIMLegalEntity">
    <vt:lpwstr>1;#Equinor ASA|98c35a5d-62b8-4578-be3d-53b9f4deec1f</vt:lpwstr>
  </property>
  <property fmtid="{D5CDD505-2E9C-101B-9397-08002B2CF9AE}" pid="109" name="Email_sentdate">
    <vt:lpwstr/>
  </property>
  <property fmtid="{D5CDD505-2E9C-101B-9397-08002B2CF9AE}" pid="110" name="EIMPlant">
    <vt:lpwstr>10;#Johan Sverdrup Q|8c4cb6b3-9784-4967-adf6-899844522d9b</vt:lpwstr>
  </property>
  <property fmtid="{D5CDD505-2E9C-101B-9397-08002B2CF9AE}" pid="111" name="EIMWellbore">
    <vt:lpwstr>12;#NO 16/3-Q-2 H|a88c5e88-ddaa-49a6-929c-3232b0dc1efc</vt:lpwstr>
  </property>
  <property fmtid="{D5CDD505-2E9C-101B-9397-08002B2CF9AE}" pid="112" name="GUID">
    <vt:lpwstr>5194defe-dfda-4dc3-a27a-d0bc1630af69</vt:lpwstr>
  </property>
  <property fmtid="{D5CDD505-2E9C-101B-9397-08002B2CF9AE}" pid="113" name="Email_to">
    <vt:lpwstr/>
  </property>
  <property fmtid="{D5CDD505-2E9C-101B-9397-08002B2CF9AE}" pid="114" name="EIMStatus">
    <vt:lpwstr>2;#Draft|af4d3abd-d88d-48b7-8fea-db9baac9496f</vt:lpwstr>
  </property>
  <property fmtid="{D5CDD505-2E9C-101B-9397-08002B2CF9AE}" pid="115" name="DocumentSetDescription">
    <vt:lpwstr/>
  </property>
  <property fmtid="{D5CDD505-2E9C-101B-9397-08002B2CF9AE}" pid="116" name="Email_hasattachment">
    <vt:lpwstr/>
  </property>
  <property fmtid="{D5CDD505-2E9C-101B-9397-08002B2CF9AE}" pid="117" name="EIMSource">
    <vt:lpwstr>3;#Office 365|23cc2eaf-b88f-49bf-9aee-2309aadb8846</vt:lpwstr>
  </property>
  <property fmtid="{D5CDD505-2E9C-101B-9397-08002B2CF9AE}" pid="118" name="display_urn:schemas-microsoft-com:office:office#Author">
    <vt:lpwstr>Ingvar Dahl</vt:lpwstr>
  </property>
  <property fmtid="{D5CDD505-2E9C-101B-9397-08002B2CF9AE}" pid="119" name="EIMSecurityClassification">
    <vt:lpwstr>4;#Internal|3361fef0-33ac-457d-8a1d-df19735ffcb1</vt:lpwstr>
  </property>
  <property fmtid="{D5CDD505-2E9C-101B-9397-08002B2CF9AE}" pid="120" name="EIMBusinessArea">
    <vt:lpwstr>64;#EXPLORATION ＆ PRODUCTION NORWAY (EPN)|549f4d9b-e032-4f6f-88fa-913655c22a47</vt:lpwstr>
  </property>
  <property fmtid="{D5CDD505-2E9C-101B-9397-08002B2CF9AE}" pid="121" name="EIMProcess">
    <vt:lpwstr>49;#DW700 - Development well construction|b9c6a36e-556c-4590-9922-b4b0a5d8759b</vt:lpwstr>
  </property>
  <property fmtid="{D5CDD505-2E9C-101B-9397-08002B2CF9AE}" pid="122" name="EIMField">
    <vt:lpwstr>8;#JOHAN SVERDRUP|ced64f09-3bc2-4f3b-b76a-ec31cb4c6883</vt:lpwstr>
  </property>
  <property fmtid="{D5CDD505-2E9C-101B-9397-08002B2CF9AE}" pid="123" name="EIMWell">
    <vt:lpwstr>11;#NO 16/3-Q-2|9d5dd073-185f-401c-9457-b2859a2eb209</vt:lpwstr>
  </property>
  <property fmtid="{D5CDD505-2E9C-101B-9397-08002B2CF9AE}" pid="124" name="Email_from">
    <vt:lpwstr/>
  </property>
  <property fmtid="{D5CDD505-2E9C-101B-9397-08002B2CF9AE}" pid="125" name="StatusSP2010">
    <vt:lpwstr>Draft</vt:lpwstr>
  </property>
  <property fmtid="{D5CDD505-2E9C-101B-9397-08002B2CF9AE}" pid="126" name="EIMCountry">
    <vt:lpwstr>8;#Norway|cd21f0fc-a0f3-48c6-8f36-ae1c60534e37</vt:lpwstr>
  </property>
  <property fmtid="{D5CDD505-2E9C-101B-9397-08002B2CF9AE}" pid="127" name="EIMInformationAsset">
    <vt:lpwstr>48;#DW700 – Development well construction - data|88626af0-72d9-4a41-b493-8319a826a6e9</vt:lpwstr>
  </property>
  <property fmtid="{D5CDD505-2E9C-101B-9397-08002B2CF9AE}" pid="128" name="EIMLicense">
    <vt:lpwstr>9;#NO PL501|f857b200-f651-481e-8886-688d08a7db95</vt:lpwstr>
  </property>
  <property fmtid="{D5CDD505-2E9C-101B-9397-08002B2CF9AE}" pid="129" name="Installation Name">
    <vt:lpwstr/>
  </property>
  <property fmtid="{D5CDD505-2E9C-101B-9397-08002B2CF9AE}" pid="130" name="Field Identifier">
    <vt:lpwstr/>
  </property>
  <property fmtid="{D5CDD505-2E9C-101B-9397-08002B2CF9AE}" pid="131" name="MediaServiceImageTags">
    <vt:lpwstr/>
  </property>
  <property fmtid="{D5CDD505-2E9C-101B-9397-08002B2CF9AE}" pid="132" name="xd_Signature">
    <vt:bool>false</vt:bool>
  </property>
  <property fmtid="{D5CDD505-2E9C-101B-9397-08002B2CF9AE}" pid="133" name="TriggerFlowInfo">
    <vt:lpwstr/>
  </property>
  <property fmtid="{D5CDD505-2E9C-101B-9397-08002B2CF9AE}" pid="134" name="Order">
    <vt:r8>26200</vt:r8>
  </property>
  <property fmtid="{D5CDD505-2E9C-101B-9397-08002B2CF9AE}" pid="135" name="xd_ProgID">
    <vt:lpwstr/>
  </property>
  <property fmtid="{D5CDD505-2E9C-101B-9397-08002B2CF9AE}" pid="136" name="TemplateUrl">
    <vt:lpwstr/>
  </property>
  <property fmtid="{D5CDD505-2E9C-101B-9397-08002B2CF9AE}" pid="137" name="_ExtendedDescription">
    <vt:lpwstr/>
  </property>
</Properties>
</file>