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toilsrm-my.sharepoint.com/personal/fjco_equinor_com/Documents/Felix/Completion Tally App/Completion Tally Automation/tallyAppGitHubUpload/"/>
    </mc:Choice>
  </mc:AlternateContent>
  <xr:revisionPtr revIDLastSave="77" documentId="8_{7884FE95-6138-4862-A750-F2A7E75A07BD}" xr6:coauthVersionLast="47" xr6:coauthVersionMax="47" xr10:uidLastSave="{FA3CBB64-E83B-4B8D-B089-B33EFD75F1E9}"/>
  <bookViews>
    <workbookView xWindow="-120" yWindow="-120" windowWidth="38640" windowHeight="21240" tabRatio="906" xr2:uid="{00000000-000D-0000-FFFF-FFFF00000000}"/>
  </bookViews>
  <sheets>
    <sheet name="10 3-4 Tieback back use" sheetId="6" r:id="rId1"/>
  </sheets>
  <definedNames>
    <definedName name="_xlnm.Print_Area" localSheetId="0">'10 3-4 Tieback back use'!$B$1:$J$156</definedName>
    <definedName name="_xlnm.Print_Titles" localSheetId="0">'10 3-4 Tieback back use'!$12:$14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6" l="1"/>
  <c r="H32" i="6" s="1"/>
  <c r="H31" i="6" s="1"/>
  <c r="H30" i="6" s="1"/>
  <c r="H29" i="6" s="1"/>
  <c r="H28" i="6" s="1"/>
  <c r="H27" i="6" s="1"/>
  <c r="H26" i="6" s="1"/>
  <c r="G20" i="6"/>
  <c r="G21" i="6"/>
  <c r="G22" i="6"/>
  <c r="G23" i="6"/>
  <c r="G24" i="6" s="1"/>
  <c r="G25" i="6" s="1"/>
  <c r="G26" i="6" s="1"/>
  <c r="H128" i="6"/>
  <c r="H127" i="6" s="1"/>
  <c r="H126" i="6" s="1"/>
  <c r="H125" i="6" s="1"/>
  <c r="H124" i="6" s="1"/>
  <c r="H123" i="6" s="1"/>
  <c r="H122" i="6" s="1"/>
  <c r="H121" i="6" s="1"/>
  <c r="H120" i="6" s="1"/>
  <c r="H119" i="6" s="1"/>
  <c r="H118" i="6" s="1"/>
  <c r="H117" i="6" s="1"/>
  <c r="H116" i="6" s="1"/>
  <c r="H115" i="6" s="1"/>
  <c r="H114" i="6" s="1"/>
  <c r="H113" i="6" s="1"/>
  <c r="H112" i="6" s="1"/>
  <c r="H111" i="6" s="1"/>
  <c r="H110" i="6" s="1"/>
  <c r="H109" i="6" s="1"/>
  <c r="H108" i="6" s="1"/>
  <c r="H107" i="6" s="1"/>
  <c r="H106" i="6" s="1"/>
  <c r="H105" i="6" s="1"/>
  <c r="H104" i="6" s="1"/>
  <c r="H103" i="6" s="1"/>
  <c r="H102" i="6" s="1"/>
  <c r="H101" i="6" s="1"/>
  <c r="H100" i="6" s="1"/>
  <c r="H99" i="6" s="1"/>
  <c r="H98" i="6" s="1"/>
  <c r="H97" i="6" s="1"/>
  <c r="H96" i="6" s="1"/>
  <c r="H95" i="6" s="1"/>
  <c r="H94" i="6" s="1"/>
  <c r="H93" i="6" s="1"/>
  <c r="H92" i="6" s="1"/>
  <c r="H91" i="6" s="1"/>
  <c r="H90" i="6" s="1"/>
  <c r="H89" i="6" s="1"/>
  <c r="H88" i="6" s="1"/>
  <c r="H87" i="6" s="1"/>
  <c r="H86" i="6" s="1"/>
  <c r="H85" i="6" s="1"/>
  <c r="H84" i="6" s="1"/>
  <c r="H83" i="6" s="1"/>
  <c r="H82" i="6" s="1"/>
  <c r="H81" i="6" s="1"/>
  <c r="H80" i="6" s="1"/>
  <c r="H79" i="6" s="1"/>
  <c r="H78" i="6" s="1"/>
  <c r="H77" i="6" s="1"/>
  <c r="H76" i="6" s="1"/>
  <c r="H75" i="6" s="1"/>
  <c r="H74" i="6" s="1"/>
  <c r="H73" i="6" s="1"/>
  <c r="H72" i="6" s="1"/>
  <c r="H71" i="6" s="1"/>
  <c r="H70" i="6" s="1"/>
  <c r="H69" i="6" s="1"/>
  <c r="H68" i="6" s="1"/>
  <c r="H67" i="6" s="1"/>
  <c r="H66" i="6" s="1"/>
  <c r="H65" i="6" s="1"/>
  <c r="H64" i="6" s="1"/>
  <c r="H63" i="6" s="1"/>
  <c r="H62" i="6" s="1"/>
  <c r="H61" i="6" s="1"/>
  <c r="H60" i="6" s="1"/>
  <c r="H59" i="6" s="1"/>
  <c r="H58" i="6" s="1"/>
  <c r="H57" i="6" s="1"/>
  <c r="H56" i="6" s="1"/>
  <c r="H55" i="6" s="1"/>
  <c r="H54" i="6" s="1"/>
  <c r="H53" i="6" s="1"/>
  <c r="H52" i="6" s="1"/>
  <c r="H51" i="6" s="1"/>
  <c r="H50" i="6" s="1"/>
  <c r="H49" i="6" s="1"/>
  <c r="H48" i="6" s="1"/>
  <c r="H47" i="6" s="1"/>
  <c r="H46" i="6" s="1"/>
  <c r="H45" i="6" s="1"/>
  <c r="H44" i="6" s="1"/>
  <c r="H43" i="6" s="1"/>
  <c r="H42" i="6" s="1"/>
  <c r="H41" i="6" s="1"/>
  <c r="H40" i="6" s="1"/>
  <c r="H39" i="6" s="1"/>
  <c r="H38" i="6" s="1"/>
  <c r="H37" i="6" s="1"/>
  <c r="H36" i="6" s="1"/>
  <c r="H35" i="6" s="1"/>
  <c r="H34" i="6" s="1"/>
  <c r="G30" i="6" l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27" i="6"/>
  <c r="G28" i="6" s="1"/>
  <c r="G29" i="6" s="1"/>
  <c r="H25" i="6"/>
  <c r="H24" i="6" s="1"/>
  <c r="H23" i="6" s="1"/>
  <c r="H22" i="6" s="1"/>
  <c r="H21" i="6" s="1"/>
  <c r="B126" i="6" l="1"/>
  <c r="B120" i="6"/>
  <c r="I119" i="6"/>
  <c r="I120" i="6"/>
  <c r="I121" i="6"/>
  <c r="H129" i="6"/>
  <c r="I129" i="6" s="1"/>
  <c r="I130" i="6"/>
  <c r="I128" i="6" l="1"/>
  <c r="I127" i="6" l="1"/>
  <c r="I126" i="6" l="1"/>
  <c r="G18" i="6"/>
  <c r="B18" i="6"/>
  <c r="I125" i="6" l="1"/>
  <c r="G19" i="6"/>
  <c r="H131" i="6"/>
  <c r="E21" i="6"/>
  <c r="B24" i="6"/>
  <c r="B27" i="6" s="1"/>
  <c r="A18" i="6"/>
  <c r="I124" i="6" l="1"/>
  <c r="I131" i="6"/>
  <c r="A20" i="6"/>
  <c r="A21" i="6" s="1"/>
  <c r="A22" i="6" s="1"/>
  <c r="A23" i="6" s="1"/>
  <c r="A24" i="6" s="1"/>
  <c r="A25" i="6" s="1"/>
  <c r="A26" i="6" s="1"/>
  <c r="G129" i="6" l="1"/>
  <c r="G130" i="6" s="1"/>
  <c r="G131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27" i="6"/>
  <c r="A28" i="6" s="1"/>
  <c r="A29" i="6" s="1"/>
  <c r="I123" i="6"/>
  <c r="B30" i="6"/>
  <c r="I122" i="6" l="1"/>
  <c r="B33" i="6"/>
  <c r="B36" i="6" s="1"/>
  <c r="B39" i="6" s="1"/>
  <c r="B42" i="6" s="1"/>
  <c r="B45" i="6" s="1"/>
  <c r="B48" i="6" s="1"/>
  <c r="B51" i="6" s="1"/>
  <c r="B54" i="6" s="1"/>
  <c r="B57" i="6" s="1"/>
  <c r="B60" i="6" s="1"/>
  <c r="B63" i="6" s="1"/>
  <c r="B66" i="6" s="1"/>
  <c r="B69" i="6" s="1"/>
  <c r="B72" i="6" s="1"/>
  <c r="B75" i="6" s="1"/>
  <c r="B78" i="6" s="1"/>
  <c r="B81" i="6" s="1"/>
  <c r="B84" i="6" s="1"/>
  <c r="B87" i="6" s="1"/>
  <c r="B90" i="6" s="1"/>
  <c r="B93" i="6" s="1"/>
  <c r="B96" i="6" s="1"/>
  <c r="B99" i="6" s="1"/>
  <c r="B102" i="6" s="1"/>
  <c r="B105" i="6" s="1"/>
  <c r="B108" i="6" s="1"/>
  <c r="B111" i="6" s="1"/>
  <c r="B114" i="6" s="1"/>
  <c r="B117" i="6" s="1"/>
  <c r="A120" i="6"/>
  <c r="A121" i="6" s="1"/>
  <c r="A122" i="6" s="1"/>
  <c r="A123" i="6" s="1"/>
  <c r="A124" i="6" s="1"/>
  <c r="A125" i="6" s="1"/>
  <c r="A126" i="6" s="1"/>
  <c r="A127" i="6" s="1"/>
  <c r="A128" i="6" s="1"/>
  <c r="A129" i="6" l="1"/>
  <c r="A130" i="6" s="1"/>
  <c r="A131" i="6" s="1"/>
  <c r="A132" i="6" s="1"/>
  <c r="A133" i="6" s="1"/>
  <c r="A134" i="6" s="1"/>
  <c r="A135" i="6" s="1"/>
  <c r="B129" i="6"/>
  <c r="I118" i="6" l="1"/>
  <c r="I117" i="6" l="1"/>
  <c r="I116" i="6" l="1"/>
  <c r="I115" i="6" l="1"/>
  <c r="I114" i="6" l="1"/>
  <c r="I113" i="6" l="1"/>
  <c r="I112" i="6" l="1"/>
  <c r="I111" i="6" l="1"/>
  <c r="I110" i="6" l="1"/>
  <c r="I109" i="6" l="1"/>
  <c r="I108" i="6" l="1"/>
  <c r="I107" i="6" l="1"/>
  <c r="I106" i="6" l="1"/>
  <c r="I105" i="6" l="1"/>
  <c r="I104" i="6" l="1"/>
  <c r="I103" i="6" l="1"/>
  <c r="I102" i="6" l="1"/>
  <c r="I101" i="6" l="1"/>
  <c r="I100" i="6" l="1"/>
  <c r="I99" i="6" l="1"/>
  <c r="I98" i="6" l="1"/>
  <c r="I97" i="6" l="1"/>
  <c r="I96" i="6" l="1"/>
  <c r="I95" i="6" l="1"/>
  <c r="I94" i="6" l="1"/>
  <c r="I93" i="6" l="1"/>
  <c r="I92" i="6" l="1"/>
  <c r="I91" i="6" l="1"/>
  <c r="I90" i="6" l="1"/>
  <c r="I89" i="6" l="1"/>
  <c r="I88" i="6" l="1"/>
  <c r="I87" i="6" l="1"/>
  <c r="I86" i="6" l="1"/>
  <c r="I85" i="6" l="1"/>
  <c r="I84" i="6" l="1"/>
  <c r="I83" i="6" l="1"/>
  <c r="I82" i="6" l="1"/>
  <c r="I81" i="6" l="1"/>
  <c r="I80" i="6" l="1"/>
  <c r="I79" i="6" l="1"/>
  <c r="I78" i="6" l="1"/>
  <c r="I77" i="6" l="1"/>
  <c r="I76" i="6" l="1"/>
  <c r="I75" i="6" l="1"/>
  <c r="I74" i="6" l="1"/>
  <c r="I73" i="6" l="1"/>
  <c r="I72" i="6" l="1"/>
  <c r="I71" i="6" l="1"/>
  <c r="I70" i="6" l="1"/>
  <c r="I69" i="6" l="1"/>
  <c r="I68" i="6" l="1"/>
  <c r="I67" i="6" l="1"/>
  <c r="I66" i="6" l="1"/>
  <c r="I65" i="6" l="1"/>
  <c r="I64" i="6" l="1"/>
  <c r="I63" i="6" l="1"/>
  <c r="I62" i="6" l="1"/>
  <c r="I61" i="6" l="1"/>
  <c r="I60" i="6" l="1"/>
  <c r="I59" i="6" l="1"/>
  <c r="I58" i="6" l="1"/>
  <c r="I57" i="6" l="1"/>
  <c r="I56" i="6" l="1"/>
  <c r="I55" i="6" l="1"/>
  <c r="I54" i="6" l="1"/>
  <c r="I53" i="6" l="1"/>
  <c r="I52" i="6" l="1"/>
  <c r="I51" i="6" l="1"/>
  <c r="I50" i="6" l="1"/>
  <c r="I49" i="6" l="1"/>
  <c r="I48" i="6" l="1"/>
  <c r="I47" i="6" l="1"/>
  <c r="I46" i="6" l="1"/>
  <c r="I45" i="6" l="1"/>
  <c r="I44" i="6" l="1"/>
  <c r="I43" i="6" l="1"/>
  <c r="I42" i="6" l="1"/>
  <c r="I41" i="6" l="1"/>
  <c r="I40" i="6" l="1"/>
  <c r="I39" i="6" l="1"/>
  <c r="I38" i="6" l="1"/>
  <c r="I37" i="6" l="1"/>
  <c r="I36" i="6" l="1"/>
  <c r="I35" i="6" l="1"/>
  <c r="I34" i="6" l="1"/>
  <c r="I29" i="6" l="1"/>
  <c r="I33" i="6"/>
  <c r="I27" i="6" l="1"/>
  <c r="I28" i="6"/>
  <c r="I32" i="6"/>
  <c r="I31" i="6" l="1"/>
  <c r="I30" i="6" l="1"/>
  <c r="I26" i="6" l="1"/>
  <c r="I25" i="6" l="1"/>
  <c r="I24" i="6" l="1"/>
  <c r="I23" i="6" l="1"/>
  <c r="I22" i="6" l="1"/>
  <c r="H20" i="6" l="1"/>
  <c r="I21" i="6"/>
  <c r="H19" i="6" l="1"/>
  <c r="I20" i="6"/>
  <c r="H18" i="6" l="1"/>
  <c r="I19" i="6"/>
  <c r="H17" i="6" l="1"/>
  <c r="I16" i="6" s="1"/>
  <c r="I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a154879</author>
  </authors>
  <commentList>
    <comment ref="H15" authorId="0" shapeId="0" xr:uid="{990643B3-066D-4D16-8A63-8F1723919956}">
      <text>
        <r>
          <rPr>
            <sz val="8"/>
            <color indexed="81"/>
            <rFont val="Tahoma"/>
            <family val="2"/>
          </rPr>
          <t>RIK:
Check inside length of PBR after setting.</t>
        </r>
      </text>
    </comment>
  </commentList>
</comments>
</file>

<file path=xl/sharedStrings.xml><?xml version="1.0" encoding="utf-8"?>
<sst xmlns="http://schemas.openxmlformats.org/spreadsheetml/2006/main" count="203" uniqueCount="87">
  <si>
    <t>Casing:</t>
  </si>
  <si>
    <t>Thread:</t>
  </si>
  <si>
    <t>Weight:</t>
  </si>
  <si>
    <t>ID</t>
  </si>
  <si>
    <t>OD cplg.</t>
  </si>
  <si>
    <t>Capacity:</t>
  </si>
  <si>
    <t>CE Displ</t>
  </si>
  <si>
    <t>M/U Torque</t>
  </si>
  <si>
    <t>lbs./ft.</t>
  </si>
  <si>
    <t>[inch]:</t>
  </si>
  <si>
    <t>[l/m]:</t>
  </si>
  <si>
    <t>l/m</t>
  </si>
  <si>
    <t>[ft.lbs]:</t>
  </si>
  <si>
    <t xml:space="preserve">38,650 - 42,950 - 47,250  </t>
  </si>
  <si>
    <t xml:space="preserve">Running list: </t>
  </si>
  <si>
    <t>Final</t>
  </si>
  <si>
    <t>Run</t>
  </si>
  <si>
    <t>Joint/</t>
  </si>
  <si>
    <t>Joint</t>
  </si>
  <si>
    <t>Cum.</t>
  </si>
  <si>
    <t>Depth</t>
  </si>
  <si>
    <t>no.:</t>
  </si>
  <si>
    <t>Item.</t>
  </si>
  <si>
    <t>Threads</t>
  </si>
  <si>
    <t>Stand</t>
  </si>
  <si>
    <t>Length</t>
  </si>
  <si>
    <t>btm. item</t>
  </si>
  <si>
    <t>top item</t>
  </si>
  <si>
    <t>Remarks:</t>
  </si>
  <si>
    <t>[m] :</t>
  </si>
  <si>
    <t>9 5/8" Btm PBR</t>
  </si>
  <si>
    <t>9 5/8" Top PBR</t>
  </si>
  <si>
    <t>Sting-in (max: 5,18 m)</t>
  </si>
  <si>
    <t xml:space="preserve">9 5/8" Seal stem </t>
  </si>
  <si>
    <t>Anchor</t>
  </si>
  <si>
    <t>XO 9 5/8" x 10 3/4  Casing pup</t>
  </si>
  <si>
    <t>Total seal stem assy. Lenght</t>
  </si>
  <si>
    <t>10 3/4'' Casing pup</t>
  </si>
  <si>
    <t>10 3/4" 60,7# L-80</t>
  </si>
  <si>
    <t>10 3/4" Tie-back jnt.</t>
  </si>
  <si>
    <t>Casing stand no. 1</t>
  </si>
  <si>
    <t>Casing stand no. 2</t>
  </si>
  <si>
    <t>Casing stand no. 3</t>
  </si>
  <si>
    <t>Casing stand no. 4</t>
  </si>
  <si>
    <t>Casing stand no. 5</t>
  </si>
  <si>
    <t>Casing stand no. 6</t>
  </si>
  <si>
    <t>Casing stand no. 7</t>
  </si>
  <si>
    <t>Casing stand no. 8</t>
  </si>
  <si>
    <t>Casing stand no. 9</t>
  </si>
  <si>
    <t>Casing stand no. 10</t>
  </si>
  <si>
    <t>Casing stand no. 11</t>
  </si>
  <si>
    <t>Casing stand no. 12</t>
  </si>
  <si>
    <t>Casing stand no. 13</t>
  </si>
  <si>
    <t>Casing stand no. 14</t>
  </si>
  <si>
    <t>Casing stand no. 15</t>
  </si>
  <si>
    <t>Casing stand no. 16</t>
  </si>
  <si>
    <t>Casing stand no. 17</t>
  </si>
  <si>
    <t>Casing stand no. 18</t>
  </si>
  <si>
    <t>Casing stand no. 19</t>
  </si>
  <si>
    <t>Casing stand no. 20</t>
  </si>
  <si>
    <t>Casing stand no. 21</t>
  </si>
  <si>
    <t>Casing stand no. 22</t>
  </si>
  <si>
    <t>Casing stand no. 23</t>
  </si>
  <si>
    <t>Casing stand no. 24</t>
  </si>
  <si>
    <t>Casing stand no. 25</t>
  </si>
  <si>
    <t>Casing stand no. 26</t>
  </si>
  <si>
    <t>Casing stand no. 27</t>
  </si>
  <si>
    <t>Casing stand no. 28</t>
  </si>
  <si>
    <t>Casing stand no. 29</t>
  </si>
  <si>
    <t>Casing stand no. 30</t>
  </si>
  <si>
    <t>Casing stand no. 31</t>
  </si>
  <si>
    <t>Casing stand no. 32</t>
  </si>
  <si>
    <t>Pup</t>
  </si>
  <si>
    <t xml:space="preserve">Joint </t>
  </si>
  <si>
    <t>Casing stand no. 33</t>
  </si>
  <si>
    <t>10 ¾" Casing Hanger</t>
  </si>
  <si>
    <t>4 stands</t>
  </si>
  <si>
    <t>-</t>
  </si>
  <si>
    <t>Prepared by: -</t>
  </si>
  <si>
    <t>Approved by: -</t>
  </si>
  <si>
    <t>10 3/4" Tieback running list Test-Well</t>
  </si>
  <si>
    <t>Test-Rig</t>
  </si>
  <si>
    <t>Seal Stem</t>
  </si>
  <si>
    <t>10 3/4 L-80, 60,7#</t>
  </si>
  <si>
    <t>Valve</t>
  </si>
  <si>
    <t>valve</t>
  </si>
  <si>
    <t xml:space="preserve"> 5 7/8 DP to surface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</si>
</sst>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,\ @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10"/>
      <color indexed="10"/>
      <name val="Arial"/>
      <family val="2"/>
    </font>
    <font>
      <b/>
      <u/>
      <sz val="11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8"/>
      <name val="Arial"/>
      <family val="2"/>
    </font>
    <font>
      <sz val="14"/>
      <color indexed="10"/>
      <name val="Arial"/>
      <family val="2"/>
    </font>
    <font>
      <sz val="12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color indexed="48"/>
      <name val="Arial"/>
      <family val="2"/>
    </font>
    <font>
      <sz val="12"/>
      <color indexed="10"/>
      <name val="Arial"/>
      <family val="2"/>
    </font>
    <font>
      <sz val="16"/>
      <name val="Arial"/>
      <family val="2"/>
    </font>
    <font>
      <b/>
      <sz val="9"/>
      <color indexed="10"/>
      <name val="Arial"/>
      <family val="2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0000FF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0">
    <xf numFmtId="0" fontId="0" fillId="0" borderId="0" xfId="0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right"/>
    </xf>
    <xf numFmtId="1" fontId="10" fillId="3" borderId="0" xfId="0" applyNumberFormat="1" applyFont="1" applyFill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23" fillId="4" borderId="7" xfId="0" applyFont="1" applyFill="1" applyBorder="1"/>
    <xf numFmtId="0" fontId="23" fillId="4" borderId="8" xfId="0" applyFont="1" applyFill="1" applyBorder="1"/>
    <xf numFmtId="0" fontId="25" fillId="4" borderId="9" xfId="0" applyFont="1" applyFill="1" applyBorder="1"/>
    <xf numFmtId="0" fontId="23" fillId="4" borderId="10" xfId="0" applyFont="1" applyFill="1" applyBorder="1"/>
    <xf numFmtId="0" fontId="25" fillId="4" borderId="11" xfId="0" applyFont="1" applyFill="1" applyBorder="1"/>
    <xf numFmtId="0" fontId="19" fillId="4" borderId="0" xfId="0" applyFont="1" applyFill="1"/>
    <xf numFmtId="0" fontId="26" fillId="4" borderId="0" xfId="0" applyFont="1" applyFill="1"/>
    <xf numFmtId="0" fontId="23" fillId="4" borderId="12" xfId="0" applyFont="1" applyFill="1" applyBorder="1"/>
    <xf numFmtId="0" fontId="27" fillId="4" borderId="13" xfId="0" applyFont="1" applyFill="1" applyBorder="1"/>
    <xf numFmtId="0" fontId="19" fillId="4" borderId="14" xfId="0" applyFont="1" applyFill="1" applyBorder="1"/>
    <xf numFmtId="0" fontId="29" fillId="0" borderId="15" xfId="0" applyFont="1" applyBorder="1"/>
    <xf numFmtId="0" fontId="0" fillId="0" borderId="16" xfId="0" applyBorder="1"/>
    <xf numFmtId="0" fontId="25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0" fontId="10" fillId="3" borderId="0" xfId="0" applyFont="1" applyFill="1" applyAlignment="1">
      <alignment horizontal="left"/>
    </xf>
    <xf numFmtId="4" fontId="0" fillId="3" borderId="0" xfId="0" applyNumberFormat="1" applyFill="1" applyAlignment="1">
      <alignment horizontal="left"/>
    </xf>
    <xf numFmtId="164" fontId="10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32" fillId="3" borderId="0" xfId="0" applyFont="1" applyFill="1"/>
    <xf numFmtId="0" fontId="7" fillId="3" borderId="0" xfId="0" applyFont="1" applyFill="1" applyAlignment="1">
      <alignment horizontal="right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4" fontId="9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2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right"/>
    </xf>
    <xf numFmtId="0" fontId="22" fillId="3" borderId="7" xfId="0" applyFont="1" applyFill="1" applyBorder="1" applyAlignment="1">
      <alignment horizontal="center"/>
    </xf>
    <xf numFmtId="4" fontId="0" fillId="3" borderId="0" xfId="0" applyNumberFormat="1" applyFill="1"/>
    <xf numFmtId="0" fontId="29" fillId="3" borderId="0" xfId="0" applyFont="1" applyFill="1" applyAlignment="1">
      <alignment horizontal="center"/>
    </xf>
    <xf numFmtId="0" fontId="8" fillId="2" borderId="18" xfId="0" applyFont="1" applyFill="1" applyBorder="1"/>
    <xf numFmtId="0" fontId="6" fillId="2" borderId="19" xfId="0" applyFont="1" applyFill="1" applyBorder="1" applyAlignment="1">
      <alignment horizontal="center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164" fontId="23" fillId="4" borderId="8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164" fontId="25" fillId="0" borderId="0" xfId="0" applyNumberFormat="1" applyFont="1"/>
    <xf numFmtId="0" fontId="18" fillId="3" borderId="0" xfId="0" applyFont="1" applyFill="1"/>
    <xf numFmtId="0" fontId="28" fillId="3" borderId="0" xfId="0" applyFont="1" applyFill="1"/>
    <xf numFmtId="0" fontId="15" fillId="3" borderId="0" xfId="0" applyFont="1" applyFill="1"/>
    <xf numFmtId="12" fontId="33" fillId="3" borderId="0" xfId="0" quotePrefix="1" applyNumberFormat="1" applyFont="1" applyFill="1" applyAlignment="1">
      <alignment horizontal="left"/>
    </xf>
    <xf numFmtId="12" fontId="10" fillId="3" borderId="0" xfId="0" quotePrefix="1" applyNumberFormat="1" applyFont="1" applyFill="1" applyAlignment="1">
      <alignment horizontal="left"/>
    </xf>
    <xf numFmtId="0" fontId="33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/>
    <xf numFmtId="164" fontId="0" fillId="3" borderId="0" xfId="0" applyNumberFormat="1" applyFill="1" applyAlignment="1">
      <alignment horizontal="left"/>
    </xf>
    <xf numFmtId="2" fontId="7" fillId="3" borderId="0" xfId="0" applyNumberFormat="1" applyFont="1" applyFill="1" applyAlignment="1">
      <alignment horizontal="left"/>
    </xf>
    <xf numFmtId="0" fontId="30" fillId="3" borderId="0" xfId="0" applyFont="1" applyFill="1" applyAlignment="1">
      <alignment horizontal="left"/>
    </xf>
    <xf numFmtId="0" fontId="0" fillId="3" borderId="10" xfId="0" applyFill="1" applyBorder="1" applyAlignment="1">
      <alignment horizontal="left"/>
    </xf>
    <xf numFmtId="0" fontId="34" fillId="3" borderId="0" xfId="0" applyFont="1" applyFill="1"/>
    <xf numFmtId="164" fontId="28" fillId="3" borderId="0" xfId="0" applyNumberFormat="1" applyFont="1" applyFill="1"/>
    <xf numFmtId="0" fontId="28" fillId="0" borderId="0" xfId="0" applyFont="1"/>
    <xf numFmtId="0" fontId="26" fillId="3" borderId="0" xfId="0" applyFont="1" applyFill="1"/>
    <xf numFmtId="0" fontId="34" fillId="0" borderId="0" xfId="0" applyFont="1"/>
    <xf numFmtId="164" fontId="34" fillId="3" borderId="0" xfId="0" applyNumberFormat="1" applyFont="1" applyFill="1" applyAlignment="1">
      <alignment horizontal="center"/>
    </xf>
    <xf numFmtId="0" fontId="34" fillId="3" borderId="0" xfId="0" applyFont="1" applyFill="1" applyAlignment="1">
      <alignment horizontal="center"/>
    </xf>
    <xf numFmtId="2" fontId="15" fillId="3" borderId="0" xfId="0" applyNumberFormat="1" applyFont="1" applyFill="1"/>
    <xf numFmtId="0" fontId="22" fillId="3" borderId="17" xfId="0" applyFont="1" applyFill="1" applyBorder="1" applyAlignment="1">
      <alignment horizontal="center"/>
    </xf>
    <xf numFmtId="164" fontId="22" fillId="3" borderId="17" xfId="0" applyNumberFormat="1" applyFont="1" applyFill="1" applyBorder="1" applyAlignment="1">
      <alignment horizontal="center"/>
    </xf>
    <xf numFmtId="0" fontId="22" fillId="3" borderId="22" xfId="0" applyFont="1" applyFill="1" applyBorder="1" applyAlignment="1">
      <alignment horizontal="center"/>
    </xf>
    <xf numFmtId="0" fontId="29" fillId="3" borderId="20" xfId="0" applyFont="1" applyFill="1" applyBorder="1"/>
    <xf numFmtId="0" fontId="22" fillId="3" borderId="23" xfId="0" applyFont="1" applyFill="1" applyBorder="1" applyAlignment="1">
      <alignment horizontal="center"/>
    </xf>
    <xf numFmtId="164" fontId="22" fillId="3" borderId="23" xfId="0" applyNumberFormat="1" applyFont="1" applyFill="1" applyBorder="1" applyAlignment="1">
      <alignment horizontal="center"/>
    </xf>
    <xf numFmtId="0" fontId="22" fillId="3" borderId="24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164" fontId="35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1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25" fillId="3" borderId="0" xfId="0" applyNumberFormat="1" applyFont="1" applyFill="1"/>
    <xf numFmtId="0" fontId="25" fillId="3" borderId="0" xfId="0" applyFont="1" applyFill="1"/>
    <xf numFmtId="0" fontId="17" fillId="3" borderId="0" xfId="0" applyFont="1" applyFill="1" applyAlignment="1">
      <alignment horizontal="left"/>
    </xf>
    <xf numFmtId="164" fontId="35" fillId="3" borderId="0" xfId="0" applyNumberFormat="1" applyFont="1" applyFill="1" applyAlignment="1">
      <alignment horizontal="center"/>
    </xf>
    <xf numFmtId="0" fontId="12" fillId="3" borderId="15" xfId="0" applyFont="1" applyFill="1" applyBorder="1" applyAlignment="1">
      <alignment horizontal="center"/>
    </xf>
    <xf numFmtId="164" fontId="21" fillId="3" borderId="0" xfId="0" applyNumberFormat="1" applyFont="1" applyFill="1" applyAlignment="1">
      <alignment horizontal="center"/>
    </xf>
    <xf numFmtId="165" fontId="0" fillId="3" borderId="0" xfId="0" applyNumberFormat="1" applyFill="1"/>
    <xf numFmtId="0" fontId="16" fillId="2" borderId="2" xfId="0" applyFont="1" applyFill="1" applyBorder="1" applyAlignment="1">
      <alignment horizontal="center"/>
    </xf>
    <xf numFmtId="12" fontId="13" fillId="3" borderId="25" xfId="0" applyNumberFormat="1" applyFont="1" applyFill="1" applyBorder="1" applyAlignment="1">
      <alignment horizontal="center"/>
    </xf>
    <xf numFmtId="0" fontId="14" fillId="3" borderId="11" xfId="0" applyFont="1" applyFill="1" applyBorder="1"/>
    <xf numFmtId="2" fontId="22" fillId="3" borderId="0" xfId="0" applyNumberFormat="1" applyFont="1" applyFill="1" applyAlignment="1">
      <alignment horizontal="center"/>
    </xf>
    <xf numFmtId="0" fontId="7" fillId="3" borderId="0" xfId="0" applyFont="1" applyFill="1"/>
    <xf numFmtId="0" fontId="28" fillId="3" borderId="0" xfId="0" applyFont="1" applyFill="1" applyAlignment="1">
      <alignment horizontal="right"/>
    </xf>
    <xf numFmtId="0" fontId="18" fillId="4" borderId="0" xfId="0" applyFont="1" applyFill="1" applyAlignment="1">
      <alignment horizontal="center"/>
    </xf>
    <xf numFmtId="0" fontId="24" fillId="4" borderId="8" xfId="0" applyFont="1" applyFill="1" applyBorder="1"/>
    <xf numFmtId="12" fontId="10" fillId="3" borderId="25" xfId="0" applyNumberFormat="1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4" fontId="12" fillId="3" borderId="29" xfId="0" applyNumberFormat="1" applyFont="1" applyFill="1" applyBorder="1" applyAlignment="1">
      <alignment horizontal="center"/>
    </xf>
    <xf numFmtId="4" fontId="12" fillId="3" borderId="33" xfId="0" applyNumberFormat="1" applyFont="1" applyFill="1" applyBorder="1" applyAlignment="1">
      <alignment horizontal="center"/>
    </xf>
    <xf numFmtId="4" fontId="12" fillId="3" borderId="34" xfId="0" applyNumberFormat="1" applyFont="1" applyFill="1" applyBorder="1" applyAlignment="1">
      <alignment horizontal="center"/>
    </xf>
    <xf numFmtId="4" fontId="12" fillId="3" borderId="36" xfId="0" applyNumberFormat="1" applyFont="1" applyFill="1" applyBorder="1" applyAlignment="1">
      <alignment horizontal="center"/>
    </xf>
    <xf numFmtId="4" fontId="12" fillId="3" borderId="28" xfId="0" applyNumberFormat="1" applyFont="1" applyFill="1" applyBorder="1" applyAlignment="1">
      <alignment horizontal="center"/>
    </xf>
    <xf numFmtId="164" fontId="35" fillId="0" borderId="37" xfId="0" applyNumberFormat="1" applyFont="1" applyBorder="1" applyAlignment="1">
      <alignment horizontal="center"/>
    </xf>
    <xf numFmtId="0" fontId="0" fillId="3" borderId="10" xfId="0" applyFill="1" applyBorder="1"/>
    <xf numFmtId="4" fontId="12" fillId="3" borderId="38" xfId="0" applyNumberFormat="1" applyFont="1" applyFill="1" applyBorder="1" applyAlignment="1">
      <alignment horizontal="center"/>
    </xf>
    <xf numFmtId="4" fontId="12" fillId="3" borderId="39" xfId="0" applyNumberFormat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right"/>
    </xf>
    <xf numFmtId="4" fontId="9" fillId="2" borderId="35" xfId="0" applyNumberFormat="1" applyFont="1" applyFill="1" applyBorder="1" applyAlignment="1">
      <alignment horizontal="center"/>
    </xf>
    <xf numFmtId="4" fontId="9" fillId="2" borderId="8" xfId="0" applyNumberFormat="1" applyFont="1" applyFill="1" applyBorder="1" applyAlignment="1">
      <alignment horizontal="center"/>
    </xf>
    <xf numFmtId="4" fontId="9" fillId="2" borderId="43" xfId="0" applyNumberFormat="1" applyFont="1" applyFill="1" applyBorder="1" applyAlignment="1">
      <alignment horizontal="center"/>
    </xf>
    <xf numFmtId="4" fontId="9" fillId="2" borderId="16" xfId="0" applyNumberFormat="1" applyFont="1" applyFill="1" applyBorder="1" applyAlignment="1">
      <alignment horizontal="center"/>
    </xf>
    <xf numFmtId="4" fontId="9" fillId="2" borderId="44" xfId="0" applyNumberFormat="1" applyFont="1" applyFill="1" applyBorder="1" applyAlignment="1">
      <alignment horizontal="center"/>
    </xf>
    <xf numFmtId="4" fontId="12" fillId="3" borderId="17" xfId="0" applyNumberFormat="1" applyFont="1" applyFill="1" applyBorder="1" applyAlignment="1">
      <alignment horizontal="center"/>
    </xf>
    <xf numFmtId="4" fontId="12" fillId="3" borderId="15" xfId="0" applyNumberFormat="1" applyFont="1" applyFill="1" applyBorder="1" applyAlignment="1">
      <alignment horizontal="center"/>
    </xf>
    <xf numFmtId="4" fontId="10" fillId="5" borderId="42" xfId="0" applyNumberFormat="1" applyFont="1" applyFill="1" applyBorder="1" applyAlignment="1">
      <alignment horizontal="center"/>
    </xf>
    <xf numFmtId="0" fontId="38" fillId="2" borderId="19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12" fontId="22" fillId="8" borderId="20" xfId="0" applyNumberFormat="1" applyFont="1" applyFill="1" applyBorder="1" applyAlignment="1">
      <alignment horizontal="center"/>
    </xf>
    <xf numFmtId="0" fontId="19" fillId="3" borderId="46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4" fontId="12" fillId="3" borderId="60" xfId="0" applyNumberFormat="1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4" fontId="12" fillId="3" borderId="61" xfId="0" applyNumberFormat="1" applyFont="1" applyFill="1" applyBorder="1" applyAlignment="1">
      <alignment horizontal="center"/>
    </xf>
    <xf numFmtId="4" fontId="12" fillId="3" borderId="62" xfId="0" applyNumberFormat="1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21" fillId="9" borderId="51" xfId="0" applyFont="1" applyFill="1" applyBorder="1" applyAlignment="1">
      <alignment horizontal="center"/>
    </xf>
    <xf numFmtId="0" fontId="42" fillId="9" borderId="26" xfId="0" applyFont="1" applyFill="1" applyBorder="1" applyAlignment="1">
      <alignment horizontal="center"/>
    </xf>
    <xf numFmtId="0" fontId="7" fillId="9" borderId="11" xfId="0" applyFont="1" applyFill="1" applyBorder="1"/>
    <xf numFmtId="164" fontId="37" fillId="9" borderId="16" xfId="0" applyNumberFormat="1" applyFont="1" applyFill="1" applyBorder="1" applyAlignment="1">
      <alignment horizontal="right"/>
    </xf>
    <xf numFmtId="2" fontId="21" fillId="9" borderId="23" xfId="0" applyNumberFormat="1" applyFont="1" applyFill="1" applyBorder="1" applyAlignment="1">
      <alignment horizontal="center"/>
    </xf>
    <xf numFmtId="2" fontId="42" fillId="9" borderId="23" xfId="0" applyNumberFormat="1" applyFont="1" applyFill="1" applyBorder="1"/>
    <xf numFmtId="4" fontId="12" fillId="9" borderId="23" xfId="0" applyNumberFormat="1" applyFont="1" applyFill="1" applyBorder="1" applyAlignment="1">
      <alignment horizontal="center"/>
    </xf>
    <xf numFmtId="0" fontId="12" fillId="9" borderId="24" xfId="0" applyFont="1" applyFill="1" applyBorder="1"/>
    <xf numFmtId="0" fontId="22" fillId="8" borderId="8" xfId="0" applyFont="1" applyFill="1" applyBorder="1" applyAlignment="1">
      <alignment horizontal="center"/>
    </xf>
    <xf numFmtId="0" fontId="12" fillId="8" borderId="30" xfId="0" applyFont="1" applyFill="1" applyBorder="1"/>
    <xf numFmtId="0" fontId="10" fillId="8" borderId="17" xfId="0" applyFont="1" applyFill="1" applyBorder="1" applyAlignment="1">
      <alignment horizontal="center"/>
    </xf>
    <xf numFmtId="4" fontId="12" fillId="8" borderId="17" xfId="0" applyNumberFormat="1" applyFont="1" applyFill="1" applyBorder="1" applyAlignment="1">
      <alignment horizontal="center"/>
    </xf>
    <xf numFmtId="0" fontId="10" fillId="8" borderId="22" xfId="0" applyFont="1" applyFill="1" applyBorder="1"/>
    <xf numFmtId="0" fontId="12" fillId="8" borderId="0" xfId="0" applyFont="1" applyFill="1" applyAlignment="1">
      <alignment horizontal="center"/>
    </xf>
    <xf numFmtId="0" fontId="10" fillId="8" borderId="15" xfId="0" applyFont="1" applyFill="1" applyBorder="1" applyAlignment="1">
      <alignment horizontal="center"/>
    </xf>
    <xf numFmtId="4" fontId="12" fillId="8" borderId="15" xfId="0" applyNumberFormat="1" applyFont="1" applyFill="1" applyBorder="1" applyAlignment="1">
      <alignment horizontal="center"/>
    </xf>
    <xf numFmtId="0" fontId="10" fillId="8" borderId="49" xfId="0" applyFont="1" applyFill="1" applyBorder="1"/>
    <xf numFmtId="0" fontId="12" fillId="8" borderId="35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0" fillId="0" borderId="64" xfId="0" applyBorder="1"/>
    <xf numFmtId="4" fontId="12" fillId="9" borderId="65" xfId="0" applyNumberFormat="1" applyFont="1" applyFill="1" applyBorder="1" applyAlignment="1">
      <alignment horizontal="center"/>
    </xf>
    <xf numFmtId="4" fontId="12" fillId="9" borderId="50" xfId="0" applyNumberFormat="1" applyFont="1" applyFill="1" applyBorder="1" applyAlignment="1">
      <alignment horizontal="center"/>
    </xf>
    <xf numFmtId="0" fontId="0" fillId="0" borderId="31" xfId="0" applyBorder="1"/>
    <xf numFmtId="0" fontId="43" fillId="3" borderId="0" xfId="0" applyFont="1" applyFill="1"/>
    <xf numFmtId="0" fontId="43" fillId="3" borderId="0" xfId="0" applyFont="1" applyFill="1" applyAlignment="1">
      <alignment horizontal="left"/>
    </xf>
    <xf numFmtId="0" fontId="44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43" fillId="0" borderId="0" xfId="0" applyFont="1"/>
    <xf numFmtId="0" fontId="12" fillId="7" borderId="15" xfId="0" applyFont="1" applyFill="1" applyBorder="1" applyAlignment="1">
      <alignment horizontal="center"/>
    </xf>
    <xf numFmtId="0" fontId="21" fillId="3" borderId="62" xfId="0" applyFont="1" applyFill="1" applyBorder="1" applyAlignment="1">
      <alignment horizontal="center"/>
    </xf>
    <xf numFmtId="0" fontId="21" fillId="3" borderId="61" xfId="0" applyFont="1" applyFill="1" applyBorder="1" applyAlignment="1">
      <alignment horizontal="center"/>
    </xf>
    <xf numFmtId="0" fontId="40" fillId="8" borderId="24" xfId="0" applyFont="1" applyFill="1" applyBorder="1" applyAlignment="1">
      <alignment horizontal="center"/>
    </xf>
    <xf numFmtId="2" fontId="46" fillId="8" borderId="23" xfId="0" applyNumberFormat="1" applyFont="1" applyFill="1" applyBorder="1" applyAlignment="1">
      <alignment horizontal="center"/>
    </xf>
    <xf numFmtId="164" fontId="46" fillId="8" borderId="23" xfId="0" applyNumberFormat="1" applyFont="1" applyFill="1" applyBorder="1" applyAlignment="1">
      <alignment horizontal="center"/>
    </xf>
    <xf numFmtId="164" fontId="46" fillId="8" borderId="28" xfId="0" applyNumberFormat="1" applyFont="1" applyFill="1" applyBorder="1" applyAlignment="1">
      <alignment horizontal="center"/>
    </xf>
    <xf numFmtId="164" fontId="46" fillId="8" borderId="40" xfId="0" applyNumberFormat="1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3" fillId="3" borderId="29" xfId="0" applyFont="1" applyFill="1" applyBorder="1" applyAlignment="1" applyProtection="1">
      <alignment horizontal="center"/>
      <protection locked="0"/>
    </xf>
    <xf numFmtId="2" fontId="39" fillId="3" borderId="29" xfId="0" applyNumberFormat="1" applyFont="1" applyFill="1" applyBorder="1" applyAlignment="1" applyProtection="1">
      <alignment horizontal="center"/>
      <protection locked="0"/>
    </xf>
    <xf numFmtId="0" fontId="43" fillId="3" borderId="28" xfId="0" applyFont="1" applyFill="1" applyBorder="1" applyAlignment="1" applyProtection="1">
      <alignment horizontal="center"/>
      <protection locked="0"/>
    </xf>
    <xf numFmtId="2" fontId="39" fillId="3" borderId="28" xfId="0" applyNumberFormat="1" applyFont="1" applyFill="1" applyBorder="1" applyAlignment="1" applyProtection="1">
      <alignment horizontal="center"/>
      <protection locked="0"/>
    </xf>
    <xf numFmtId="4" fontId="12" fillId="8" borderId="27" xfId="0" applyNumberFormat="1" applyFont="1" applyFill="1" applyBorder="1" applyAlignment="1">
      <alignment horizontal="center"/>
    </xf>
    <xf numFmtId="0" fontId="10" fillId="8" borderId="32" xfId="0" applyFont="1" applyFill="1" applyBorder="1"/>
    <xf numFmtId="0" fontId="12" fillId="8" borderId="27" xfId="0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1" fontId="10" fillId="7" borderId="63" xfId="0" applyNumberFormat="1" applyFont="1" applyFill="1" applyBorder="1" applyAlignment="1">
      <alignment horizontal="center"/>
    </xf>
    <xf numFmtId="1" fontId="10" fillId="7" borderId="23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164" fontId="10" fillId="9" borderId="26" xfId="0" applyNumberFormat="1" applyFont="1" applyFill="1" applyBorder="1" applyAlignment="1">
      <alignment horizontal="center"/>
    </xf>
    <xf numFmtId="164" fontId="10" fillId="9" borderId="23" xfId="0" applyNumberFormat="1" applyFont="1" applyFill="1" applyBorder="1" applyAlignment="1">
      <alignment horizontal="center"/>
    </xf>
    <xf numFmtId="2" fontId="29" fillId="8" borderId="23" xfId="0" applyNumberFormat="1" applyFont="1" applyFill="1" applyBorder="1" applyAlignment="1">
      <alignment horizontal="center"/>
    </xf>
    <xf numFmtId="164" fontId="29" fillId="8" borderId="23" xfId="0" applyNumberFormat="1" applyFont="1" applyFill="1" applyBorder="1" applyAlignment="1">
      <alignment horizontal="center"/>
    </xf>
    <xf numFmtId="164" fontId="29" fillId="8" borderId="28" xfId="0" applyNumberFormat="1" applyFont="1" applyFill="1" applyBorder="1" applyAlignment="1">
      <alignment horizontal="center"/>
    </xf>
    <xf numFmtId="0" fontId="32" fillId="0" borderId="0" xfId="0" applyFont="1"/>
    <xf numFmtId="0" fontId="22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29" fillId="0" borderId="0" xfId="0" applyFont="1"/>
    <xf numFmtId="12" fontId="2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2" fontId="29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164" fontId="28" fillId="0" borderId="0" xfId="0" applyNumberFormat="1" applyFont="1"/>
    <xf numFmtId="164" fontId="22" fillId="0" borderId="0" xfId="0" applyNumberFormat="1" applyFont="1"/>
    <xf numFmtId="4" fontId="22" fillId="0" borderId="0" xfId="0" applyNumberFormat="1" applyFont="1"/>
    <xf numFmtId="4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left"/>
    </xf>
    <xf numFmtId="0" fontId="18" fillId="10" borderId="46" xfId="0" applyFont="1" applyFill="1" applyBorder="1" applyAlignment="1">
      <alignment horizontal="center"/>
    </xf>
    <xf numFmtId="2" fontId="10" fillId="3" borderId="29" xfId="0" applyNumberFormat="1" applyFont="1" applyFill="1" applyBorder="1" applyAlignment="1" applyProtection="1">
      <alignment horizontal="center"/>
      <protection locked="0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2" fillId="3" borderId="0" xfId="0" quotePrefix="1" applyFont="1" applyFill="1"/>
    <xf numFmtId="0" fontId="14" fillId="3" borderId="0" xfId="0" applyFont="1" applyFill="1" applyAlignment="1">
      <alignment horizontal="left"/>
    </xf>
    <xf numFmtId="0" fontId="2" fillId="3" borderId="27" xfId="0" applyFont="1" applyFill="1" applyBorder="1" applyAlignment="1">
      <alignment horizontal="center"/>
    </xf>
    <xf numFmtId="0" fontId="14" fillId="3" borderId="0" xfId="0" applyFont="1" applyFill="1"/>
    <xf numFmtId="0" fontId="2" fillId="3" borderId="28" xfId="0" applyFont="1" applyFill="1" applyBorder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21" fillId="8" borderId="15" xfId="0" applyFont="1" applyFill="1" applyBorder="1" applyAlignment="1">
      <alignment horizontal="center"/>
    </xf>
    <xf numFmtId="1" fontId="10" fillId="8" borderId="15" xfId="0" applyNumberFormat="1" applyFont="1" applyFill="1" applyBorder="1" applyAlignment="1">
      <alignment horizontal="center"/>
    </xf>
    <xf numFmtId="4" fontId="12" fillId="9" borderId="44" xfId="0" applyNumberFormat="1" applyFont="1" applyFill="1" applyBorder="1" applyAlignment="1">
      <alignment horizontal="center"/>
    </xf>
    <xf numFmtId="0" fontId="21" fillId="13" borderId="67" xfId="0" applyFont="1" applyFill="1" applyBorder="1" applyAlignment="1">
      <alignment horizontal="center"/>
    </xf>
    <xf numFmtId="4" fontId="12" fillId="13" borderId="67" xfId="0" applyNumberFormat="1" applyFont="1" applyFill="1" applyBorder="1" applyAlignment="1">
      <alignment horizontal="center"/>
    </xf>
    <xf numFmtId="4" fontId="12" fillId="3" borderId="67" xfId="0" applyNumberFormat="1" applyFont="1" applyFill="1" applyBorder="1" applyAlignment="1">
      <alignment horizontal="center"/>
    </xf>
    <xf numFmtId="0" fontId="21" fillId="13" borderId="68" xfId="0" applyFont="1" applyFill="1" applyBorder="1" applyAlignment="1">
      <alignment horizontal="center"/>
    </xf>
    <xf numFmtId="0" fontId="41" fillId="13" borderId="69" xfId="0" applyFont="1" applyFill="1" applyBorder="1" applyAlignment="1">
      <alignment horizontal="center"/>
    </xf>
    <xf numFmtId="0" fontId="10" fillId="13" borderId="69" xfId="0" applyFont="1" applyFill="1" applyBorder="1" applyAlignment="1">
      <alignment horizontal="center"/>
    </xf>
    <xf numFmtId="4" fontId="22" fillId="12" borderId="42" xfId="0" applyNumberFormat="1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/>
    </xf>
    <xf numFmtId="0" fontId="42" fillId="9" borderId="34" xfId="0" applyFont="1" applyFill="1" applyBorder="1" applyAlignment="1">
      <alignment horizontal="center"/>
    </xf>
    <xf numFmtId="164" fontId="10" fillId="9" borderId="30" xfId="0" applyNumberFormat="1" applyFont="1" applyFill="1" applyBorder="1" applyAlignment="1">
      <alignment horizontal="center"/>
    </xf>
    <xf numFmtId="4" fontId="12" fillId="9" borderId="73" xfId="0" applyNumberFormat="1" applyFont="1" applyFill="1" applyBorder="1" applyAlignment="1">
      <alignment horizontal="center"/>
    </xf>
    <xf numFmtId="4" fontId="12" fillId="9" borderId="17" xfId="0" applyNumberFormat="1" applyFont="1" applyFill="1" applyBorder="1" applyAlignment="1">
      <alignment horizontal="center"/>
    </xf>
    <xf numFmtId="0" fontId="12" fillId="9" borderId="9" xfId="0" applyFont="1" applyFill="1" applyBorder="1"/>
    <xf numFmtId="0" fontId="21" fillId="13" borderId="74" xfId="0" applyFont="1" applyFill="1" applyBorder="1" applyAlignment="1">
      <alignment horizontal="center"/>
    </xf>
    <xf numFmtId="0" fontId="10" fillId="13" borderId="74" xfId="0" applyFont="1" applyFill="1" applyBorder="1" applyAlignment="1">
      <alignment horizontal="center"/>
    </xf>
    <xf numFmtId="4" fontId="12" fillId="13" borderId="74" xfId="0" applyNumberFormat="1" applyFont="1" applyFill="1" applyBorder="1" applyAlignment="1">
      <alignment horizontal="center"/>
    </xf>
    <xf numFmtId="4" fontId="12" fillId="3" borderId="74" xfId="0" applyNumberFormat="1" applyFont="1" applyFill="1" applyBorder="1" applyAlignment="1">
      <alignment horizontal="center"/>
    </xf>
    <xf numFmtId="0" fontId="10" fillId="13" borderId="75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4" fillId="3" borderId="22" xfId="0" applyFont="1" applyFill="1" applyBorder="1"/>
    <xf numFmtId="0" fontId="13" fillId="3" borderId="24" xfId="0" applyFont="1" applyFill="1" applyBorder="1"/>
    <xf numFmtId="1" fontId="10" fillId="7" borderId="17" xfId="0" applyNumberFormat="1" applyFont="1" applyFill="1" applyBorder="1" applyAlignment="1">
      <alignment horizontal="center"/>
    </xf>
    <xf numFmtId="12" fontId="18" fillId="3" borderId="77" xfId="0" applyNumberFormat="1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43" fillId="3" borderId="38" xfId="0" applyFont="1" applyFill="1" applyBorder="1" applyAlignment="1" applyProtection="1">
      <alignment horizontal="center"/>
      <protection locked="0"/>
    </xf>
    <xf numFmtId="2" fontId="39" fillId="3" borderId="38" xfId="0" applyNumberFormat="1" applyFont="1" applyFill="1" applyBorder="1" applyAlignment="1" applyProtection="1">
      <alignment horizontal="center"/>
      <protection locked="0"/>
    </xf>
    <xf numFmtId="0" fontId="14" fillId="3" borderId="9" xfId="0" applyFont="1" applyFill="1" applyBorder="1" applyAlignment="1">
      <alignment horizontal="left"/>
    </xf>
    <xf numFmtId="12" fontId="12" fillId="3" borderId="79" xfId="0" applyNumberFormat="1" applyFont="1" applyFill="1" applyBorder="1" applyAlignment="1">
      <alignment horizontal="center"/>
    </xf>
    <xf numFmtId="0" fontId="14" fillId="3" borderId="21" xfId="0" applyFont="1" applyFill="1" applyBorder="1"/>
    <xf numFmtId="0" fontId="50" fillId="3" borderId="46" xfId="0" applyFont="1" applyFill="1" applyBorder="1" applyAlignment="1">
      <alignment horizontal="center"/>
    </xf>
    <xf numFmtId="4" fontId="49" fillId="2" borderId="42" xfId="0" applyNumberFormat="1" applyFont="1" applyFill="1" applyBorder="1" applyAlignment="1">
      <alignment horizontal="center"/>
    </xf>
    <xf numFmtId="164" fontId="49" fillId="11" borderId="53" xfId="0" applyNumberFormat="1" applyFont="1" applyFill="1" applyBorder="1" applyAlignment="1">
      <alignment horizontal="center"/>
    </xf>
    <xf numFmtId="12" fontId="7" fillId="8" borderId="20" xfId="0" applyNumberFormat="1" applyFont="1" applyFill="1" applyBorder="1" applyAlignment="1">
      <alignment horizontal="center"/>
    </xf>
    <xf numFmtId="164" fontId="10" fillId="0" borderId="60" xfId="0" applyNumberFormat="1" applyFont="1" applyBorder="1" applyAlignment="1">
      <alignment horizontal="center"/>
    </xf>
    <xf numFmtId="164" fontId="10" fillId="8" borderId="35" xfId="0" applyNumberFormat="1" applyFont="1" applyFill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0" fontId="21" fillId="13" borderId="70" xfId="0" applyFont="1" applyFill="1" applyBorder="1" applyAlignment="1">
      <alignment horizontal="center"/>
    </xf>
    <xf numFmtId="0" fontId="12" fillId="13" borderId="80" xfId="0" applyFont="1" applyFill="1" applyBorder="1" applyAlignment="1">
      <alignment horizontal="center"/>
    </xf>
    <xf numFmtId="0" fontId="12" fillId="13" borderId="81" xfId="0" applyFont="1" applyFill="1" applyBorder="1" applyAlignment="1">
      <alignment horizontal="center"/>
    </xf>
    <xf numFmtId="0" fontId="12" fillId="13" borderId="29" xfId="0" applyFont="1" applyFill="1" applyBorder="1" applyAlignment="1">
      <alignment horizontal="center"/>
    </xf>
    <xf numFmtId="0" fontId="12" fillId="13" borderId="82" xfId="0" applyFont="1" applyFill="1" applyBorder="1" applyAlignment="1">
      <alignment horizontal="center"/>
    </xf>
    <xf numFmtId="0" fontId="10" fillId="13" borderId="83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84" xfId="0" applyFont="1" applyFill="1" applyBorder="1" applyAlignment="1">
      <alignment horizontal="center"/>
    </xf>
    <xf numFmtId="164" fontId="10" fillId="13" borderId="72" xfId="0" applyNumberFormat="1" applyFont="1" applyFill="1" applyBorder="1" applyAlignment="1">
      <alignment horizontal="center"/>
    </xf>
    <xf numFmtId="164" fontId="10" fillId="13" borderId="85" xfId="0" applyNumberFormat="1" applyFont="1" applyFill="1" applyBorder="1" applyAlignment="1">
      <alignment horizontal="center"/>
    </xf>
    <xf numFmtId="164" fontId="10" fillId="8" borderId="72" xfId="0" applyNumberFormat="1" applyFont="1" applyFill="1" applyBorder="1" applyAlignment="1">
      <alignment horizontal="center"/>
    </xf>
    <xf numFmtId="164" fontId="10" fillId="8" borderId="71" xfId="0" applyNumberFormat="1" applyFont="1" applyFill="1" applyBorder="1" applyAlignment="1">
      <alignment horizontal="center"/>
    </xf>
    <xf numFmtId="0" fontId="22" fillId="8" borderId="24" xfId="0" applyFont="1" applyFill="1" applyBorder="1" applyAlignment="1">
      <alignment horizontal="center"/>
    </xf>
    <xf numFmtId="4" fontId="40" fillId="6" borderId="42" xfId="0" applyNumberFormat="1" applyFont="1" applyFill="1" applyBorder="1" applyAlignment="1">
      <alignment horizontal="center"/>
    </xf>
    <xf numFmtId="164" fontId="35" fillId="7" borderId="0" xfId="0" applyNumberFormat="1" applyFont="1" applyFill="1" applyAlignment="1">
      <alignment horizontal="center"/>
    </xf>
    <xf numFmtId="4" fontId="12" fillId="13" borderId="83" xfId="0" applyNumberFormat="1" applyFont="1" applyFill="1" applyBorder="1" applyAlignment="1">
      <alignment horizontal="center"/>
    </xf>
    <xf numFmtId="4" fontId="12" fillId="13" borderId="38" xfId="0" applyNumberFormat="1" applyFont="1" applyFill="1" applyBorder="1" applyAlignment="1">
      <alignment horizontal="center"/>
    </xf>
    <xf numFmtId="0" fontId="10" fillId="13" borderId="87" xfId="0" applyFont="1" applyFill="1" applyBorder="1" applyAlignment="1">
      <alignment horizontal="center"/>
    </xf>
    <xf numFmtId="0" fontId="10" fillId="13" borderId="86" xfId="0" applyFont="1" applyFill="1" applyBorder="1" applyAlignment="1">
      <alignment horizontal="center"/>
    </xf>
    <xf numFmtId="0" fontId="11" fillId="3" borderId="8" xfId="0" applyFont="1" applyFill="1" applyBorder="1"/>
    <xf numFmtId="0" fontId="10" fillId="3" borderId="10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10" fillId="3" borderId="50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/>
    </xf>
    <xf numFmtId="0" fontId="18" fillId="3" borderId="56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/>
    </xf>
    <xf numFmtId="14" fontId="18" fillId="3" borderId="57" xfId="0" applyNumberFormat="1" applyFont="1" applyFill="1" applyBorder="1" applyAlignment="1">
      <alignment horizontal="left"/>
    </xf>
    <xf numFmtId="0" fontId="18" fillId="3" borderId="58" xfId="0" applyFont="1" applyFill="1" applyBorder="1" applyAlignment="1">
      <alignment horizontal="left"/>
    </xf>
    <xf numFmtId="0" fontId="18" fillId="3" borderId="59" xfId="0" applyFont="1" applyFill="1" applyBorder="1" applyAlignment="1">
      <alignment horizontal="left"/>
    </xf>
    <xf numFmtId="0" fontId="18" fillId="3" borderId="57" xfId="0" applyFont="1" applyFill="1" applyBorder="1" applyAlignment="1">
      <alignment horizontal="left"/>
    </xf>
    <xf numFmtId="0" fontId="19" fillId="3" borderId="57" xfId="0" applyFont="1" applyFill="1" applyBorder="1" applyAlignment="1">
      <alignment horizontal="left"/>
    </xf>
    <xf numFmtId="0" fontId="19" fillId="3" borderId="58" xfId="0" applyFont="1" applyFill="1" applyBorder="1" applyAlignment="1">
      <alignment horizontal="left"/>
    </xf>
    <xf numFmtId="0" fontId="19" fillId="3" borderId="59" xfId="0" applyFont="1" applyFill="1" applyBorder="1" applyAlignment="1">
      <alignment horizontal="left"/>
    </xf>
    <xf numFmtId="0" fontId="36" fillId="4" borderId="54" xfId="0" applyFont="1" applyFill="1" applyBorder="1" applyAlignment="1">
      <alignment horizontal="left"/>
    </xf>
    <xf numFmtId="0" fontId="20" fillId="4" borderId="54" xfId="0" applyFont="1" applyFill="1" applyBorder="1" applyAlignment="1">
      <alignment horizontal="left"/>
    </xf>
    <xf numFmtId="0" fontId="10" fillId="8" borderId="66" xfId="0" applyFont="1" applyFill="1" applyBorder="1" applyAlignment="1">
      <alignment horizontal="center" vertical="center"/>
    </xf>
    <xf numFmtId="0" fontId="10" fillId="8" borderId="5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F90C1C41-7543-45E2-889E-64A514A5ED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268B75B-7F4E-4AA9-9F5C-DC3A71351BF1}">
  <we:reference id="wa200002550" version="1.0.0.2" store="en-US" storeType="OMEX"/>
  <we:alternateReferences>
    <we:reference id="WA200002550" version="1.0.0.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DDE4-5982-41B5-85A2-B5ED6223FBA7}">
  <sheetPr>
    <pageSetUpPr fitToPage="1"/>
  </sheetPr>
  <dimension ref="A1:Z1215"/>
  <sheetViews>
    <sheetView tabSelected="1" topLeftCell="B1" zoomScaleNormal="100" zoomScaleSheetLayoutView="85" workbookViewId="0">
      <selection activeCell="I16" sqref="I16"/>
    </sheetView>
  </sheetViews>
  <sheetFormatPr defaultColWidth="9.140625" defaultRowHeight="20.25" customHeight="1" x14ac:dyDescent="0.25"/>
  <cols>
    <col min="1" max="1" width="6.140625" style="67" hidden="1" customWidth="1"/>
    <col min="2" max="2" width="5.7109375" style="25" customWidth="1"/>
    <col min="3" max="3" width="38" style="25" bestFit="1" customWidth="1"/>
    <col min="4" max="4" width="16.42578125" style="23" customWidth="1"/>
    <col min="5" max="5" width="12.140625" style="25" customWidth="1"/>
    <col min="6" max="6" width="12" style="59" bestFit="1" customWidth="1"/>
    <col min="7" max="7" width="12.5703125" style="25" customWidth="1"/>
    <col min="8" max="8" width="12.42578125" style="25" customWidth="1"/>
    <col min="9" max="9" width="12.7109375" style="25" customWidth="1"/>
    <col min="10" max="10" width="39.5703125" customWidth="1"/>
    <col min="11" max="11" width="7.42578125" customWidth="1"/>
    <col min="12" max="12" width="21.7109375" customWidth="1"/>
    <col min="13" max="14" width="15.140625" customWidth="1"/>
    <col min="15" max="16" width="9.140625" customWidth="1"/>
    <col min="17" max="17" width="10.7109375" bestFit="1" customWidth="1"/>
  </cols>
  <sheetData>
    <row r="1" spans="1:18" ht="20.25" customHeight="1" x14ac:dyDescent="0.25">
      <c r="A1" s="66"/>
      <c r="B1" s="13"/>
      <c r="C1" s="14"/>
      <c r="D1" s="106"/>
      <c r="E1" s="14"/>
      <c r="F1" s="53"/>
      <c r="G1" s="14"/>
      <c r="H1" s="14"/>
      <c r="I1" s="14"/>
      <c r="J1" s="15"/>
      <c r="K1" s="26"/>
      <c r="L1" s="26"/>
      <c r="M1" s="26"/>
      <c r="N1" s="26"/>
      <c r="O1" s="26"/>
      <c r="P1" s="26"/>
      <c r="Q1" s="26"/>
      <c r="R1" s="26"/>
    </row>
    <row r="2" spans="1:18" ht="20.25" customHeight="1" x14ac:dyDescent="0.25">
      <c r="A2" s="66"/>
      <c r="B2" s="16"/>
      <c r="C2" s="296" t="s">
        <v>80</v>
      </c>
      <c r="D2" s="297"/>
      <c r="E2" s="297"/>
      <c r="F2" s="297"/>
      <c r="G2" s="297"/>
      <c r="H2" s="297"/>
      <c r="I2" s="298"/>
      <c r="J2" s="17"/>
      <c r="K2" s="26"/>
      <c r="L2" s="26"/>
      <c r="M2" s="26"/>
      <c r="N2" s="26"/>
      <c r="O2" s="26"/>
      <c r="P2" s="26"/>
      <c r="Q2" s="26"/>
      <c r="R2" s="26"/>
    </row>
    <row r="3" spans="1:18" ht="20.25" customHeight="1" thickBot="1" x14ac:dyDescent="0.3">
      <c r="A3" s="66"/>
      <c r="B3" s="16"/>
      <c r="C3" s="105"/>
      <c r="D3" s="105"/>
      <c r="E3" s="105"/>
      <c r="F3" s="105"/>
      <c r="G3" s="105"/>
      <c r="H3" s="105"/>
      <c r="I3" s="105"/>
      <c r="J3" s="17"/>
      <c r="K3" s="26"/>
      <c r="L3" s="26"/>
      <c r="M3" s="26"/>
      <c r="N3" s="26"/>
      <c r="O3" s="26"/>
      <c r="P3" s="26"/>
      <c r="Q3" s="26"/>
      <c r="R3" s="26"/>
    </row>
    <row r="4" spans="1:18" ht="20.25" customHeight="1" x14ac:dyDescent="0.25">
      <c r="A4" s="66"/>
      <c r="B4" s="16"/>
      <c r="C4" s="46" t="s">
        <v>0</v>
      </c>
      <c r="D4" s="142" t="s">
        <v>1</v>
      </c>
      <c r="E4" s="80" t="s">
        <v>2</v>
      </c>
      <c r="F4" s="81" t="s">
        <v>3</v>
      </c>
      <c r="G4" s="80" t="s">
        <v>4</v>
      </c>
      <c r="H4" s="80" t="s">
        <v>5</v>
      </c>
      <c r="I4" s="82" t="s">
        <v>6</v>
      </c>
      <c r="J4" s="82" t="s">
        <v>7</v>
      </c>
      <c r="K4" s="26"/>
      <c r="L4" s="26"/>
      <c r="M4" s="26"/>
      <c r="N4" s="26"/>
      <c r="O4" s="26"/>
      <c r="P4" s="26"/>
      <c r="Q4" s="26"/>
      <c r="R4" s="26"/>
    </row>
    <row r="5" spans="1:18" ht="20.25" customHeight="1" thickBot="1" x14ac:dyDescent="0.3">
      <c r="A5" s="66"/>
      <c r="B5" s="16"/>
      <c r="C5" s="83"/>
      <c r="D5" s="84"/>
      <c r="E5" s="84" t="s">
        <v>8</v>
      </c>
      <c r="F5" s="85" t="s">
        <v>9</v>
      </c>
      <c r="G5" s="84" t="s">
        <v>9</v>
      </c>
      <c r="H5" s="84" t="s">
        <v>10</v>
      </c>
      <c r="I5" s="86" t="s">
        <v>11</v>
      </c>
      <c r="J5" s="86" t="s">
        <v>12</v>
      </c>
      <c r="K5" s="26"/>
      <c r="L5" s="26"/>
      <c r="M5" s="26"/>
      <c r="N5" s="26"/>
      <c r="O5" s="26"/>
      <c r="P5" s="26"/>
      <c r="Q5" s="26"/>
      <c r="R5" s="26"/>
    </row>
    <row r="6" spans="1:18" ht="20.25" customHeight="1" thickBot="1" x14ac:dyDescent="0.3">
      <c r="A6" s="66"/>
      <c r="B6" s="16"/>
      <c r="C6" s="265" t="s">
        <v>83</v>
      </c>
      <c r="D6" s="148"/>
      <c r="E6" s="202">
        <v>60.7</v>
      </c>
      <c r="F6" s="203">
        <v>9.69</v>
      </c>
      <c r="G6" s="203">
        <v>10.75</v>
      </c>
      <c r="H6" s="204">
        <v>47.618000000000002</v>
      </c>
      <c r="I6" s="204">
        <v>58.557000000000002</v>
      </c>
      <c r="J6" s="281" t="s">
        <v>13</v>
      </c>
      <c r="K6" s="26"/>
      <c r="L6" s="103"/>
      <c r="M6" s="26"/>
      <c r="N6" s="26"/>
      <c r="O6" s="26"/>
      <c r="P6" s="26"/>
      <c r="Q6" s="26"/>
      <c r="R6" s="26"/>
    </row>
    <row r="7" spans="1:18" ht="20.25" customHeight="1" thickBot="1" x14ac:dyDescent="0.3">
      <c r="A7" s="66"/>
      <c r="B7" s="16"/>
      <c r="C7" s="138"/>
      <c r="D7" s="187"/>
      <c r="E7" s="183"/>
      <c r="F7" s="184"/>
      <c r="G7" s="184"/>
      <c r="H7" s="185"/>
      <c r="I7" s="186"/>
      <c r="J7" s="182"/>
      <c r="K7" s="26"/>
      <c r="L7" s="26"/>
      <c r="M7" s="26"/>
      <c r="N7" s="26"/>
      <c r="O7" s="26"/>
      <c r="P7" s="26"/>
      <c r="Q7" s="26"/>
      <c r="R7" s="26"/>
    </row>
    <row r="8" spans="1:18" ht="20.25" customHeight="1" x14ac:dyDescent="0.25">
      <c r="A8" s="66"/>
      <c r="B8" s="16"/>
      <c r="C8" s="299" t="s">
        <v>77</v>
      </c>
      <c r="D8" s="300"/>
      <c r="E8" s="300"/>
      <c r="F8" s="300"/>
      <c r="G8" s="300"/>
      <c r="H8" s="301"/>
      <c r="I8" s="18"/>
      <c r="J8" s="262" t="s">
        <v>14</v>
      </c>
      <c r="K8" s="26"/>
      <c r="L8" s="26"/>
      <c r="M8" s="26"/>
      <c r="N8" s="26"/>
      <c r="O8" s="26"/>
      <c r="P8" s="26"/>
      <c r="Q8" s="26"/>
      <c r="R8" s="26"/>
    </row>
    <row r="9" spans="1:18" ht="20.25" customHeight="1" x14ac:dyDescent="0.25">
      <c r="A9" s="66"/>
      <c r="B9" s="16"/>
      <c r="C9" s="302" t="s">
        <v>78</v>
      </c>
      <c r="D9" s="300"/>
      <c r="E9" s="300">
        <v>0</v>
      </c>
      <c r="F9" s="300">
        <v>0</v>
      </c>
      <c r="G9" s="300">
        <v>0</v>
      </c>
      <c r="H9" s="301">
        <v>0</v>
      </c>
      <c r="I9" s="19"/>
      <c r="J9" s="218" t="s">
        <v>15</v>
      </c>
      <c r="K9" s="26"/>
      <c r="L9" s="26"/>
      <c r="M9" s="66"/>
      <c r="N9" s="26"/>
      <c r="O9" s="26"/>
      <c r="P9" s="26"/>
      <c r="Q9" s="26"/>
      <c r="R9" s="26"/>
    </row>
    <row r="10" spans="1:18" ht="20.25" customHeight="1" x14ac:dyDescent="0.25">
      <c r="A10" s="66"/>
      <c r="B10" s="16"/>
      <c r="C10" s="303" t="s">
        <v>79</v>
      </c>
      <c r="D10" s="304"/>
      <c r="E10" s="304"/>
      <c r="F10" s="304"/>
      <c r="G10" s="304"/>
      <c r="H10" s="305"/>
      <c r="I10" s="18"/>
      <c r="J10" s="139" t="s">
        <v>81</v>
      </c>
      <c r="K10" s="26"/>
      <c r="L10" s="26"/>
      <c r="M10" s="26"/>
      <c r="N10" s="26"/>
      <c r="O10" s="26"/>
      <c r="P10" s="26"/>
      <c r="Q10" s="26"/>
      <c r="R10" s="26"/>
    </row>
    <row r="11" spans="1:18" ht="20.25" customHeight="1" thickBot="1" x14ac:dyDescent="0.35">
      <c r="A11" s="66"/>
      <c r="B11" s="20"/>
      <c r="C11" s="306"/>
      <c r="D11" s="307"/>
      <c r="E11" s="307"/>
      <c r="F11" s="307"/>
      <c r="G11" s="307"/>
      <c r="H11" s="307"/>
      <c r="I11" s="21"/>
      <c r="J11" s="22"/>
      <c r="K11" s="119"/>
      <c r="L11" s="26"/>
      <c r="M11" s="26"/>
      <c r="N11" s="26"/>
      <c r="O11" s="26"/>
      <c r="P11" s="26"/>
      <c r="Q11" s="26"/>
      <c r="R11" s="26"/>
    </row>
    <row r="12" spans="1:18" ht="20.25" customHeight="1" x14ac:dyDescent="0.25">
      <c r="A12" s="66"/>
      <c r="B12" s="10" t="s">
        <v>16</v>
      </c>
      <c r="C12" s="6"/>
      <c r="D12" s="8"/>
      <c r="E12" s="1" t="s">
        <v>17</v>
      </c>
      <c r="F12" s="54" t="s">
        <v>18</v>
      </c>
      <c r="G12" s="1" t="s">
        <v>19</v>
      </c>
      <c r="H12" s="1" t="s">
        <v>20</v>
      </c>
      <c r="I12" s="1" t="s">
        <v>20</v>
      </c>
      <c r="J12" s="49"/>
      <c r="K12" s="51"/>
      <c r="L12" s="41"/>
      <c r="M12" s="42"/>
      <c r="N12" s="44"/>
      <c r="O12" s="44"/>
      <c r="P12" s="27"/>
      <c r="Q12" s="26"/>
      <c r="R12" s="26"/>
    </row>
    <row r="13" spans="1:18" ht="20.25" customHeight="1" x14ac:dyDescent="0.25">
      <c r="A13" s="66"/>
      <c r="B13" s="11" t="s">
        <v>21</v>
      </c>
      <c r="C13" s="7" t="s">
        <v>22</v>
      </c>
      <c r="D13" s="2" t="s">
        <v>23</v>
      </c>
      <c r="E13" s="2" t="s">
        <v>24</v>
      </c>
      <c r="F13" s="55" t="s">
        <v>25</v>
      </c>
      <c r="G13" s="2" t="s">
        <v>25</v>
      </c>
      <c r="H13" s="2" t="s">
        <v>26</v>
      </c>
      <c r="I13" s="2" t="s">
        <v>27</v>
      </c>
      <c r="J13" s="135" t="s">
        <v>28</v>
      </c>
      <c r="K13" s="52"/>
      <c r="L13" s="41"/>
      <c r="M13" s="44"/>
      <c r="N13" s="26"/>
      <c r="O13" s="44"/>
      <c r="P13" s="27"/>
      <c r="Q13" s="26"/>
      <c r="R13" s="26"/>
    </row>
    <row r="14" spans="1:18" ht="20.25" customHeight="1" thickBot="1" x14ac:dyDescent="0.3">
      <c r="A14" s="66"/>
      <c r="B14" s="11"/>
      <c r="C14" s="7"/>
      <c r="D14" s="9"/>
      <c r="E14" s="99" t="s">
        <v>21</v>
      </c>
      <c r="F14" s="55" t="s">
        <v>29</v>
      </c>
      <c r="G14" s="2" t="s">
        <v>29</v>
      </c>
      <c r="H14" s="123" t="s">
        <v>29</v>
      </c>
      <c r="I14" s="123" t="s">
        <v>29</v>
      </c>
      <c r="J14" s="50"/>
      <c r="K14" s="52"/>
      <c r="L14" s="43"/>
      <c r="M14" s="44"/>
      <c r="N14" s="26"/>
      <c r="O14" s="26"/>
      <c r="R14" s="26"/>
    </row>
    <row r="15" spans="1:18" ht="20.25" customHeight="1" thickBot="1" x14ac:dyDescent="0.3">
      <c r="A15" s="66"/>
      <c r="B15" s="35"/>
      <c r="C15" s="36"/>
      <c r="D15" s="37"/>
      <c r="E15" s="36"/>
      <c r="F15" s="56"/>
      <c r="G15" s="128"/>
      <c r="H15" s="263">
        <v>1495.68</v>
      </c>
      <c r="I15" s="129"/>
      <c r="J15" s="124" t="s">
        <v>30</v>
      </c>
      <c r="K15" s="34"/>
      <c r="L15" s="102"/>
      <c r="M15" s="26"/>
      <c r="N15" s="34"/>
      <c r="O15" s="26"/>
      <c r="R15" s="26"/>
    </row>
    <row r="16" spans="1:18" ht="20.25" customHeight="1" thickBot="1" x14ac:dyDescent="0.3">
      <c r="A16" s="66"/>
      <c r="B16" s="38"/>
      <c r="C16" s="7"/>
      <c r="D16" s="39"/>
      <c r="E16" s="7"/>
      <c r="F16" s="57"/>
      <c r="G16" s="40"/>
      <c r="H16" s="282">
        <v>1490</v>
      </c>
      <c r="I16" s="127">
        <f>H16+H17</f>
        <v>1492.8380000000016</v>
      </c>
      <c r="J16" s="125" t="s">
        <v>31</v>
      </c>
      <c r="K16" s="34"/>
      <c r="L16" s="32"/>
      <c r="M16" s="26"/>
      <c r="N16" s="34"/>
      <c r="O16" s="47"/>
      <c r="R16" s="26"/>
    </row>
    <row r="17" spans="1:25" ht="20.25" customHeight="1" thickBot="1" x14ac:dyDescent="0.3">
      <c r="A17" s="66"/>
      <c r="B17" s="109"/>
      <c r="C17" s="110"/>
      <c r="D17" s="111"/>
      <c r="E17" s="110"/>
      <c r="F17" s="112"/>
      <c r="G17" s="130"/>
      <c r="H17" s="134">
        <f>H18-H16</f>
        <v>2.8380000000015571</v>
      </c>
      <c r="I17" s="131"/>
      <c r="J17" s="137" t="s">
        <v>32</v>
      </c>
      <c r="K17" s="45"/>
      <c r="L17" s="26"/>
      <c r="M17" s="26"/>
      <c r="N17" s="45"/>
      <c r="O17" s="26"/>
      <c r="R17" s="26"/>
    </row>
    <row r="18" spans="1:25" ht="20.25" customHeight="1" thickBot="1" x14ac:dyDescent="0.3">
      <c r="A18" s="66">
        <f t="shared" ref="A18:A76" si="0">SUM(A17+1)</f>
        <v>1</v>
      </c>
      <c r="B18" s="308">
        <f>1</f>
        <v>1</v>
      </c>
      <c r="C18" s="159" t="s">
        <v>82</v>
      </c>
      <c r="D18" s="160"/>
      <c r="E18" s="161"/>
      <c r="F18" s="279">
        <v>6.74</v>
      </c>
      <c r="G18" s="162">
        <f>F18</f>
        <v>6.74</v>
      </c>
      <c r="H18" s="231">
        <f t="shared" ref="H18:H81" si="1">H19+F18</f>
        <v>1492.8380000000016</v>
      </c>
      <c r="I18" s="162">
        <f t="shared" ref="I18:I84" si="2">H18-F18</f>
        <v>1486.0980000000015</v>
      </c>
      <c r="J18" s="163" t="s">
        <v>33</v>
      </c>
      <c r="K18" s="26"/>
      <c r="L18" s="26"/>
      <c r="M18" s="26"/>
      <c r="N18" s="26"/>
      <c r="O18" s="26"/>
      <c r="R18" s="26"/>
    </row>
    <row r="19" spans="1:25" ht="20.25" customHeight="1" thickBot="1" x14ac:dyDescent="0.3">
      <c r="A19" s="66"/>
      <c r="B19" s="309"/>
      <c r="C19" s="168"/>
      <c r="D19" s="164"/>
      <c r="E19" s="169"/>
      <c r="F19" s="279">
        <v>3.69</v>
      </c>
      <c r="G19" s="166">
        <f>G18+F19</f>
        <v>10.43</v>
      </c>
      <c r="H19" s="231">
        <f t="shared" si="1"/>
        <v>1486.0980000000015</v>
      </c>
      <c r="I19" s="192">
        <f t="shared" si="2"/>
        <v>1482.4080000000015</v>
      </c>
      <c r="J19" s="167" t="s">
        <v>34</v>
      </c>
      <c r="K19" s="34"/>
      <c r="L19" s="102"/>
      <c r="M19" s="26"/>
      <c r="N19" s="26"/>
      <c r="O19" s="26"/>
      <c r="R19" s="26"/>
    </row>
    <row r="20" spans="1:25" ht="20.25" customHeight="1" thickBot="1" x14ac:dyDescent="0.3">
      <c r="A20" s="66">
        <f>SUM(A18+1)</f>
        <v>2</v>
      </c>
      <c r="B20" s="309"/>
      <c r="C20" s="165"/>
      <c r="D20" s="164"/>
      <c r="E20" s="169"/>
      <c r="F20" s="279">
        <v>0.66</v>
      </c>
      <c r="G20" s="192">
        <f t="shared" ref="G20:G86" si="3">G19+F20</f>
        <v>11.09</v>
      </c>
      <c r="H20" s="231">
        <f t="shared" si="1"/>
        <v>1482.4080000000015</v>
      </c>
      <c r="I20" s="192">
        <f t="shared" si="2"/>
        <v>1481.7480000000014</v>
      </c>
      <c r="J20" s="167" t="s">
        <v>35</v>
      </c>
      <c r="K20" s="126"/>
      <c r="L20" s="102"/>
      <c r="M20" s="26"/>
      <c r="N20" s="26"/>
      <c r="O20" s="26"/>
      <c r="R20" s="26"/>
    </row>
    <row r="21" spans="1:25" ht="20.25" customHeight="1" thickBot="1" x14ac:dyDescent="0.3">
      <c r="A21" s="66">
        <f t="shared" si="0"/>
        <v>3</v>
      </c>
      <c r="B21" s="309"/>
      <c r="C21" s="194" t="s">
        <v>36</v>
      </c>
      <c r="D21" s="195"/>
      <c r="E21" s="264">
        <f>SUM(F18:F21)</f>
        <v>13.82</v>
      </c>
      <c r="F21" s="280">
        <v>2.73</v>
      </c>
      <c r="G21" s="192">
        <f t="shared" si="3"/>
        <v>13.82</v>
      </c>
      <c r="H21" s="231">
        <f t="shared" si="1"/>
        <v>1481.7480000000014</v>
      </c>
      <c r="I21" s="192">
        <f t="shared" si="2"/>
        <v>1479.0180000000014</v>
      </c>
      <c r="J21" s="193" t="s">
        <v>37</v>
      </c>
      <c r="K21" s="126"/>
      <c r="L21" s="102"/>
      <c r="M21" s="26"/>
      <c r="N21" s="26"/>
      <c r="O21" s="26"/>
      <c r="R21" s="26"/>
    </row>
    <row r="22" spans="1:25" ht="20.25" customHeight="1" thickBot="1" x14ac:dyDescent="0.3">
      <c r="A22" s="66">
        <f>SUM(A21+1)</f>
        <v>4</v>
      </c>
      <c r="B22" s="309"/>
      <c r="C22" s="169" t="s">
        <v>38</v>
      </c>
      <c r="D22" s="229"/>
      <c r="E22" s="230">
        <v>25</v>
      </c>
      <c r="F22" s="279">
        <v>12.805</v>
      </c>
      <c r="G22" s="166">
        <f t="shared" si="3"/>
        <v>26.625</v>
      </c>
      <c r="H22" s="231">
        <f t="shared" si="1"/>
        <v>1479.0180000000014</v>
      </c>
      <c r="I22" s="166">
        <f t="shared" si="2"/>
        <v>1466.2130000000013</v>
      </c>
      <c r="J22" s="167" t="s">
        <v>39</v>
      </c>
      <c r="K22" s="126"/>
      <c r="L22" s="102"/>
      <c r="M22" s="26"/>
      <c r="N22" s="26"/>
      <c r="O22" s="26"/>
      <c r="R22" s="26"/>
    </row>
    <row r="23" spans="1:25" ht="20.25" customHeight="1" thickBot="1" x14ac:dyDescent="0.3">
      <c r="A23" s="66">
        <f>SUM(A22+1)</f>
        <v>5</v>
      </c>
      <c r="B23" s="309"/>
      <c r="C23" s="169" t="s">
        <v>38</v>
      </c>
      <c r="D23" s="229"/>
      <c r="E23" s="230">
        <v>85</v>
      </c>
      <c r="F23" s="267">
        <v>12.802</v>
      </c>
      <c r="G23" s="166">
        <f t="shared" si="3"/>
        <v>39.427</v>
      </c>
      <c r="H23" s="231">
        <f t="shared" si="1"/>
        <v>1466.2130000000013</v>
      </c>
      <c r="I23" s="166">
        <f t="shared" si="2"/>
        <v>1453.4110000000014</v>
      </c>
      <c r="J23" s="167" t="s">
        <v>39</v>
      </c>
      <c r="K23" s="71"/>
      <c r="L23" s="102"/>
      <c r="M23" s="26"/>
      <c r="N23" s="26"/>
      <c r="O23" s="26"/>
      <c r="R23" s="26"/>
    </row>
    <row r="24" spans="1:25" ht="20.25" customHeight="1" thickBot="1" x14ac:dyDescent="0.3">
      <c r="A24" s="66">
        <f>SUM(A23+1)</f>
        <v>6</v>
      </c>
      <c r="B24" s="290">
        <f>B18+1</f>
        <v>2</v>
      </c>
      <c r="C24" s="122" t="s">
        <v>38</v>
      </c>
      <c r="D24" s="147"/>
      <c r="E24" s="254"/>
      <c r="F24" s="266">
        <v>12.805</v>
      </c>
      <c r="G24" s="141">
        <f t="shared" si="3"/>
        <v>52.231999999999999</v>
      </c>
      <c r="H24" s="231">
        <f t="shared" si="1"/>
        <v>1453.4110000000014</v>
      </c>
      <c r="I24" s="132">
        <f t="shared" si="2"/>
        <v>1440.6060000000014</v>
      </c>
      <c r="J24" s="252"/>
      <c r="K24" s="27"/>
      <c r="L24" s="220"/>
      <c r="M24" s="26"/>
      <c r="N24" s="26"/>
      <c r="O24" s="26"/>
      <c r="R24" s="26"/>
    </row>
    <row r="25" spans="1:25" ht="20.25" customHeight="1" thickBot="1" x14ac:dyDescent="0.3">
      <c r="A25" s="66">
        <f t="shared" si="0"/>
        <v>7</v>
      </c>
      <c r="B25" s="291"/>
      <c r="C25" s="96" t="s">
        <v>38</v>
      </c>
      <c r="D25" s="145"/>
      <c r="E25" s="196"/>
      <c r="F25" s="266">
        <v>12.8</v>
      </c>
      <c r="G25" s="133">
        <f t="shared" si="3"/>
        <v>65.031999999999996</v>
      </c>
      <c r="H25" s="231">
        <f t="shared" si="1"/>
        <v>1440.6060000000014</v>
      </c>
      <c r="I25" s="143">
        <f t="shared" si="2"/>
        <v>1427.8060000000014</v>
      </c>
      <c r="J25" s="149" t="s">
        <v>40</v>
      </c>
      <c r="K25" s="27"/>
      <c r="L25" s="220"/>
      <c r="M25" s="44"/>
      <c r="N25" s="26"/>
      <c r="O25" s="26"/>
      <c r="R25" s="26"/>
      <c r="S25" s="26"/>
      <c r="T25" s="26"/>
      <c r="U25" s="26"/>
      <c r="V25" s="26"/>
    </row>
    <row r="26" spans="1:25" ht="20.25" customHeight="1" thickBot="1" x14ac:dyDescent="0.3">
      <c r="A26" s="66">
        <f t="shared" si="0"/>
        <v>8</v>
      </c>
      <c r="B26" s="292"/>
      <c r="C26" s="108" t="s">
        <v>38</v>
      </c>
      <c r="D26" s="146"/>
      <c r="E26" s="197"/>
      <c r="F26" s="268">
        <v>12.803000000000001</v>
      </c>
      <c r="G26" s="144">
        <f t="shared" si="3"/>
        <v>77.834999999999994</v>
      </c>
      <c r="H26" s="231">
        <f t="shared" si="1"/>
        <v>1427.8060000000014</v>
      </c>
      <c r="I26" s="144">
        <f t="shared" si="2"/>
        <v>1415.0030000000013</v>
      </c>
      <c r="J26" s="253"/>
      <c r="K26" s="27"/>
      <c r="L26" s="220"/>
      <c r="M26" s="26"/>
      <c r="N26" s="26"/>
      <c r="O26" s="26"/>
      <c r="R26" s="26"/>
    </row>
    <row r="27" spans="1:25" ht="20.25" customHeight="1" thickBot="1" x14ac:dyDescent="0.3">
      <c r="A27" s="66">
        <f>SUM(A26+1)</f>
        <v>9</v>
      </c>
      <c r="B27" s="290">
        <f>B24+1</f>
        <v>3</v>
      </c>
      <c r="C27" s="122" t="s">
        <v>38</v>
      </c>
      <c r="D27" s="147"/>
      <c r="E27" s="254"/>
      <c r="F27" s="266">
        <v>12.803000000000001</v>
      </c>
      <c r="G27" s="141">
        <f t="shared" ref="G27:G29" si="4">G26+F27</f>
        <v>90.637999999999991</v>
      </c>
      <c r="H27" s="231">
        <f t="shared" si="1"/>
        <v>1415.0030000000013</v>
      </c>
      <c r="I27" s="132">
        <f t="shared" ref="I27:I29" si="5">H27-F27</f>
        <v>1402.2000000000012</v>
      </c>
      <c r="J27" s="252"/>
      <c r="K27" s="27"/>
      <c r="L27" s="220"/>
      <c r="M27" s="26"/>
      <c r="N27" s="26"/>
      <c r="O27" s="26"/>
      <c r="R27" s="26"/>
    </row>
    <row r="28" spans="1:25" ht="20.25" customHeight="1" thickBot="1" x14ac:dyDescent="0.3">
      <c r="A28" s="66">
        <f t="shared" si="0"/>
        <v>10</v>
      </c>
      <c r="B28" s="291"/>
      <c r="C28" s="96" t="s">
        <v>38</v>
      </c>
      <c r="D28" s="145"/>
      <c r="E28" s="196"/>
      <c r="F28" s="266">
        <v>12.803000000000001</v>
      </c>
      <c r="G28" s="133">
        <f t="shared" si="4"/>
        <v>103.44099999999999</v>
      </c>
      <c r="H28" s="231">
        <f t="shared" si="1"/>
        <v>1402.2000000000012</v>
      </c>
      <c r="I28" s="143">
        <f t="shared" si="5"/>
        <v>1389.3970000000011</v>
      </c>
      <c r="J28" s="149" t="s">
        <v>41</v>
      </c>
      <c r="K28" s="27"/>
      <c r="L28" s="220"/>
      <c r="M28" s="44"/>
      <c r="N28" s="26"/>
      <c r="O28" s="26"/>
      <c r="R28" s="26"/>
      <c r="S28" s="26"/>
      <c r="T28" s="26"/>
      <c r="U28" s="26"/>
      <c r="V28" s="26"/>
    </row>
    <row r="29" spans="1:25" ht="20.25" customHeight="1" thickBot="1" x14ac:dyDescent="0.3">
      <c r="A29" s="66">
        <f t="shared" si="0"/>
        <v>11</v>
      </c>
      <c r="B29" s="292"/>
      <c r="C29" s="108" t="s">
        <v>38</v>
      </c>
      <c r="D29" s="146"/>
      <c r="E29" s="197"/>
      <c r="F29" s="266">
        <v>12.805</v>
      </c>
      <c r="G29" s="144">
        <f t="shared" si="4"/>
        <v>116.24599999999998</v>
      </c>
      <c r="H29" s="231">
        <f t="shared" si="1"/>
        <v>1389.3970000000011</v>
      </c>
      <c r="I29" s="144">
        <f t="shared" si="5"/>
        <v>1376.592000000001</v>
      </c>
      <c r="J29" s="253"/>
      <c r="K29" s="27"/>
      <c r="L29" s="220"/>
      <c r="M29" s="26"/>
      <c r="N29" s="26"/>
      <c r="O29" s="26"/>
      <c r="R29" s="26"/>
    </row>
    <row r="30" spans="1:25" ht="20.25" customHeight="1" thickBot="1" x14ac:dyDescent="0.3">
      <c r="A30" s="66">
        <f>SUM(A26+1)</f>
        <v>9</v>
      </c>
      <c r="B30" s="290">
        <f>B24+1</f>
        <v>3</v>
      </c>
      <c r="C30" s="122" t="s">
        <v>38</v>
      </c>
      <c r="D30" s="147"/>
      <c r="E30" s="254"/>
      <c r="F30" s="266">
        <v>12.805</v>
      </c>
      <c r="G30" s="132">
        <f>G26+F30</f>
        <v>90.639999999999986</v>
      </c>
      <c r="H30" s="231">
        <f t="shared" si="1"/>
        <v>1376.592000000001</v>
      </c>
      <c r="I30" s="115">
        <f t="shared" si="2"/>
        <v>1363.7870000000009</v>
      </c>
      <c r="J30" s="252"/>
      <c r="K30" s="71"/>
      <c r="L30" s="220"/>
      <c r="M30" s="26"/>
      <c r="N30" s="26"/>
      <c r="O30" s="26"/>
      <c r="R30" s="26"/>
    </row>
    <row r="31" spans="1:25" ht="20.25" customHeight="1" thickBot="1" x14ac:dyDescent="0.3">
      <c r="A31" s="66">
        <f t="shared" si="0"/>
        <v>10</v>
      </c>
      <c r="B31" s="291"/>
      <c r="C31" s="96" t="s">
        <v>38</v>
      </c>
      <c r="D31" s="145"/>
      <c r="E31" s="196"/>
      <c r="F31" s="266">
        <v>12.234</v>
      </c>
      <c r="G31" s="132">
        <f t="shared" si="3"/>
        <v>102.87399999999998</v>
      </c>
      <c r="H31" s="231">
        <f t="shared" si="1"/>
        <v>1363.7870000000009</v>
      </c>
      <c r="I31" s="133">
        <f t="shared" si="2"/>
        <v>1351.553000000001</v>
      </c>
      <c r="J31" s="149" t="s">
        <v>42</v>
      </c>
      <c r="K31" s="27"/>
      <c r="L31" s="220"/>
      <c r="M31" s="26"/>
      <c r="N31" s="26"/>
      <c r="O31" s="26"/>
      <c r="R31" s="26"/>
    </row>
    <row r="32" spans="1:25" ht="20.25" customHeight="1" thickBot="1" x14ac:dyDescent="0.3">
      <c r="A32" s="66">
        <f t="shared" si="0"/>
        <v>11</v>
      </c>
      <c r="B32" s="292"/>
      <c r="C32" s="108" t="s">
        <v>38</v>
      </c>
      <c r="D32" s="146"/>
      <c r="E32" s="197"/>
      <c r="F32" s="266">
        <v>12.798999999999999</v>
      </c>
      <c r="G32" s="132">
        <f t="shared" si="3"/>
        <v>115.67299999999997</v>
      </c>
      <c r="H32" s="231">
        <f t="shared" si="1"/>
        <v>1351.553000000001</v>
      </c>
      <c r="I32" s="114">
        <f t="shared" si="2"/>
        <v>1338.754000000001</v>
      </c>
      <c r="J32" s="253"/>
      <c r="K32" s="71"/>
      <c r="L32" s="69"/>
      <c r="M32" s="32"/>
      <c r="N32" s="32"/>
      <c r="O32" s="32"/>
      <c r="R32" s="32"/>
      <c r="S32" s="12"/>
      <c r="T32" s="12"/>
      <c r="U32" s="12"/>
      <c r="V32" s="12"/>
      <c r="W32" s="12"/>
      <c r="X32" s="12"/>
      <c r="Y32" s="12"/>
    </row>
    <row r="33" spans="1:26" s="24" customFormat="1" ht="20.25" customHeight="1" thickBot="1" x14ac:dyDescent="0.3">
      <c r="A33" s="66" t="e">
        <f>SUM(#REF!+1)</f>
        <v>#REF!</v>
      </c>
      <c r="B33" s="290">
        <f t="shared" ref="B33" si="6">B30+1</f>
        <v>4</v>
      </c>
      <c r="C33" s="122" t="s">
        <v>38</v>
      </c>
      <c r="D33" s="147"/>
      <c r="E33" s="254"/>
      <c r="F33" s="266">
        <v>12.419</v>
      </c>
      <c r="G33" s="132">
        <f t="shared" si="3"/>
        <v>128.09199999999998</v>
      </c>
      <c r="H33" s="231">
        <f t="shared" si="1"/>
        <v>1338.754000000001</v>
      </c>
      <c r="I33" s="115">
        <f t="shared" si="2"/>
        <v>1326.3350000000009</v>
      </c>
      <c r="J33" s="252"/>
      <c r="K33" s="71"/>
      <c r="L33" s="69"/>
      <c r="M33" s="32"/>
      <c r="N33" s="32"/>
      <c r="O33" s="32"/>
      <c r="P33" s="170"/>
      <c r="Q33" s="170"/>
      <c r="R33" s="32"/>
      <c r="S33" s="12"/>
      <c r="T33" s="12"/>
      <c r="U33" s="12"/>
      <c r="V33" s="12"/>
      <c r="W33" s="12"/>
      <c r="X33" s="12"/>
      <c r="Y33" s="12"/>
      <c r="Z33" s="173"/>
    </row>
    <row r="34" spans="1:26" ht="20.25" customHeight="1" thickBot="1" x14ac:dyDescent="0.3">
      <c r="A34" s="66" t="e">
        <f t="shared" si="0"/>
        <v>#REF!</v>
      </c>
      <c r="B34" s="291"/>
      <c r="C34" s="96" t="s">
        <v>38</v>
      </c>
      <c r="D34" s="145"/>
      <c r="E34" s="196"/>
      <c r="F34" s="266">
        <v>12.805</v>
      </c>
      <c r="G34" s="132">
        <f t="shared" si="3"/>
        <v>140.89699999999999</v>
      </c>
      <c r="H34" s="231">
        <f t="shared" si="1"/>
        <v>1326.3350000000009</v>
      </c>
      <c r="I34" s="133">
        <f t="shared" si="2"/>
        <v>1313.5300000000009</v>
      </c>
      <c r="J34" s="149" t="s">
        <v>43</v>
      </c>
      <c r="K34" s="71"/>
      <c r="L34" s="69"/>
      <c r="M34" s="32"/>
      <c r="N34" s="32"/>
      <c r="O34" s="32"/>
      <c r="R34" s="32"/>
      <c r="S34" s="12"/>
      <c r="T34" s="12"/>
      <c r="U34" s="12"/>
      <c r="V34" s="12"/>
      <c r="W34" s="12"/>
      <c r="X34" s="12"/>
      <c r="Y34" s="12"/>
    </row>
    <row r="35" spans="1:26" ht="20.25" customHeight="1" thickBot="1" x14ac:dyDescent="0.3">
      <c r="A35" s="66" t="e">
        <f t="shared" si="0"/>
        <v>#REF!</v>
      </c>
      <c r="B35" s="292"/>
      <c r="C35" s="108" t="s">
        <v>38</v>
      </c>
      <c r="D35" s="146"/>
      <c r="E35" s="197"/>
      <c r="F35" s="266">
        <v>11.861000000000001</v>
      </c>
      <c r="G35" s="114">
        <f t="shared" si="3"/>
        <v>152.75799999999998</v>
      </c>
      <c r="H35" s="231">
        <f t="shared" si="1"/>
        <v>1313.5300000000009</v>
      </c>
      <c r="I35" s="114">
        <f t="shared" si="2"/>
        <v>1301.6690000000008</v>
      </c>
      <c r="J35" s="253"/>
      <c r="K35" s="71"/>
      <c r="L35" s="27"/>
      <c r="M35" s="26"/>
      <c r="N35" s="26"/>
      <c r="O35" s="26"/>
      <c r="R35" s="26"/>
    </row>
    <row r="36" spans="1:26" ht="20.25" customHeight="1" thickBot="1" x14ac:dyDescent="0.3">
      <c r="A36" s="66" t="e">
        <f t="shared" si="0"/>
        <v>#REF!</v>
      </c>
      <c r="B36" s="290">
        <f t="shared" ref="B36" si="7">B33+1</f>
        <v>5</v>
      </c>
      <c r="C36" s="122" t="s">
        <v>38</v>
      </c>
      <c r="D36" s="147"/>
      <c r="E36" s="254"/>
      <c r="F36" s="266">
        <v>12.804</v>
      </c>
      <c r="G36" s="132">
        <f t="shared" si="3"/>
        <v>165.56199999999998</v>
      </c>
      <c r="H36" s="231">
        <f t="shared" si="1"/>
        <v>1301.6690000000008</v>
      </c>
      <c r="I36" s="115">
        <f t="shared" si="2"/>
        <v>1288.8650000000007</v>
      </c>
      <c r="J36" s="252"/>
      <c r="K36" s="27"/>
      <c r="L36" s="27"/>
      <c r="M36" s="26"/>
      <c r="N36" s="26"/>
      <c r="O36" s="26"/>
      <c r="R36" s="26"/>
    </row>
    <row r="37" spans="1:26" ht="20.25" customHeight="1" thickBot="1" x14ac:dyDescent="0.3">
      <c r="A37" s="66" t="e">
        <f t="shared" si="0"/>
        <v>#REF!</v>
      </c>
      <c r="B37" s="291"/>
      <c r="C37" s="96" t="s">
        <v>38</v>
      </c>
      <c r="D37" s="145"/>
      <c r="E37" s="196"/>
      <c r="F37" s="266">
        <v>12.803000000000001</v>
      </c>
      <c r="G37" s="116">
        <f t="shared" si="3"/>
        <v>178.36499999999998</v>
      </c>
      <c r="H37" s="231">
        <f t="shared" si="1"/>
        <v>1288.8650000000007</v>
      </c>
      <c r="I37" s="133">
        <f t="shared" si="2"/>
        <v>1276.0620000000006</v>
      </c>
      <c r="J37" s="149" t="s">
        <v>44</v>
      </c>
      <c r="K37" s="27"/>
      <c r="L37" s="27"/>
      <c r="M37" s="26"/>
      <c r="N37" s="26"/>
      <c r="O37" s="26"/>
      <c r="R37" s="26"/>
    </row>
    <row r="38" spans="1:26" ht="20.25" customHeight="1" thickBot="1" x14ac:dyDescent="0.3">
      <c r="A38" s="66" t="e">
        <f t="shared" si="0"/>
        <v>#REF!</v>
      </c>
      <c r="B38" s="292"/>
      <c r="C38" s="108" t="s">
        <v>38</v>
      </c>
      <c r="D38" s="146"/>
      <c r="E38" s="197"/>
      <c r="F38" s="266">
        <v>12.801</v>
      </c>
      <c r="G38" s="114">
        <f t="shared" si="3"/>
        <v>191.16599999999997</v>
      </c>
      <c r="H38" s="231">
        <f t="shared" si="1"/>
        <v>1276.0620000000006</v>
      </c>
      <c r="I38" s="114">
        <f t="shared" si="2"/>
        <v>1263.2610000000006</v>
      </c>
      <c r="J38" s="253"/>
      <c r="K38" s="27"/>
      <c r="L38" s="27"/>
      <c r="M38" s="26"/>
      <c r="N38" s="26"/>
      <c r="O38" s="26"/>
      <c r="R38" s="26"/>
    </row>
    <row r="39" spans="1:26" ht="20.25" customHeight="1" thickBot="1" x14ac:dyDescent="0.3">
      <c r="A39" s="66" t="e">
        <f t="shared" si="0"/>
        <v>#REF!</v>
      </c>
      <c r="B39" s="290">
        <f t="shared" ref="B39" si="8">B36+1</f>
        <v>6</v>
      </c>
      <c r="C39" s="122" t="s">
        <v>38</v>
      </c>
      <c r="D39" s="147"/>
      <c r="E39" s="254"/>
      <c r="F39" s="266">
        <v>12.803000000000001</v>
      </c>
      <c r="G39" s="132">
        <f t="shared" si="3"/>
        <v>203.96899999999997</v>
      </c>
      <c r="H39" s="231">
        <f t="shared" si="1"/>
        <v>1263.2610000000006</v>
      </c>
      <c r="I39" s="115">
        <f t="shared" si="2"/>
        <v>1250.4580000000005</v>
      </c>
      <c r="J39" s="252"/>
      <c r="K39" s="71"/>
      <c r="L39" s="27"/>
      <c r="M39" s="26"/>
      <c r="N39" s="26"/>
      <c r="O39" s="26"/>
      <c r="R39" s="26"/>
    </row>
    <row r="40" spans="1:26" ht="20.25" customHeight="1" thickBot="1" x14ac:dyDescent="0.35">
      <c r="A40" s="66" t="e">
        <f t="shared" si="0"/>
        <v>#REF!</v>
      </c>
      <c r="B40" s="291"/>
      <c r="C40" s="96" t="s">
        <v>38</v>
      </c>
      <c r="D40" s="145"/>
      <c r="E40" s="196"/>
      <c r="F40" s="266">
        <v>12.804</v>
      </c>
      <c r="G40" s="116">
        <f t="shared" si="3"/>
        <v>216.77299999999997</v>
      </c>
      <c r="H40" s="231">
        <f t="shared" si="1"/>
        <v>1250.4580000000005</v>
      </c>
      <c r="I40" s="133">
        <f t="shared" si="2"/>
        <v>1237.6540000000005</v>
      </c>
      <c r="J40" s="149" t="s">
        <v>45</v>
      </c>
      <c r="K40" s="71"/>
      <c r="L40" s="27"/>
      <c r="M40" s="26"/>
      <c r="N40" s="26"/>
      <c r="O40" s="26"/>
      <c r="P40" s="87"/>
      <c r="Q40" s="89"/>
      <c r="R40" s="26"/>
    </row>
    <row r="41" spans="1:26" ht="20.25" customHeight="1" thickBot="1" x14ac:dyDescent="0.35">
      <c r="A41" s="66" t="e">
        <f t="shared" si="0"/>
        <v>#REF!</v>
      </c>
      <c r="B41" s="292"/>
      <c r="C41" s="108" t="s">
        <v>38</v>
      </c>
      <c r="D41" s="146"/>
      <c r="E41" s="197"/>
      <c r="F41" s="266">
        <v>12.804</v>
      </c>
      <c r="G41" s="114">
        <f t="shared" si="3"/>
        <v>229.57699999999997</v>
      </c>
      <c r="H41" s="231">
        <f t="shared" si="1"/>
        <v>1237.6540000000005</v>
      </c>
      <c r="I41" s="114">
        <f t="shared" si="2"/>
        <v>1224.8500000000004</v>
      </c>
      <c r="J41" s="253"/>
      <c r="K41" s="71"/>
      <c r="L41" s="68"/>
      <c r="M41" s="26"/>
      <c r="N41" s="26"/>
      <c r="O41" s="26"/>
      <c r="P41" s="87"/>
      <c r="Q41" s="89"/>
      <c r="R41" s="26"/>
    </row>
    <row r="42" spans="1:26" ht="20.25" customHeight="1" thickBot="1" x14ac:dyDescent="0.35">
      <c r="A42" s="66" t="e">
        <f t="shared" si="0"/>
        <v>#REF!</v>
      </c>
      <c r="B42" s="290">
        <f t="shared" ref="B42" si="9">B39+1</f>
        <v>7</v>
      </c>
      <c r="C42" s="122" t="s">
        <v>38</v>
      </c>
      <c r="D42" s="147"/>
      <c r="E42" s="254"/>
      <c r="F42" s="266">
        <v>12.805999999999999</v>
      </c>
      <c r="G42" s="132">
        <f t="shared" si="3"/>
        <v>242.38299999999998</v>
      </c>
      <c r="H42" s="231">
        <f t="shared" si="1"/>
        <v>1224.8500000000004</v>
      </c>
      <c r="I42" s="115">
        <f t="shared" si="2"/>
        <v>1212.0440000000003</v>
      </c>
      <c r="J42" s="252"/>
      <c r="K42" s="71"/>
      <c r="L42" s="68"/>
      <c r="M42" s="26"/>
      <c r="N42" s="26"/>
      <c r="O42" s="26"/>
      <c r="P42" s="87"/>
      <c r="Q42" s="89"/>
      <c r="R42" s="26"/>
    </row>
    <row r="43" spans="1:26" ht="20.25" customHeight="1" thickBot="1" x14ac:dyDescent="0.35">
      <c r="A43" s="66" t="e">
        <f t="shared" si="0"/>
        <v>#REF!</v>
      </c>
      <c r="B43" s="291"/>
      <c r="C43" s="96" t="s">
        <v>38</v>
      </c>
      <c r="D43" s="145"/>
      <c r="E43" s="196"/>
      <c r="F43" s="266">
        <v>12.801</v>
      </c>
      <c r="G43" s="116">
        <f t="shared" si="3"/>
        <v>255.18399999999997</v>
      </c>
      <c r="H43" s="231">
        <f t="shared" si="1"/>
        <v>1212.0440000000003</v>
      </c>
      <c r="I43" s="133">
        <f t="shared" si="2"/>
        <v>1199.2430000000004</v>
      </c>
      <c r="J43" s="149" t="s">
        <v>46</v>
      </c>
      <c r="K43" s="71"/>
      <c r="L43" s="68"/>
      <c r="M43" s="26"/>
      <c r="N43" s="26"/>
      <c r="O43" s="26"/>
      <c r="P43" s="87"/>
      <c r="Q43" s="89"/>
      <c r="R43" s="26"/>
    </row>
    <row r="44" spans="1:26" ht="20.25" customHeight="1" thickBot="1" x14ac:dyDescent="0.35">
      <c r="A44" s="66" t="e">
        <f t="shared" si="0"/>
        <v>#REF!</v>
      </c>
      <c r="B44" s="292"/>
      <c r="C44" s="108" t="s">
        <v>38</v>
      </c>
      <c r="D44" s="146"/>
      <c r="E44" s="197"/>
      <c r="F44" s="266">
        <v>12.805999999999999</v>
      </c>
      <c r="G44" s="114">
        <f t="shared" si="3"/>
        <v>267.98999999999995</v>
      </c>
      <c r="H44" s="231">
        <f t="shared" si="1"/>
        <v>1199.2430000000004</v>
      </c>
      <c r="I44" s="114">
        <f t="shared" si="2"/>
        <v>1186.4370000000004</v>
      </c>
      <c r="J44" s="253"/>
      <c r="K44" s="27"/>
      <c r="L44" s="27"/>
      <c r="M44" s="26"/>
      <c r="N44" s="26"/>
      <c r="O44" s="26"/>
      <c r="P44" s="87"/>
      <c r="Q44" s="89"/>
      <c r="R44" s="26"/>
    </row>
    <row r="45" spans="1:26" ht="20.25" customHeight="1" thickBot="1" x14ac:dyDescent="0.35">
      <c r="A45" s="66" t="e">
        <f t="shared" si="0"/>
        <v>#REF!</v>
      </c>
      <c r="B45" s="290">
        <f t="shared" ref="B45" si="10">B42+1</f>
        <v>8</v>
      </c>
      <c r="C45" s="122" t="s">
        <v>38</v>
      </c>
      <c r="D45" s="147"/>
      <c r="E45" s="254"/>
      <c r="F45" s="266">
        <v>12.804</v>
      </c>
      <c r="G45" s="132">
        <f t="shared" si="3"/>
        <v>280.79399999999993</v>
      </c>
      <c r="H45" s="231">
        <f t="shared" si="1"/>
        <v>1186.4370000000004</v>
      </c>
      <c r="I45" s="115">
        <f t="shared" si="2"/>
        <v>1173.6330000000003</v>
      </c>
      <c r="J45" s="252"/>
      <c r="K45" s="71"/>
      <c r="L45" s="27"/>
      <c r="M45" s="26"/>
      <c r="N45" s="26"/>
      <c r="O45" s="26"/>
      <c r="P45" s="87"/>
      <c r="Q45" s="89"/>
      <c r="R45" s="26"/>
    </row>
    <row r="46" spans="1:26" ht="20.25" customHeight="1" thickBot="1" x14ac:dyDescent="0.35">
      <c r="A46" s="66" t="e">
        <f t="shared" si="0"/>
        <v>#REF!</v>
      </c>
      <c r="B46" s="291"/>
      <c r="C46" s="96" t="s">
        <v>38</v>
      </c>
      <c r="D46" s="145"/>
      <c r="E46" s="196"/>
      <c r="F46" s="266">
        <v>12.805</v>
      </c>
      <c r="G46" s="116">
        <f t="shared" si="3"/>
        <v>293.59899999999993</v>
      </c>
      <c r="H46" s="231">
        <f t="shared" si="1"/>
        <v>1173.6330000000003</v>
      </c>
      <c r="I46" s="133">
        <f t="shared" si="2"/>
        <v>1160.8280000000002</v>
      </c>
      <c r="J46" s="149" t="s">
        <v>47</v>
      </c>
      <c r="K46" s="27"/>
      <c r="L46" s="27"/>
      <c r="M46" s="26"/>
      <c r="N46" s="26"/>
      <c r="O46" s="26"/>
      <c r="P46" s="87"/>
      <c r="Q46" s="89"/>
      <c r="R46" s="26"/>
    </row>
    <row r="47" spans="1:26" ht="20.25" customHeight="1" thickBot="1" x14ac:dyDescent="0.35">
      <c r="A47" s="66" t="e">
        <f t="shared" si="0"/>
        <v>#REF!</v>
      </c>
      <c r="B47" s="292"/>
      <c r="C47" s="108" t="s">
        <v>38</v>
      </c>
      <c r="D47" s="146"/>
      <c r="E47" s="197"/>
      <c r="F47" s="266">
        <v>12.805999999999999</v>
      </c>
      <c r="G47" s="114">
        <f t="shared" si="3"/>
        <v>306.40499999999992</v>
      </c>
      <c r="H47" s="231">
        <f t="shared" si="1"/>
        <v>1160.8280000000002</v>
      </c>
      <c r="I47" s="114">
        <f t="shared" si="2"/>
        <v>1148.0220000000002</v>
      </c>
      <c r="J47" s="253"/>
      <c r="K47" s="27"/>
      <c r="L47" s="27"/>
      <c r="M47" s="26"/>
      <c r="N47" s="26"/>
      <c r="O47" s="26"/>
      <c r="P47" s="87"/>
      <c r="Q47" s="89"/>
      <c r="R47" s="26"/>
    </row>
    <row r="48" spans="1:26" ht="20.25" customHeight="1" thickBot="1" x14ac:dyDescent="0.35">
      <c r="A48" s="66" t="e">
        <f t="shared" si="0"/>
        <v>#REF!</v>
      </c>
      <c r="B48" s="290">
        <f t="shared" ref="B48" si="11">B45+1</f>
        <v>9</v>
      </c>
      <c r="C48" s="122" t="s">
        <v>38</v>
      </c>
      <c r="D48" s="147"/>
      <c r="E48" s="254"/>
      <c r="F48" s="266">
        <v>12.805999999999999</v>
      </c>
      <c r="G48" s="132">
        <f t="shared" si="3"/>
        <v>319.2109999999999</v>
      </c>
      <c r="H48" s="231">
        <f t="shared" si="1"/>
        <v>1148.0220000000002</v>
      </c>
      <c r="I48" s="115">
        <f t="shared" si="2"/>
        <v>1135.2160000000001</v>
      </c>
      <c r="J48" s="252"/>
      <c r="K48" s="71"/>
      <c r="L48" s="27"/>
      <c r="M48" s="26"/>
      <c r="N48" s="26"/>
      <c r="O48" s="26"/>
      <c r="P48" s="87"/>
      <c r="Q48" s="89"/>
      <c r="R48" s="26"/>
    </row>
    <row r="49" spans="1:18" ht="20.25" customHeight="1" thickBot="1" x14ac:dyDescent="0.35">
      <c r="A49" s="66" t="e">
        <f t="shared" si="0"/>
        <v>#REF!</v>
      </c>
      <c r="B49" s="291"/>
      <c r="C49" s="96" t="s">
        <v>38</v>
      </c>
      <c r="D49" s="145"/>
      <c r="E49" s="196"/>
      <c r="F49" s="266">
        <v>12.802</v>
      </c>
      <c r="G49" s="116">
        <f t="shared" si="3"/>
        <v>332.01299999999992</v>
      </c>
      <c r="H49" s="231">
        <f t="shared" si="1"/>
        <v>1135.2160000000001</v>
      </c>
      <c r="I49" s="133">
        <f t="shared" si="2"/>
        <v>1122.4140000000002</v>
      </c>
      <c r="J49" s="149" t="s">
        <v>48</v>
      </c>
      <c r="K49" s="71"/>
      <c r="L49" s="27"/>
      <c r="M49" s="26"/>
      <c r="N49" s="26"/>
      <c r="O49" s="26"/>
      <c r="P49" s="87"/>
      <c r="Q49" s="89"/>
      <c r="R49" s="26"/>
    </row>
    <row r="50" spans="1:18" ht="20.25" customHeight="1" thickBot="1" x14ac:dyDescent="0.35">
      <c r="A50" s="66" t="e">
        <f t="shared" si="0"/>
        <v>#REF!</v>
      </c>
      <c r="B50" s="292"/>
      <c r="C50" s="108" t="s">
        <v>38</v>
      </c>
      <c r="D50" s="146"/>
      <c r="E50" s="197"/>
      <c r="F50" s="266">
        <v>12.805999999999999</v>
      </c>
      <c r="G50" s="114">
        <f t="shared" si="3"/>
        <v>344.8189999999999</v>
      </c>
      <c r="H50" s="231">
        <f t="shared" si="1"/>
        <v>1122.4140000000002</v>
      </c>
      <c r="I50" s="114">
        <f t="shared" si="2"/>
        <v>1109.6080000000002</v>
      </c>
      <c r="J50" s="253"/>
      <c r="K50" s="71"/>
      <c r="L50" s="27"/>
      <c r="M50" s="26"/>
      <c r="N50" s="26"/>
      <c r="O50" s="26"/>
      <c r="P50" s="87"/>
      <c r="Q50" s="89"/>
      <c r="R50" s="26"/>
    </row>
    <row r="51" spans="1:18" ht="20.25" customHeight="1" thickBot="1" x14ac:dyDescent="0.35">
      <c r="A51" s="66" t="e">
        <f t="shared" si="0"/>
        <v>#REF!</v>
      </c>
      <c r="B51" s="290">
        <f t="shared" ref="B51" si="12">B48+1</f>
        <v>10</v>
      </c>
      <c r="C51" s="122" t="s">
        <v>38</v>
      </c>
      <c r="D51" s="147"/>
      <c r="E51" s="254"/>
      <c r="F51" s="266">
        <v>12.801</v>
      </c>
      <c r="G51" s="132">
        <f t="shared" si="3"/>
        <v>357.61999999999989</v>
      </c>
      <c r="H51" s="231">
        <f t="shared" si="1"/>
        <v>1109.6080000000002</v>
      </c>
      <c r="I51" s="115">
        <f t="shared" si="2"/>
        <v>1096.8070000000002</v>
      </c>
      <c r="J51" s="252"/>
      <c r="K51" s="71"/>
      <c r="L51" s="68"/>
      <c r="M51" s="26"/>
      <c r="N51" s="26"/>
      <c r="O51" s="26"/>
      <c r="P51" s="87"/>
      <c r="Q51" s="89"/>
      <c r="R51" s="26"/>
    </row>
    <row r="52" spans="1:18" ht="20.25" customHeight="1" thickBot="1" x14ac:dyDescent="0.35">
      <c r="A52" s="66" t="e">
        <f t="shared" si="0"/>
        <v>#REF!</v>
      </c>
      <c r="B52" s="291"/>
      <c r="C52" s="96" t="s">
        <v>38</v>
      </c>
      <c r="D52" s="145"/>
      <c r="E52" s="196"/>
      <c r="F52" s="266">
        <v>12.798999999999999</v>
      </c>
      <c r="G52" s="116">
        <f t="shared" si="3"/>
        <v>370.41899999999987</v>
      </c>
      <c r="H52" s="231">
        <f t="shared" si="1"/>
        <v>1096.8070000000002</v>
      </c>
      <c r="I52" s="133">
        <f t="shared" si="2"/>
        <v>1084.0080000000003</v>
      </c>
      <c r="J52" s="149" t="s">
        <v>49</v>
      </c>
      <c r="K52" s="27"/>
      <c r="L52" s="27"/>
      <c r="M52" s="26"/>
      <c r="N52" s="26"/>
      <c r="O52" s="26"/>
      <c r="P52" s="87"/>
      <c r="Q52" s="89"/>
      <c r="R52" s="26"/>
    </row>
    <row r="53" spans="1:18" ht="20.25" customHeight="1" thickBot="1" x14ac:dyDescent="0.35">
      <c r="A53" s="66" t="e">
        <f t="shared" si="0"/>
        <v>#REF!</v>
      </c>
      <c r="B53" s="292"/>
      <c r="C53" s="108" t="s">
        <v>38</v>
      </c>
      <c r="D53" s="146"/>
      <c r="E53" s="197"/>
      <c r="F53" s="266">
        <v>12.8</v>
      </c>
      <c r="G53" s="114">
        <f t="shared" si="3"/>
        <v>383.21899999999988</v>
      </c>
      <c r="H53" s="231">
        <f t="shared" si="1"/>
        <v>1084.0080000000003</v>
      </c>
      <c r="I53" s="114">
        <f t="shared" si="2"/>
        <v>1071.2080000000003</v>
      </c>
      <c r="J53" s="253"/>
      <c r="K53" s="71"/>
      <c r="L53" s="27"/>
      <c r="M53" s="26"/>
      <c r="N53" s="26"/>
      <c r="O53" s="26"/>
      <c r="P53" s="87"/>
      <c r="Q53" s="89"/>
      <c r="R53" s="26"/>
    </row>
    <row r="54" spans="1:18" ht="20.25" customHeight="1" thickBot="1" x14ac:dyDescent="0.35">
      <c r="A54" s="66" t="e">
        <f t="shared" si="0"/>
        <v>#REF!</v>
      </c>
      <c r="B54" s="290">
        <f t="shared" ref="B54" si="13">B51+1</f>
        <v>11</v>
      </c>
      <c r="C54" s="122" t="s">
        <v>38</v>
      </c>
      <c r="D54" s="147"/>
      <c r="E54" s="254"/>
      <c r="F54" s="266">
        <v>12.805999999999999</v>
      </c>
      <c r="G54" s="132">
        <f t="shared" si="3"/>
        <v>396.02499999999986</v>
      </c>
      <c r="H54" s="231">
        <f t="shared" si="1"/>
        <v>1071.2080000000003</v>
      </c>
      <c r="I54" s="115">
        <f t="shared" si="2"/>
        <v>1058.4020000000003</v>
      </c>
      <c r="J54" s="252"/>
      <c r="K54" s="27"/>
      <c r="L54" s="27"/>
      <c r="M54" s="26"/>
      <c r="N54" s="26"/>
      <c r="O54" s="26"/>
      <c r="P54" s="87"/>
      <c r="Q54" s="89"/>
      <c r="R54" s="26"/>
    </row>
    <row r="55" spans="1:18" ht="20.25" customHeight="1" thickBot="1" x14ac:dyDescent="0.35">
      <c r="A55" s="66" t="e">
        <f t="shared" si="0"/>
        <v>#REF!</v>
      </c>
      <c r="B55" s="291"/>
      <c r="C55" s="96" t="s">
        <v>38</v>
      </c>
      <c r="D55" s="145"/>
      <c r="E55" s="196"/>
      <c r="F55" s="266">
        <v>12.803000000000001</v>
      </c>
      <c r="G55" s="116">
        <f t="shared" si="3"/>
        <v>408.82799999999986</v>
      </c>
      <c r="H55" s="231">
        <f t="shared" si="1"/>
        <v>1058.4020000000003</v>
      </c>
      <c r="I55" s="133">
        <f t="shared" si="2"/>
        <v>1045.5990000000002</v>
      </c>
      <c r="J55" s="149" t="s">
        <v>50</v>
      </c>
      <c r="K55" s="71"/>
      <c r="L55" s="27"/>
      <c r="M55" s="26"/>
      <c r="N55" s="26"/>
      <c r="O55" s="26"/>
      <c r="P55" s="87"/>
      <c r="Q55" s="89"/>
      <c r="R55" s="26"/>
    </row>
    <row r="56" spans="1:18" ht="20.25" customHeight="1" thickBot="1" x14ac:dyDescent="0.35">
      <c r="A56" s="66" t="e">
        <f t="shared" si="0"/>
        <v>#REF!</v>
      </c>
      <c r="B56" s="292"/>
      <c r="C56" s="108" t="s">
        <v>38</v>
      </c>
      <c r="D56" s="146"/>
      <c r="E56" s="197"/>
      <c r="F56" s="266">
        <v>12.804</v>
      </c>
      <c r="G56" s="114">
        <f t="shared" si="3"/>
        <v>421.63199999999983</v>
      </c>
      <c r="H56" s="231">
        <f t="shared" si="1"/>
        <v>1045.5990000000002</v>
      </c>
      <c r="I56" s="114">
        <f t="shared" si="2"/>
        <v>1032.7950000000001</v>
      </c>
      <c r="J56" s="253"/>
      <c r="K56" s="71"/>
      <c r="L56" s="27"/>
      <c r="M56" s="26"/>
      <c r="N56" s="26"/>
      <c r="O56" s="26"/>
      <c r="P56" s="87"/>
      <c r="Q56" s="89"/>
      <c r="R56" s="26"/>
    </row>
    <row r="57" spans="1:18" ht="20.25" customHeight="1" thickBot="1" x14ac:dyDescent="0.35">
      <c r="A57" s="66" t="e">
        <f t="shared" si="0"/>
        <v>#REF!</v>
      </c>
      <c r="B57" s="290">
        <f t="shared" ref="B57" si="14">B54+1</f>
        <v>12</v>
      </c>
      <c r="C57" s="122" t="s">
        <v>38</v>
      </c>
      <c r="D57" s="147"/>
      <c r="E57" s="254"/>
      <c r="F57" s="266">
        <v>12.804</v>
      </c>
      <c r="G57" s="132">
        <f t="shared" si="3"/>
        <v>434.43599999999981</v>
      </c>
      <c r="H57" s="231">
        <f t="shared" si="1"/>
        <v>1032.7950000000001</v>
      </c>
      <c r="I57" s="115">
        <f t="shared" si="2"/>
        <v>1019.9910000000001</v>
      </c>
      <c r="J57" s="252"/>
      <c r="K57" s="71"/>
      <c r="L57" s="27"/>
      <c r="M57" s="26"/>
      <c r="N57" s="26"/>
      <c r="O57" s="26"/>
      <c r="P57" s="87"/>
      <c r="Q57" s="89"/>
      <c r="R57" s="26"/>
    </row>
    <row r="58" spans="1:18" ht="20.25" customHeight="1" thickBot="1" x14ac:dyDescent="0.35">
      <c r="A58" s="66" t="e">
        <f t="shared" si="0"/>
        <v>#REF!</v>
      </c>
      <c r="B58" s="291"/>
      <c r="C58" s="96" t="s">
        <v>38</v>
      </c>
      <c r="D58" s="145"/>
      <c r="E58" s="196"/>
      <c r="F58" s="266">
        <v>12.798</v>
      </c>
      <c r="G58" s="116">
        <f t="shared" si="3"/>
        <v>447.23399999999981</v>
      </c>
      <c r="H58" s="231">
        <f t="shared" si="1"/>
        <v>1019.991</v>
      </c>
      <c r="I58" s="133">
        <f t="shared" si="2"/>
        <v>1007.193</v>
      </c>
      <c r="J58" s="149" t="s">
        <v>51</v>
      </c>
      <c r="K58" s="71"/>
      <c r="L58" s="27"/>
      <c r="M58" s="26"/>
      <c r="N58" s="26"/>
      <c r="O58" s="26"/>
      <c r="P58" s="87"/>
      <c r="Q58" s="89"/>
      <c r="R58" s="26"/>
    </row>
    <row r="59" spans="1:18" ht="20.25" customHeight="1" thickBot="1" x14ac:dyDescent="0.35">
      <c r="A59" s="66" t="e">
        <f t="shared" si="0"/>
        <v>#REF!</v>
      </c>
      <c r="B59" s="292"/>
      <c r="C59" s="108" t="s">
        <v>38</v>
      </c>
      <c r="D59" s="146"/>
      <c r="E59" s="197"/>
      <c r="F59" s="266">
        <v>12.124000000000001</v>
      </c>
      <c r="G59" s="114">
        <f t="shared" si="3"/>
        <v>459.35799999999983</v>
      </c>
      <c r="H59" s="231">
        <f t="shared" si="1"/>
        <v>1007.193</v>
      </c>
      <c r="I59" s="114">
        <f t="shared" si="2"/>
        <v>995.06899999999996</v>
      </c>
      <c r="J59" s="253"/>
      <c r="K59" s="71"/>
      <c r="L59" s="27"/>
      <c r="M59" s="26"/>
      <c r="N59" s="26"/>
      <c r="O59" s="26"/>
      <c r="P59" s="87"/>
      <c r="Q59" s="89"/>
      <c r="R59" s="26"/>
    </row>
    <row r="60" spans="1:18" ht="20.25" customHeight="1" thickBot="1" x14ac:dyDescent="0.35">
      <c r="A60" s="66" t="e">
        <f t="shared" si="0"/>
        <v>#REF!</v>
      </c>
      <c r="B60" s="290">
        <f t="shared" ref="B60" si="15">B57+1</f>
        <v>13</v>
      </c>
      <c r="C60" s="122" t="s">
        <v>38</v>
      </c>
      <c r="D60" s="147"/>
      <c r="E60" s="254"/>
      <c r="F60" s="266">
        <v>12.804</v>
      </c>
      <c r="G60" s="132">
        <f t="shared" si="3"/>
        <v>472.16199999999981</v>
      </c>
      <c r="H60" s="231">
        <f t="shared" si="1"/>
        <v>995.06899999999996</v>
      </c>
      <c r="I60" s="115">
        <f t="shared" si="2"/>
        <v>982.26499999999999</v>
      </c>
      <c r="J60" s="252"/>
      <c r="K60" s="27"/>
      <c r="L60" s="27"/>
      <c r="M60" s="26"/>
      <c r="N60" s="26"/>
      <c r="O60" s="26"/>
      <c r="P60" s="87"/>
      <c r="Q60" s="89"/>
      <c r="R60" s="26"/>
    </row>
    <row r="61" spans="1:18" ht="20.25" customHeight="1" thickBot="1" x14ac:dyDescent="0.35">
      <c r="A61" s="66" t="e">
        <f t="shared" si="0"/>
        <v>#REF!</v>
      </c>
      <c r="B61" s="291"/>
      <c r="C61" s="96" t="s">
        <v>38</v>
      </c>
      <c r="D61" s="145"/>
      <c r="E61" s="196"/>
      <c r="F61" s="266">
        <v>12.8</v>
      </c>
      <c r="G61" s="116">
        <f t="shared" si="3"/>
        <v>484.96199999999982</v>
      </c>
      <c r="H61" s="231">
        <f t="shared" si="1"/>
        <v>982.26499999999999</v>
      </c>
      <c r="I61" s="133">
        <f t="shared" si="2"/>
        <v>969.46500000000003</v>
      </c>
      <c r="J61" s="149" t="s">
        <v>52</v>
      </c>
      <c r="K61" s="71"/>
      <c r="L61" s="27"/>
      <c r="M61" s="26"/>
      <c r="N61" s="26"/>
      <c r="O61" s="26"/>
      <c r="P61" s="87"/>
      <c r="Q61" s="89"/>
      <c r="R61" s="26"/>
    </row>
    <row r="62" spans="1:18" ht="20.25" customHeight="1" thickBot="1" x14ac:dyDescent="0.35">
      <c r="A62" s="66" t="e">
        <f t="shared" si="0"/>
        <v>#REF!</v>
      </c>
      <c r="B62" s="292"/>
      <c r="C62" s="108" t="s">
        <v>38</v>
      </c>
      <c r="D62" s="146"/>
      <c r="E62" s="197"/>
      <c r="F62" s="266">
        <v>12.8</v>
      </c>
      <c r="G62" s="114">
        <f t="shared" si="3"/>
        <v>497.76199999999983</v>
      </c>
      <c r="H62" s="231">
        <f t="shared" si="1"/>
        <v>969.46500000000003</v>
      </c>
      <c r="I62" s="114">
        <f t="shared" si="2"/>
        <v>956.66500000000008</v>
      </c>
      <c r="J62" s="253"/>
      <c r="K62" s="71"/>
      <c r="L62" s="27"/>
      <c r="M62" s="26"/>
      <c r="N62" s="26"/>
      <c r="O62" s="26"/>
      <c r="P62" s="87"/>
      <c r="Q62" s="89"/>
      <c r="R62" s="26"/>
    </row>
    <row r="63" spans="1:18" ht="20.25" customHeight="1" thickBot="1" x14ac:dyDescent="0.35">
      <c r="A63" s="66" t="e">
        <f t="shared" si="0"/>
        <v>#REF!</v>
      </c>
      <c r="B63" s="290">
        <f t="shared" ref="B63" si="16">B60+1</f>
        <v>14</v>
      </c>
      <c r="C63" s="122" t="s">
        <v>38</v>
      </c>
      <c r="D63" s="147"/>
      <c r="E63" s="254"/>
      <c r="F63" s="266">
        <v>12.803000000000001</v>
      </c>
      <c r="G63" s="132">
        <f t="shared" si="3"/>
        <v>510.56499999999983</v>
      </c>
      <c r="H63" s="231">
        <f t="shared" si="1"/>
        <v>956.66500000000008</v>
      </c>
      <c r="I63" s="115">
        <f t="shared" si="2"/>
        <v>943.86200000000008</v>
      </c>
      <c r="J63" s="252"/>
      <c r="K63" s="71"/>
      <c r="L63" s="27"/>
      <c r="M63" s="26"/>
      <c r="N63" s="26"/>
      <c r="O63" s="26"/>
      <c r="P63" s="87"/>
      <c r="Q63" s="89"/>
      <c r="R63" s="26"/>
    </row>
    <row r="64" spans="1:18" ht="20.25" customHeight="1" thickBot="1" x14ac:dyDescent="0.35">
      <c r="A64" s="66" t="e">
        <f t="shared" si="0"/>
        <v>#REF!</v>
      </c>
      <c r="B64" s="291"/>
      <c r="C64" s="96" t="s">
        <v>38</v>
      </c>
      <c r="D64" s="145"/>
      <c r="E64" s="196"/>
      <c r="F64" s="266">
        <v>12.801</v>
      </c>
      <c r="G64" s="116">
        <f t="shared" si="3"/>
        <v>523.36599999999987</v>
      </c>
      <c r="H64" s="231">
        <f t="shared" si="1"/>
        <v>943.86200000000008</v>
      </c>
      <c r="I64" s="133">
        <f t="shared" si="2"/>
        <v>931.06100000000004</v>
      </c>
      <c r="J64" s="149" t="s">
        <v>53</v>
      </c>
      <c r="K64" s="71"/>
      <c r="L64" s="27"/>
      <c r="M64" s="26"/>
      <c r="N64" s="26"/>
      <c r="O64" s="26"/>
      <c r="P64" s="87"/>
      <c r="Q64" s="89"/>
      <c r="R64" s="26"/>
    </row>
    <row r="65" spans="1:18" ht="20.25" customHeight="1" thickBot="1" x14ac:dyDescent="0.35">
      <c r="A65" s="66" t="e">
        <f t="shared" si="0"/>
        <v>#REF!</v>
      </c>
      <c r="B65" s="292"/>
      <c r="C65" s="108" t="s">
        <v>38</v>
      </c>
      <c r="D65" s="146"/>
      <c r="E65" s="197"/>
      <c r="F65" s="266">
        <v>12.805</v>
      </c>
      <c r="G65" s="114">
        <f t="shared" si="3"/>
        <v>536.17099999999982</v>
      </c>
      <c r="H65" s="231">
        <f t="shared" si="1"/>
        <v>931.06100000000004</v>
      </c>
      <c r="I65" s="114">
        <f t="shared" si="2"/>
        <v>918.25600000000009</v>
      </c>
      <c r="J65" s="253"/>
      <c r="K65" s="27"/>
      <c r="L65" s="27"/>
      <c r="M65" s="26"/>
      <c r="N65" s="26"/>
      <c r="O65" s="26"/>
      <c r="P65" s="87"/>
      <c r="Q65" s="89"/>
      <c r="R65" s="26"/>
    </row>
    <row r="66" spans="1:18" ht="20.25" customHeight="1" thickBot="1" x14ac:dyDescent="0.35">
      <c r="A66" s="66" t="e">
        <f t="shared" si="0"/>
        <v>#REF!</v>
      </c>
      <c r="B66" s="290">
        <f t="shared" ref="B66" si="17">B63+1</f>
        <v>15</v>
      </c>
      <c r="C66" s="122" t="s">
        <v>38</v>
      </c>
      <c r="D66" s="147"/>
      <c r="E66" s="254"/>
      <c r="F66" s="266">
        <v>12.798999999999999</v>
      </c>
      <c r="G66" s="132">
        <f t="shared" si="3"/>
        <v>548.9699999999998</v>
      </c>
      <c r="H66" s="231">
        <f t="shared" si="1"/>
        <v>918.25600000000009</v>
      </c>
      <c r="I66" s="115">
        <f t="shared" si="2"/>
        <v>905.45700000000011</v>
      </c>
      <c r="J66" s="252"/>
      <c r="K66" s="27"/>
      <c r="L66" s="27"/>
      <c r="M66" s="26"/>
      <c r="N66" s="26"/>
      <c r="O66" s="26"/>
      <c r="P66" s="87"/>
      <c r="Q66" s="89"/>
      <c r="R66" s="26"/>
    </row>
    <row r="67" spans="1:18" ht="20.25" customHeight="1" thickBot="1" x14ac:dyDescent="0.35">
      <c r="A67" s="66" t="e">
        <f t="shared" si="0"/>
        <v>#REF!</v>
      </c>
      <c r="B67" s="291"/>
      <c r="C67" s="96" t="s">
        <v>38</v>
      </c>
      <c r="D67" s="145"/>
      <c r="E67" s="196"/>
      <c r="F67" s="266">
        <v>12.801</v>
      </c>
      <c r="G67" s="116">
        <f t="shared" si="3"/>
        <v>561.77099999999984</v>
      </c>
      <c r="H67" s="231">
        <f t="shared" si="1"/>
        <v>905.45700000000011</v>
      </c>
      <c r="I67" s="133">
        <f t="shared" si="2"/>
        <v>892.65600000000006</v>
      </c>
      <c r="J67" s="149" t="s">
        <v>54</v>
      </c>
      <c r="K67" s="71"/>
      <c r="L67" s="27"/>
      <c r="M67" s="26"/>
      <c r="N67" s="26"/>
      <c r="O67" s="26"/>
      <c r="P67" s="87"/>
      <c r="Q67" s="89"/>
      <c r="R67" s="26"/>
    </row>
    <row r="68" spans="1:18" ht="20.25" customHeight="1" thickBot="1" x14ac:dyDescent="0.35">
      <c r="A68" s="66" t="e">
        <f t="shared" si="0"/>
        <v>#REF!</v>
      </c>
      <c r="B68" s="292"/>
      <c r="C68" s="108" t="s">
        <v>38</v>
      </c>
      <c r="D68" s="146"/>
      <c r="E68" s="197"/>
      <c r="F68" s="266">
        <v>12.8</v>
      </c>
      <c r="G68" s="114">
        <f t="shared" si="3"/>
        <v>574.5709999999998</v>
      </c>
      <c r="H68" s="231">
        <f t="shared" si="1"/>
        <v>892.65600000000006</v>
      </c>
      <c r="I68" s="114">
        <f t="shared" si="2"/>
        <v>879.85600000000011</v>
      </c>
      <c r="J68" s="253"/>
      <c r="K68" s="27"/>
      <c r="L68" s="27"/>
      <c r="M68" s="26"/>
      <c r="N68" s="26"/>
      <c r="O68" s="26"/>
      <c r="P68" s="87"/>
      <c r="Q68" s="89"/>
      <c r="R68" s="26"/>
    </row>
    <row r="69" spans="1:18" ht="20.25" customHeight="1" thickBot="1" x14ac:dyDescent="0.35">
      <c r="A69" s="66" t="e">
        <f t="shared" si="0"/>
        <v>#REF!</v>
      </c>
      <c r="B69" s="290">
        <f t="shared" ref="B69" si="18">B66+1</f>
        <v>16</v>
      </c>
      <c r="C69" s="122" t="s">
        <v>38</v>
      </c>
      <c r="D69" s="147"/>
      <c r="E69" s="254"/>
      <c r="F69" s="266">
        <v>12.805</v>
      </c>
      <c r="G69" s="132">
        <f t="shared" si="3"/>
        <v>587.37599999999975</v>
      </c>
      <c r="H69" s="231">
        <f t="shared" si="1"/>
        <v>879.85600000000011</v>
      </c>
      <c r="I69" s="115">
        <f t="shared" si="2"/>
        <v>867.05100000000016</v>
      </c>
      <c r="J69" s="252"/>
      <c r="K69" s="71"/>
      <c r="L69" s="27"/>
      <c r="M69" s="26"/>
      <c r="N69" s="26"/>
      <c r="O69" s="26"/>
      <c r="P69" s="87"/>
      <c r="Q69" s="89"/>
      <c r="R69" s="26"/>
    </row>
    <row r="70" spans="1:18" ht="20.25" customHeight="1" thickBot="1" x14ac:dyDescent="0.35">
      <c r="A70" s="66" t="e">
        <f t="shared" si="0"/>
        <v>#REF!</v>
      </c>
      <c r="B70" s="291"/>
      <c r="C70" s="96" t="s">
        <v>38</v>
      </c>
      <c r="D70" s="145"/>
      <c r="E70" s="196"/>
      <c r="F70" s="266">
        <v>12.801</v>
      </c>
      <c r="G70" s="116">
        <f t="shared" si="3"/>
        <v>600.17699999999979</v>
      </c>
      <c r="H70" s="231">
        <f t="shared" si="1"/>
        <v>867.05100000000016</v>
      </c>
      <c r="I70" s="133">
        <f t="shared" si="2"/>
        <v>854.25000000000011</v>
      </c>
      <c r="J70" s="149" t="s">
        <v>55</v>
      </c>
      <c r="K70" s="71"/>
      <c r="L70" s="27"/>
      <c r="M70" s="26"/>
      <c r="N70" s="26"/>
      <c r="O70" s="26"/>
      <c r="P70" s="87"/>
      <c r="Q70" s="89"/>
      <c r="R70" s="26"/>
    </row>
    <row r="71" spans="1:18" ht="20.25" customHeight="1" thickBot="1" x14ac:dyDescent="0.35">
      <c r="A71" s="66" t="e">
        <f t="shared" si="0"/>
        <v>#REF!</v>
      </c>
      <c r="B71" s="292"/>
      <c r="C71" s="108" t="s">
        <v>38</v>
      </c>
      <c r="D71" s="146"/>
      <c r="E71" s="197"/>
      <c r="F71" s="266">
        <v>12.805</v>
      </c>
      <c r="G71" s="114">
        <f t="shared" si="3"/>
        <v>612.98199999999974</v>
      </c>
      <c r="H71" s="231">
        <f t="shared" si="1"/>
        <v>854.25000000000011</v>
      </c>
      <c r="I71" s="114">
        <f t="shared" si="2"/>
        <v>841.44500000000016</v>
      </c>
      <c r="J71" s="253"/>
      <c r="K71" s="71"/>
      <c r="L71" s="27"/>
      <c r="M71" s="26"/>
      <c r="N71" s="26"/>
      <c r="O71" s="26"/>
      <c r="P71" s="87"/>
      <c r="Q71" s="89"/>
      <c r="R71" s="26"/>
    </row>
    <row r="72" spans="1:18" ht="20.25" customHeight="1" thickBot="1" x14ac:dyDescent="0.35">
      <c r="A72" s="66" t="e">
        <f t="shared" si="0"/>
        <v>#REF!</v>
      </c>
      <c r="B72" s="290">
        <f t="shared" ref="B72" si="19">B69+1</f>
        <v>17</v>
      </c>
      <c r="C72" s="122" t="s">
        <v>38</v>
      </c>
      <c r="D72" s="147"/>
      <c r="E72" s="254"/>
      <c r="F72" s="266">
        <v>12.805999999999999</v>
      </c>
      <c r="G72" s="132">
        <f t="shared" si="3"/>
        <v>625.78799999999978</v>
      </c>
      <c r="H72" s="231">
        <f t="shared" si="1"/>
        <v>841.44500000000016</v>
      </c>
      <c r="I72" s="115">
        <f t="shared" si="2"/>
        <v>828.63900000000012</v>
      </c>
      <c r="J72" s="252"/>
      <c r="K72" s="27"/>
      <c r="L72" s="27"/>
      <c r="M72" s="26"/>
      <c r="N72" s="26"/>
      <c r="O72" s="26"/>
      <c r="P72" s="87"/>
      <c r="Q72" s="89"/>
      <c r="R72" s="26"/>
    </row>
    <row r="73" spans="1:18" ht="20.25" customHeight="1" thickBot="1" x14ac:dyDescent="0.35">
      <c r="A73" s="66" t="e">
        <f t="shared" si="0"/>
        <v>#REF!</v>
      </c>
      <c r="B73" s="291"/>
      <c r="C73" s="96" t="s">
        <v>38</v>
      </c>
      <c r="D73" s="145"/>
      <c r="E73" s="196"/>
      <c r="F73" s="266">
        <v>12.801</v>
      </c>
      <c r="G73" s="116">
        <f t="shared" si="3"/>
        <v>638.58899999999983</v>
      </c>
      <c r="H73" s="231">
        <f t="shared" si="1"/>
        <v>828.63900000000012</v>
      </c>
      <c r="I73" s="133">
        <f t="shared" si="2"/>
        <v>815.83800000000008</v>
      </c>
      <c r="J73" s="149" t="s">
        <v>56</v>
      </c>
      <c r="K73" s="27"/>
      <c r="L73" s="27"/>
      <c r="M73" s="26"/>
      <c r="N73" s="26"/>
      <c r="O73" s="26"/>
      <c r="P73" s="87"/>
      <c r="Q73" s="89"/>
      <c r="R73" s="26"/>
    </row>
    <row r="74" spans="1:18" ht="20.25" customHeight="1" thickBot="1" x14ac:dyDescent="0.35">
      <c r="A74" s="66" t="e">
        <f t="shared" si="0"/>
        <v>#REF!</v>
      </c>
      <c r="B74" s="292"/>
      <c r="C74" s="108" t="s">
        <v>38</v>
      </c>
      <c r="D74" s="146"/>
      <c r="E74" s="197"/>
      <c r="F74" s="266">
        <v>12.805</v>
      </c>
      <c r="G74" s="114">
        <f t="shared" si="3"/>
        <v>651.39399999999978</v>
      </c>
      <c r="H74" s="231">
        <f t="shared" si="1"/>
        <v>815.83800000000008</v>
      </c>
      <c r="I74" s="114">
        <f t="shared" si="2"/>
        <v>803.03300000000013</v>
      </c>
      <c r="J74" s="253"/>
      <c r="K74" s="27"/>
      <c r="L74" s="27"/>
      <c r="M74" s="26"/>
      <c r="N74" s="26"/>
      <c r="O74" s="26"/>
      <c r="P74" s="87"/>
      <c r="Q74" s="89"/>
      <c r="R74" s="26"/>
    </row>
    <row r="75" spans="1:18" ht="20.25" customHeight="1" thickBot="1" x14ac:dyDescent="0.35">
      <c r="A75" s="66" t="e">
        <f t="shared" si="0"/>
        <v>#REF!</v>
      </c>
      <c r="B75" s="290">
        <f t="shared" ref="B75" si="20">B72+1</f>
        <v>18</v>
      </c>
      <c r="C75" s="122" t="s">
        <v>38</v>
      </c>
      <c r="D75" s="147"/>
      <c r="E75" s="254"/>
      <c r="F75" s="266">
        <v>12.804</v>
      </c>
      <c r="G75" s="132">
        <f t="shared" si="3"/>
        <v>664.19799999999975</v>
      </c>
      <c r="H75" s="231">
        <f t="shared" si="1"/>
        <v>803.03300000000013</v>
      </c>
      <c r="I75" s="115">
        <f t="shared" si="2"/>
        <v>790.22900000000016</v>
      </c>
      <c r="J75" s="252"/>
      <c r="K75" s="71"/>
      <c r="L75" s="27"/>
      <c r="M75" s="26"/>
      <c r="N75" s="26"/>
      <c r="O75" s="26"/>
      <c r="P75" s="87"/>
      <c r="Q75" s="89"/>
      <c r="R75" s="26"/>
    </row>
    <row r="76" spans="1:18" ht="20.25" customHeight="1" thickBot="1" x14ac:dyDescent="0.35">
      <c r="A76" s="66" t="e">
        <f t="shared" si="0"/>
        <v>#REF!</v>
      </c>
      <c r="B76" s="291"/>
      <c r="C76" s="96" t="s">
        <v>38</v>
      </c>
      <c r="D76" s="145"/>
      <c r="E76" s="196"/>
      <c r="F76" s="266">
        <v>12.801</v>
      </c>
      <c r="G76" s="116">
        <f t="shared" si="3"/>
        <v>676.9989999999998</v>
      </c>
      <c r="H76" s="231">
        <f t="shared" si="1"/>
        <v>790.22900000000016</v>
      </c>
      <c r="I76" s="133">
        <f t="shared" si="2"/>
        <v>777.42800000000011</v>
      </c>
      <c r="J76" s="149" t="s">
        <v>57</v>
      </c>
      <c r="K76" s="71"/>
      <c r="L76" s="27"/>
      <c r="M76" s="26"/>
      <c r="N76" s="26"/>
      <c r="O76" s="26"/>
      <c r="P76" s="87"/>
      <c r="Q76" s="89"/>
      <c r="R76" s="26"/>
    </row>
    <row r="77" spans="1:18" ht="20.25" customHeight="1" thickBot="1" x14ac:dyDescent="0.35">
      <c r="A77" s="66" t="e">
        <f t="shared" ref="A77:A78" si="21">SUM(A76+1)</f>
        <v>#REF!</v>
      </c>
      <c r="B77" s="292"/>
      <c r="C77" s="108" t="s">
        <v>38</v>
      </c>
      <c r="D77" s="146"/>
      <c r="E77" s="197"/>
      <c r="F77" s="266">
        <v>12.802</v>
      </c>
      <c r="G77" s="114">
        <f t="shared" si="3"/>
        <v>689.80099999999982</v>
      </c>
      <c r="H77" s="231">
        <f t="shared" si="1"/>
        <v>777.42800000000011</v>
      </c>
      <c r="I77" s="114">
        <f t="shared" si="2"/>
        <v>764.62600000000009</v>
      </c>
      <c r="J77" s="253"/>
      <c r="K77" s="71"/>
      <c r="L77" s="27"/>
      <c r="M77" s="26"/>
      <c r="N77" s="26"/>
      <c r="O77" s="26"/>
      <c r="P77" s="87"/>
      <c r="Q77" s="89"/>
      <c r="R77" s="26"/>
    </row>
    <row r="78" spans="1:18" ht="20.25" customHeight="1" thickBot="1" x14ac:dyDescent="0.35">
      <c r="A78" s="66" t="e">
        <f t="shared" si="21"/>
        <v>#REF!</v>
      </c>
      <c r="B78" s="290">
        <f t="shared" ref="B78" si="22">B75+1</f>
        <v>19</v>
      </c>
      <c r="C78" s="122" t="s">
        <v>38</v>
      </c>
      <c r="D78" s="147"/>
      <c r="E78" s="254"/>
      <c r="F78" s="266">
        <v>12.805</v>
      </c>
      <c r="G78" s="132">
        <f t="shared" si="3"/>
        <v>702.60599999999977</v>
      </c>
      <c r="H78" s="231">
        <f t="shared" si="1"/>
        <v>764.62600000000009</v>
      </c>
      <c r="I78" s="115">
        <f t="shared" si="2"/>
        <v>751.82100000000014</v>
      </c>
      <c r="J78" s="252"/>
      <c r="K78" s="71"/>
      <c r="L78" s="27"/>
      <c r="M78" s="26"/>
      <c r="N78" s="26"/>
      <c r="O78" s="26"/>
      <c r="P78" s="87"/>
      <c r="Q78" s="89"/>
      <c r="R78" s="26"/>
    </row>
    <row r="79" spans="1:18" ht="20.25" customHeight="1" thickBot="1" x14ac:dyDescent="0.35">
      <c r="A79" s="66" t="e">
        <f t="shared" ref="A79:A119" si="23">SUM(A78+1)</f>
        <v>#REF!</v>
      </c>
      <c r="B79" s="291"/>
      <c r="C79" s="96" t="s">
        <v>38</v>
      </c>
      <c r="D79" s="145"/>
      <c r="E79" s="196"/>
      <c r="F79" s="266">
        <v>12.808</v>
      </c>
      <c r="G79" s="116">
        <f t="shared" si="3"/>
        <v>715.41399999999976</v>
      </c>
      <c r="H79" s="231">
        <f t="shared" si="1"/>
        <v>751.82100000000014</v>
      </c>
      <c r="I79" s="133">
        <f t="shared" si="2"/>
        <v>739.01300000000015</v>
      </c>
      <c r="J79" s="149" t="s">
        <v>58</v>
      </c>
      <c r="K79" s="71"/>
      <c r="L79" s="27"/>
      <c r="M79" s="26"/>
      <c r="N79" s="26"/>
      <c r="O79" s="26"/>
      <c r="P79" s="87"/>
      <c r="Q79" s="89"/>
      <c r="R79" s="26"/>
    </row>
    <row r="80" spans="1:18" ht="20.25" customHeight="1" thickBot="1" x14ac:dyDescent="0.35">
      <c r="A80" s="66" t="e">
        <f t="shared" si="23"/>
        <v>#REF!</v>
      </c>
      <c r="B80" s="292"/>
      <c r="C80" s="108" t="s">
        <v>38</v>
      </c>
      <c r="D80" s="146"/>
      <c r="E80" s="197"/>
      <c r="F80" s="266">
        <v>12.807</v>
      </c>
      <c r="G80" s="114">
        <f t="shared" si="3"/>
        <v>728.22099999999978</v>
      </c>
      <c r="H80" s="231">
        <f t="shared" si="1"/>
        <v>739.01300000000015</v>
      </c>
      <c r="I80" s="114">
        <f t="shared" si="2"/>
        <v>726.20600000000013</v>
      </c>
      <c r="J80" s="253"/>
      <c r="K80" s="71"/>
      <c r="L80" s="27"/>
      <c r="M80" s="26"/>
      <c r="N80" s="26"/>
      <c r="O80" s="26"/>
      <c r="P80" s="87"/>
      <c r="Q80" s="89"/>
      <c r="R80" s="26"/>
    </row>
    <row r="81" spans="1:18" ht="20.25" customHeight="1" thickBot="1" x14ac:dyDescent="0.35">
      <c r="A81" s="66" t="e">
        <f t="shared" si="23"/>
        <v>#REF!</v>
      </c>
      <c r="B81" s="290">
        <f t="shared" ref="B81" si="24">B78+1</f>
        <v>20</v>
      </c>
      <c r="C81" s="122" t="s">
        <v>38</v>
      </c>
      <c r="D81" s="147"/>
      <c r="E81" s="254"/>
      <c r="F81" s="266">
        <v>12.805</v>
      </c>
      <c r="G81" s="132">
        <f t="shared" si="3"/>
        <v>741.02599999999973</v>
      </c>
      <c r="H81" s="231">
        <f t="shared" si="1"/>
        <v>726.20600000000013</v>
      </c>
      <c r="I81" s="115">
        <f t="shared" si="2"/>
        <v>713.40100000000018</v>
      </c>
      <c r="J81" s="252"/>
      <c r="K81" s="71"/>
      <c r="L81" s="27"/>
      <c r="M81" s="26"/>
      <c r="N81" s="26"/>
      <c r="O81" s="26"/>
      <c r="P81" s="87"/>
      <c r="Q81" s="89"/>
      <c r="R81" s="26"/>
    </row>
    <row r="82" spans="1:18" ht="20.25" customHeight="1" thickBot="1" x14ac:dyDescent="0.35">
      <c r="A82" s="66" t="e">
        <f t="shared" si="23"/>
        <v>#REF!</v>
      </c>
      <c r="B82" s="291"/>
      <c r="C82" s="96" t="s">
        <v>38</v>
      </c>
      <c r="D82" s="145"/>
      <c r="E82" s="196"/>
      <c r="F82" s="266">
        <v>12.802</v>
      </c>
      <c r="G82" s="116">
        <f t="shared" si="3"/>
        <v>753.82799999999975</v>
      </c>
      <c r="H82" s="231">
        <f t="shared" ref="H82:H127" si="25">H83+F82</f>
        <v>713.40100000000018</v>
      </c>
      <c r="I82" s="133">
        <f t="shared" si="2"/>
        <v>700.59900000000016</v>
      </c>
      <c r="J82" s="149" t="s">
        <v>59</v>
      </c>
      <c r="K82" s="71"/>
      <c r="L82" s="27"/>
      <c r="M82" s="26"/>
      <c r="N82" s="26"/>
      <c r="O82" s="26"/>
      <c r="P82" s="87"/>
      <c r="Q82" s="89"/>
      <c r="R82" s="26"/>
    </row>
    <row r="83" spans="1:18" ht="20.25" customHeight="1" thickBot="1" x14ac:dyDescent="0.35">
      <c r="A83" s="66" t="e">
        <f t="shared" si="23"/>
        <v>#REF!</v>
      </c>
      <c r="B83" s="292"/>
      <c r="C83" s="108" t="s">
        <v>38</v>
      </c>
      <c r="D83" s="146"/>
      <c r="E83" s="197"/>
      <c r="F83" s="266">
        <v>12.801</v>
      </c>
      <c r="G83" s="114">
        <f t="shared" si="3"/>
        <v>766.62899999999979</v>
      </c>
      <c r="H83" s="231">
        <f t="shared" si="25"/>
        <v>700.59900000000016</v>
      </c>
      <c r="I83" s="114">
        <f t="shared" si="2"/>
        <v>687.79800000000012</v>
      </c>
      <c r="J83" s="253"/>
      <c r="K83" s="71"/>
      <c r="L83" s="68"/>
      <c r="M83" s="26"/>
      <c r="N83" s="26"/>
      <c r="O83" s="26"/>
      <c r="P83" s="87"/>
      <c r="Q83" s="89"/>
      <c r="R83" s="26"/>
    </row>
    <row r="84" spans="1:18" ht="20.25" customHeight="1" thickBot="1" x14ac:dyDescent="0.35">
      <c r="A84" s="66" t="e">
        <f t="shared" si="23"/>
        <v>#REF!</v>
      </c>
      <c r="B84" s="290">
        <f t="shared" ref="B84" si="26">B81+1</f>
        <v>21</v>
      </c>
      <c r="C84" s="122" t="s">
        <v>38</v>
      </c>
      <c r="D84" s="147"/>
      <c r="E84" s="254"/>
      <c r="F84" s="266">
        <v>12.798999999999999</v>
      </c>
      <c r="G84" s="132">
        <f t="shared" si="3"/>
        <v>779.42799999999977</v>
      </c>
      <c r="H84" s="231">
        <f t="shared" si="25"/>
        <v>687.79800000000012</v>
      </c>
      <c r="I84" s="115">
        <f t="shared" si="2"/>
        <v>674.99900000000014</v>
      </c>
      <c r="J84" s="252"/>
      <c r="K84" s="27"/>
      <c r="L84" s="27"/>
      <c r="M84" s="26"/>
      <c r="N84" s="26"/>
      <c r="O84" s="26"/>
      <c r="P84" s="87"/>
      <c r="Q84" s="89"/>
      <c r="R84" s="26"/>
    </row>
    <row r="85" spans="1:18" ht="20.25" customHeight="1" thickBot="1" x14ac:dyDescent="0.35">
      <c r="A85" s="66" t="e">
        <f t="shared" si="23"/>
        <v>#REF!</v>
      </c>
      <c r="B85" s="291"/>
      <c r="C85" s="96" t="s">
        <v>38</v>
      </c>
      <c r="D85" s="145"/>
      <c r="E85" s="196"/>
      <c r="F85" s="266">
        <v>12.802</v>
      </c>
      <c r="G85" s="116">
        <f t="shared" si="3"/>
        <v>792.22999999999979</v>
      </c>
      <c r="H85" s="231">
        <f t="shared" si="25"/>
        <v>674.99900000000014</v>
      </c>
      <c r="I85" s="133">
        <f t="shared" ref="I85:I130" si="27">H85-F85</f>
        <v>662.19700000000012</v>
      </c>
      <c r="J85" s="149" t="s">
        <v>60</v>
      </c>
      <c r="K85" s="27"/>
      <c r="L85" s="27"/>
      <c r="M85" s="26"/>
      <c r="N85" s="26"/>
      <c r="O85" s="26"/>
      <c r="P85" s="87"/>
      <c r="Q85" s="88"/>
      <c r="R85" s="26"/>
    </row>
    <row r="86" spans="1:18" ht="20.25" customHeight="1" thickBot="1" x14ac:dyDescent="0.35">
      <c r="A86" s="66" t="e">
        <f t="shared" si="23"/>
        <v>#REF!</v>
      </c>
      <c r="B86" s="292"/>
      <c r="C86" s="108" t="s">
        <v>38</v>
      </c>
      <c r="D86" s="146"/>
      <c r="E86" s="197"/>
      <c r="F86" s="266">
        <v>12.398999999999999</v>
      </c>
      <c r="G86" s="114">
        <f t="shared" si="3"/>
        <v>804.62899999999979</v>
      </c>
      <c r="H86" s="231">
        <f t="shared" si="25"/>
        <v>662.19700000000012</v>
      </c>
      <c r="I86" s="114">
        <f t="shared" si="27"/>
        <v>649.79800000000012</v>
      </c>
      <c r="J86" s="253"/>
      <c r="K86" s="27"/>
      <c r="L86" s="27"/>
      <c r="M86" s="26"/>
      <c r="N86" s="26"/>
      <c r="O86" s="26"/>
      <c r="P86" s="87"/>
      <c r="Q86" s="88"/>
      <c r="R86" s="26"/>
    </row>
    <row r="87" spans="1:18" ht="20.25" customHeight="1" thickBot="1" x14ac:dyDescent="0.35">
      <c r="A87" s="66" t="e">
        <f t="shared" si="23"/>
        <v>#REF!</v>
      </c>
      <c r="B87" s="290">
        <f t="shared" ref="B87" si="28">B84+1</f>
        <v>22</v>
      </c>
      <c r="C87" s="122" t="s">
        <v>38</v>
      </c>
      <c r="D87" s="147"/>
      <c r="E87" s="254"/>
      <c r="F87" s="266">
        <v>12.804</v>
      </c>
      <c r="G87" s="132">
        <f t="shared" ref="G87:G131" si="29">G86+F87</f>
        <v>817.43299999999977</v>
      </c>
      <c r="H87" s="231">
        <f t="shared" si="25"/>
        <v>649.79800000000012</v>
      </c>
      <c r="I87" s="115">
        <f t="shared" si="27"/>
        <v>636.99400000000014</v>
      </c>
      <c r="J87" s="252"/>
      <c r="K87" s="27"/>
      <c r="L87" s="27"/>
      <c r="M87" s="26"/>
      <c r="N87" s="26"/>
      <c r="O87" s="26"/>
      <c r="P87" s="87"/>
      <c r="Q87" s="88"/>
      <c r="R87" s="26"/>
    </row>
    <row r="88" spans="1:18" ht="20.25" customHeight="1" thickBot="1" x14ac:dyDescent="0.35">
      <c r="A88" s="66" t="e">
        <f t="shared" si="23"/>
        <v>#REF!</v>
      </c>
      <c r="B88" s="291"/>
      <c r="C88" s="96" t="s">
        <v>38</v>
      </c>
      <c r="D88" s="145"/>
      <c r="E88" s="196"/>
      <c r="F88" s="266">
        <v>12.805</v>
      </c>
      <c r="G88" s="116">
        <f t="shared" si="29"/>
        <v>830.23799999999972</v>
      </c>
      <c r="H88" s="231">
        <f t="shared" si="25"/>
        <v>636.99400000000014</v>
      </c>
      <c r="I88" s="133">
        <f t="shared" si="27"/>
        <v>624.18900000000019</v>
      </c>
      <c r="J88" s="149" t="s">
        <v>61</v>
      </c>
      <c r="K88" s="27"/>
      <c r="L88" s="70"/>
      <c r="M88" s="26"/>
      <c r="N88" s="26"/>
      <c r="O88" s="26"/>
      <c r="P88" s="87"/>
      <c r="Q88" s="88"/>
      <c r="R88" s="26"/>
    </row>
    <row r="89" spans="1:18" ht="20.25" customHeight="1" thickBot="1" x14ac:dyDescent="0.35">
      <c r="A89" s="66" t="e">
        <f t="shared" si="23"/>
        <v>#REF!</v>
      </c>
      <c r="B89" s="292"/>
      <c r="C89" s="108" t="s">
        <v>38</v>
      </c>
      <c r="D89" s="146"/>
      <c r="E89" s="197"/>
      <c r="F89" s="266">
        <v>12.808</v>
      </c>
      <c r="G89" s="114">
        <f t="shared" si="29"/>
        <v>843.04599999999971</v>
      </c>
      <c r="H89" s="231">
        <f t="shared" si="25"/>
        <v>624.18900000000019</v>
      </c>
      <c r="I89" s="114">
        <f t="shared" si="27"/>
        <v>611.3810000000002</v>
      </c>
      <c r="J89" s="253"/>
      <c r="K89" s="27"/>
      <c r="L89" s="27"/>
      <c r="M89" s="26"/>
      <c r="N89" s="26"/>
      <c r="O89" s="26"/>
      <c r="P89" s="87"/>
      <c r="Q89" s="88"/>
      <c r="R89" s="26"/>
    </row>
    <row r="90" spans="1:18" ht="20.25" customHeight="1" thickBot="1" x14ac:dyDescent="0.35">
      <c r="A90" s="66" t="e">
        <f t="shared" si="23"/>
        <v>#REF!</v>
      </c>
      <c r="B90" s="290">
        <f t="shared" ref="B90" si="30">B87+1</f>
        <v>23</v>
      </c>
      <c r="C90" s="122" t="s">
        <v>38</v>
      </c>
      <c r="D90" s="147"/>
      <c r="E90" s="254"/>
      <c r="F90" s="266">
        <v>12.807</v>
      </c>
      <c r="G90" s="132">
        <f t="shared" si="29"/>
        <v>855.85299999999972</v>
      </c>
      <c r="H90" s="231">
        <f t="shared" si="25"/>
        <v>611.3810000000002</v>
      </c>
      <c r="I90" s="115">
        <f t="shared" si="27"/>
        <v>598.57400000000018</v>
      </c>
      <c r="J90" s="252"/>
      <c r="K90" s="27"/>
      <c r="L90" s="27"/>
      <c r="M90" s="30"/>
      <c r="N90" s="29"/>
      <c r="O90" s="26"/>
      <c r="P90" s="87"/>
      <c r="Q90" s="88"/>
      <c r="R90" s="26"/>
    </row>
    <row r="91" spans="1:18" ht="20.25" customHeight="1" thickBot="1" x14ac:dyDescent="0.35">
      <c r="A91" s="66" t="e">
        <f t="shared" si="23"/>
        <v>#REF!</v>
      </c>
      <c r="B91" s="291"/>
      <c r="C91" s="96" t="s">
        <v>38</v>
      </c>
      <c r="D91" s="145"/>
      <c r="E91" s="196"/>
      <c r="F91" s="266">
        <v>12.805999999999999</v>
      </c>
      <c r="G91" s="116">
        <f t="shared" si="29"/>
        <v>868.65899999999976</v>
      </c>
      <c r="H91" s="231">
        <f t="shared" si="25"/>
        <v>598.57400000000018</v>
      </c>
      <c r="I91" s="133">
        <f t="shared" si="27"/>
        <v>585.76800000000014</v>
      </c>
      <c r="J91" s="149" t="s">
        <v>62</v>
      </c>
      <c r="K91" s="27"/>
      <c r="L91" s="27"/>
      <c r="M91" s="30"/>
      <c r="N91" s="29"/>
      <c r="O91" s="26"/>
      <c r="P91" s="87"/>
      <c r="Q91" s="88"/>
      <c r="R91" s="26"/>
    </row>
    <row r="92" spans="1:18" ht="20.25" customHeight="1" thickBot="1" x14ac:dyDescent="0.35">
      <c r="A92" s="66" t="e">
        <f t="shared" si="23"/>
        <v>#REF!</v>
      </c>
      <c r="B92" s="292"/>
      <c r="C92" s="108" t="s">
        <v>38</v>
      </c>
      <c r="D92" s="146"/>
      <c r="E92" s="197"/>
      <c r="F92" s="266">
        <v>12.805999999999999</v>
      </c>
      <c r="G92" s="114">
        <f t="shared" si="29"/>
        <v>881.4649999999998</v>
      </c>
      <c r="H92" s="231">
        <f t="shared" si="25"/>
        <v>585.76800000000014</v>
      </c>
      <c r="I92" s="114">
        <f t="shared" si="27"/>
        <v>572.9620000000001</v>
      </c>
      <c r="J92" s="253"/>
      <c r="K92" s="27"/>
      <c r="L92" s="27"/>
      <c r="M92" s="30"/>
      <c r="N92" s="29"/>
      <c r="O92" s="26"/>
      <c r="P92" s="87"/>
      <c r="Q92" s="88"/>
      <c r="R92" s="26"/>
    </row>
    <row r="93" spans="1:18" ht="20.25" customHeight="1" thickBot="1" x14ac:dyDescent="0.35">
      <c r="A93" s="66" t="e">
        <f t="shared" si="23"/>
        <v>#REF!</v>
      </c>
      <c r="B93" s="290">
        <f t="shared" ref="B93" si="31">B90+1</f>
        <v>24</v>
      </c>
      <c r="C93" s="122" t="s">
        <v>38</v>
      </c>
      <c r="D93" s="147"/>
      <c r="E93" s="254"/>
      <c r="F93" s="266">
        <v>12.805</v>
      </c>
      <c r="G93" s="132">
        <f t="shared" si="29"/>
        <v>894.26999999999975</v>
      </c>
      <c r="H93" s="231">
        <f t="shared" si="25"/>
        <v>572.9620000000001</v>
      </c>
      <c r="I93" s="115">
        <f t="shared" si="27"/>
        <v>560.15700000000015</v>
      </c>
      <c r="J93" s="252"/>
      <c r="K93" s="71"/>
      <c r="L93" s="27"/>
      <c r="M93" s="30"/>
      <c r="N93" s="29"/>
      <c r="O93" s="26"/>
      <c r="P93" s="87"/>
      <c r="Q93" s="88"/>
      <c r="R93" s="26"/>
    </row>
    <row r="94" spans="1:18" ht="20.25" customHeight="1" thickBot="1" x14ac:dyDescent="0.35">
      <c r="A94" s="66" t="e">
        <f t="shared" si="23"/>
        <v>#REF!</v>
      </c>
      <c r="B94" s="291"/>
      <c r="C94" s="96" t="s">
        <v>38</v>
      </c>
      <c r="D94" s="145"/>
      <c r="E94" s="196"/>
      <c r="F94" s="266">
        <v>12.807</v>
      </c>
      <c r="G94" s="116">
        <f t="shared" si="29"/>
        <v>907.07699999999977</v>
      </c>
      <c r="H94" s="231">
        <f t="shared" si="25"/>
        <v>560.15700000000015</v>
      </c>
      <c r="I94" s="133">
        <f t="shared" si="27"/>
        <v>547.35000000000014</v>
      </c>
      <c r="J94" s="149" t="s">
        <v>63</v>
      </c>
      <c r="K94" s="27"/>
      <c r="L94" s="27"/>
      <c r="M94" s="30"/>
      <c r="N94" s="29"/>
      <c r="O94" s="26"/>
      <c r="P94" s="87"/>
      <c r="Q94" s="88"/>
      <c r="R94" s="26"/>
    </row>
    <row r="95" spans="1:18" ht="20.25" customHeight="1" thickBot="1" x14ac:dyDescent="0.35">
      <c r="A95" s="66" t="e">
        <f t="shared" si="23"/>
        <v>#REF!</v>
      </c>
      <c r="B95" s="292"/>
      <c r="C95" s="108" t="s">
        <v>38</v>
      </c>
      <c r="D95" s="146"/>
      <c r="E95" s="197"/>
      <c r="F95" s="266">
        <v>12.805</v>
      </c>
      <c r="G95" s="114">
        <f t="shared" si="29"/>
        <v>919.88199999999972</v>
      </c>
      <c r="H95" s="231">
        <f t="shared" si="25"/>
        <v>547.35000000000014</v>
      </c>
      <c r="I95" s="114">
        <f t="shared" si="27"/>
        <v>534.54500000000019</v>
      </c>
      <c r="J95" s="253"/>
      <c r="K95" s="71"/>
      <c r="L95" s="28"/>
      <c r="M95" s="30"/>
      <c r="N95" s="29"/>
      <c r="O95" s="58"/>
      <c r="P95" s="87"/>
      <c r="Q95" s="88"/>
      <c r="R95" s="26"/>
    </row>
    <row r="96" spans="1:18" ht="20.25" customHeight="1" thickBot="1" x14ac:dyDescent="0.35">
      <c r="A96" s="66" t="e">
        <f t="shared" si="23"/>
        <v>#REF!</v>
      </c>
      <c r="B96" s="290">
        <f t="shared" ref="B96" si="32">B93+1</f>
        <v>25</v>
      </c>
      <c r="C96" s="122" t="s">
        <v>38</v>
      </c>
      <c r="D96" s="147"/>
      <c r="E96" s="254"/>
      <c r="F96" s="266">
        <v>12.807</v>
      </c>
      <c r="G96" s="132">
        <f t="shared" si="29"/>
        <v>932.68899999999974</v>
      </c>
      <c r="H96" s="231">
        <f t="shared" si="25"/>
        <v>534.54500000000019</v>
      </c>
      <c r="I96" s="115">
        <f t="shared" si="27"/>
        <v>521.73800000000017</v>
      </c>
      <c r="J96" s="252"/>
      <c r="K96" s="27"/>
      <c r="L96" s="28"/>
      <c r="M96" s="30"/>
      <c r="N96" s="29"/>
      <c r="O96" s="58"/>
      <c r="P96" s="87"/>
      <c r="Q96" s="88"/>
      <c r="R96" s="26"/>
    </row>
    <row r="97" spans="1:18" ht="20.25" customHeight="1" thickBot="1" x14ac:dyDescent="0.35">
      <c r="A97" s="66" t="e">
        <f t="shared" si="23"/>
        <v>#REF!</v>
      </c>
      <c r="B97" s="291"/>
      <c r="C97" s="96" t="s">
        <v>38</v>
      </c>
      <c r="D97" s="145"/>
      <c r="E97" s="196"/>
      <c r="F97" s="266">
        <v>12.805999999999999</v>
      </c>
      <c r="G97" s="116">
        <f t="shared" si="29"/>
        <v>945.49499999999978</v>
      </c>
      <c r="H97" s="231">
        <f t="shared" si="25"/>
        <v>521.73800000000017</v>
      </c>
      <c r="I97" s="133">
        <f t="shared" si="27"/>
        <v>508.93200000000019</v>
      </c>
      <c r="J97" s="149" t="s">
        <v>64</v>
      </c>
      <c r="K97" s="27"/>
      <c r="L97" s="28"/>
      <c r="M97" s="221"/>
      <c r="N97" s="48"/>
      <c r="O97" s="58"/>
      <c r="P97" s="87"/>
      <c r="Q97" s="88"/>
      <c r="R97" s="26"/>
    </row>
    <row r="98" spans="1:18" ht="20.25" customHeight="1" thickBot="1" x14ac:dyDescent="0.35">
      <c r="A98" s="66" t="e">
        <f t="shared" si="23"/>
        <v>#REF!</v>
      </c>
      <c r="B98" s="292"/>
      <c r="C98" s="108" t="s">
        <v>38</v>
      </c>
      <c r="D98" s="146"/>
      <c r="E98" s="197"/>
      <c r="F98" s="266">
        <v>12.808</v>
      </c>
      <c r="G98" s="114">
        <f t="shared" si="29"/>
        <v>958.30299999999977</v>
      </c>
      <c r="H98" s="231">
        <f t="shared" si="25"/>
        <v>508.93200000000013</v>
      </c>
      <c r="I98" s="114">
        <f t="shared" si="27"/>
        <v>496.12400000000014</v>
      </c>
      <c r="J98" s="253"/>
      <c r="K98" s="27"/>
      <c r="L98" s="27"/>
      <c r="M98" s="26"/>
      <c r="N98" s="26"/>
      <c r="O98" s="26"/>
      <c r="P98" s="87"/>
      <c r="Q98" s="88"/>
      <c r="R98" s="26"/>
    </row>
    <row r="99" spans="1:18" ht="20.25" customHeight="1" thickBot="1" x14ac:dyDescent="0.35">
      <c r="A99" s="66" t="e">
        <f t="shared" si="23"/>
        <v>#REF!</v>
      </c>
      <c r="B99" s="290">
        <f t="shared" ref="B99" si="33">B96+1</f>
        <v>26</v>
      </c>
      <c r="C99" s="122" t="s">
        <v>38</v>
      </c>
      <c r="D99" s="147"/>
      <c r="E99" s="254"/>
      <c r="F99" s="266">
        <v>12.807</v>
      </c>
      <c r="G99" s="132">
        <f t="shared" si="29"/>
        <v>971.10999999999979</v>
      </c>
      <c r="H99" s="231">
        <f t="shared" si="25"/>
        <v>496.12400000000014</v>
      </c>
      <c r="I99" s="115">
        <f t="shared" si="27"/>
        <v>483.31700000000012</v>
      </c>
      <c r="J99" s="252"/>
      <c r="K99" s="27"/>
      <c r="L99" s="27"/>
      <c r="M99" s="26"/>
      <c r="N99" s="26"/>
      <c r="O99" s="26"/>
      <c r="P99" s="87"/>
      <c r="Q99" s="88"/>
      <c r="R99" s="26"/>
    </row>
    <row r="100" spans="1:18" ht="20.25" customHeight="1" thickBot="1" x14ac:dyDescent="0.35">
      <c r="A100" s="66" t="e">
        <f t="shared" si="23"/>
        <v>#REF!</v>
      </c>
      <c r="B100" s="291"/>
      <c r="C100" s="96" t="s">
        <v>38</v>
      </c>
      <c r="D100" s="145"/>
      <c r="E100" s="196"/>
      <c r="F100" s="266">
        <v>12.808</v>
      </c>
      <c r="G100" s="116">
        <f t="shared" si="29"/>
        <v>983.91799999999978</v>
      </c>
      <c r="H100" s="231">
        <f t="shared" si="25"/>
        <v>483.31700000000012</v>
      </c>
      <c r="I100" s="133">
        <f t="shared" si="27"/>
        <v>470.50900000000013</v>
      </c>
      <c r="J100" s="149" t="s">
        <v>65</v>
      </c>
      <c r="K100" s="27"/>
      <c r="L100" s="27"/>
      <c r="M100" s="26"/>
      <c r="N100" s="26"/>
      <c r="O100" s="26"/>
      <c r="P100" s="87"/>
      <c r="Q100" s="88"/>
      <c r="R100" s="26"/>
    </row>
    <row r="101" spans="1:18" ht="20.25" customHeight="1" thickBot="1" x14ac:dyDescent="0.35">
      <c r="A101" s="66" t="e">
        <f t="shared" si="23"/>
        <v>#REF!</v>
      </c>
      <c r="B101" s="292"/>
      <c r="C101" s="108" t="s">
        <v>38</v>
      </c>
      <c r="D101" s="146"/>
      <c r="E101" s="197"/>
      <c r="F101" s="266">
        <v>12.803000000000001</v>
      </c>
      <c r="G101" s="114">
        <f t="shared" si="29"/>
        <v>996.72099999999978</v>
      </c>
      <c r="H101" s="231">
        <f t="shared" si="25"/>
        <v>470.50900000000013</v>
      </c>
      <c r="I101" s="114">
        <f t="shared" si="27"/>
        <v>457.70600000000013</v>
      </c>
      <c r="J101" s="253"/>
      <c r="K101" s="27"/>
      <c r="L101" s="27"/>
      <c r="M101" s="26"/>
      <c r="N101" s="26"/>
      <c r="O101" s="26"/>
      <c r="P101" s="87"/>
      <c r="Q101" s="88"/>
      <c r="R101" s="26"/>
    </row>
    <row r="102" spans="1:18" ht="20.25" customHeight="1" thickBot="1" x14ac:dyDescent="0.35">
      <c r="A102" s="66" t="e">
        <f t="shared" si="23"/>
        <v>#REF!</v>
      </c>
      <c r="B102" s="290">
        <f t="shared" ref="B102" si="34">B99+1</f>
        <v>27</v>
      </c>
      <c r="C102" s="122" t="s">
        <v>38</v>
      </c>
      <c r="D102" s="147"/>
      <c r="E102" s="254"/>
      <c r="F102" s="266">
        <v>12.8</v>
      </c>
      <c r="G102" s="132">
        <f t="shared" si="29"/>
        <v>1009.5209999999997</v>
      </c>
      <c r="H102" s="231">
        <f t="shared" si="25"/>
        <v>457.70600000000013</v>
      </c>
      <c r="I102" s="115">
        <f t="shared" si="27"/>
        <v>444.90600000000012</v>
      </c>
      <c r="J102" s="252"/>
      <c r="K102" s="71"/>
      <c r="L102" s="27"/>
      <c r="M102" s="26"/>
      <c r="N102" s="26"/>
      <c r="O102" s="26"/>
      <c r="P102" s="87"/>
      <c r="Q102" s="283"/>
      <c r="R102" s="26"/>
    </row>
    <row r="103" spans="1:18" ht="20.25" customHeight="1" thickBot="1" x14ac:dyDescent="0.35">
      <c r="A103" s="66" t="e">
        <f t="shared" si="23"/>
        <v>#REF!</v>
      </c>
      <c r="B103" s="291"/>
      <c r="C103" s="96" t="s">
        <v>38</v>
      </c>
      <c r="D103" s="145"/>
      <c r="E103" s="196"/>
      <c r="F103" s="266">
        <v>12.807</v>
      </c>
      <c r="G103" s="116">
        <f t="shared" si="29"/>
        <v>1022.3279999999997</v>
      </c>
      <c r="H103" s="231">
        <f t="shared" si="25"/>
        <v>444.90600000000012</v>
      </c>
      <c r="I103" s="133">
        <f t="shared" si="27"/>
        <v>432.0990000000001</v>
      </c>
      <c r="J103" s="149" t="s">
        <v>66</v>
      </c>
      <c r="K103" s="71"/>
      <c r="L103" s="27"/>
      <c r="M103" s="26"/>
      <c r="N103" s="26"/>
      <c r="O103" s="26"/>
      <c r="P103" s="87"/>
      <c r="Q103" s="88"/>
      <c r="R103" s="26"/>
    </row>
    <row r="104" spans="1:18" ht="20.25" customHeight="1" thickBot="1" x14ac:dyDescent="0.35">
      <c r="A104" s="66" t="e">
        <f t="shared" si="23"/>
        <v>#REF!</v>
      </c>
      <c r="B104" s="292"/>
      <c r="C104" s="108" t="s">
        <v>38</v>
      </c>
      <c r="D104" s="146"/>
      <c r="E104" s="197"/>
      <c r="F104" s="266">
        <v>12.807</v>
      </c>
      <c r="G104" s="114">
        <f t="shared" si="29"/>
        <v>1035.1349999999998</v>
      </c>
      <c r="H104" s="231">
        <f t="shared" si="25"/>
        <v>432.0990000000001</v>
      </c>
      <c r="I104" s="114">
        <f t="shared" si="27"/>
        <v>419.29200000000009</v>
      </c>
      <c r="J104" s="253"/>
      <c r="K104" s="71"/>
      <c r="L104" s="27"/>
      <c r="M104" s="26"/>
      <c r="N104" s="26"/>
      <c r="O104" s="26"/>
      <c r="P104" s="87"/>
      <c r="Q104" s="88"/>
      <c r="R104" s="26"/>
    </row>
    <row r="105" spans="1:18" ht="20.25" customHeight="1" thickBot="1" x14ac:dyDescent="0.35">
      <c r="A105" s="66" t="e">
        <f t="shared" si="23"/>
        <v>#REF!</v>
      </c>
      <c r="B105" s="290">
        <f t="shared" ref="B105" si="35">B102+1</f>
        <v>28</v>
      </c>
      <c r="C105" s="122" t="s">
        <v>38</v>
      </c>
      <c r="D105" s="147"/>
      <c r="E105" s="254"/>
      <c r="F105" s="266">
        <v>12.805</v>
      </c>
      <c r="G105" s="132">
        <f t="shared" si="29"/>
        <v>1047.9399999999998</v>
      </c>
      <c r="H105" s="231">
        <f t="shared" si="25"/>
        <v>419.29200000000009</v>
      </c>
      <c r="I105" s="115">
        <f t="shared" si="27"/>
        <v>406.48700000000008</v>
      </c>
      <c r="J105" s="252"/>
      <c r="K105" s="71"/>
      <c r="L105" s="27"/>
      <c r="M105" s="26"/>
      <c r="N105" s="26"/>
      <c r="O105" s="26"/>
      <c r="P105" s="87"/>
      <c r="Q105" s="88"/>
      <c r="R105" s="26"/>
    </row>
    <row r="106" spans="1:18" ht="20.25" customHeight="1" thickBot="1" x14ac:dyDescent="0.35">
      <c r="A106" s="66" t="e">
        <f t="shared" si="23"/>
        <v>#REF!</v>
      </c>
      <c r="B106" s="291"/>
      <c r="C106" s="96" t="s">
        <v>38</v>
      </c>
      <c r="D106" s="145"/>
      <c r="E106" s="196"/>
      <c r="F106" s="266">
        <v>12.802</v>
      </c>
      <c r="G106" s="116">
        <f t="shared" si="29"/>
        <v>1060.7419999999997</v>
      </c>
      <c r="H106" s="231">
        <f t="shared" si="25"/>
        <v>406.48700000000008</v>
      </c>
      <c r="I106" s="133">
        <f t="shared" si="27"/>
        <v>393.68500000000006</v>
      </c>
      <c r="J106" s="149" t="s">
        <v>67</v>
      </c>
      <c r="K106" s="71"/>
      <c r="L106" s="27"/>
      <c r="M106" s="26"/>
      <c r="N106" s="26"/>
      <c r="O106" s="26"/>
      <c r="P106" s="87"/>
      <c r="Q106" s="88"/>
      <c r="R106" s="26"/>
    </row>
    <row r="107" spans="1:18" ht="20.25" customHeight="1" thickBot="1" x14ac:dyDescent="0.35">
      <c r="A107" s="66" t="e">
        <f t="shared" si="23"/>
        <v>#REF!</v>
      </c>
      <c r="B107" s="292"/>
      <c r="C107" s="108" t="s">
        <v>38</v>
      </c>
      <c r="D107" s="146"/>
      <c r="E107" s="197"/>
      <c r="F107" s="266">
        <v>12.451000000000001</v>
      </c>
      <c r="G107" s="114">
        <f t="shared" si="29"/>
        <v>1073.1929999999998</v>
      </c>
      <c r="H107" s="231">
        <f t="shared" si="25"/>
        <v>393.68500000000006</v>
      </c>
      <c r="I107" s="114">
        <f t="shared" si="27"/>
        <v>381.23400000000004</v>
      </c>
      <c r="J107" s="253"/>
      <c r="K107" s="71"/>
      <c r="L107" s="27"/>
      <c r="M107" s="26"/>
      <c r="N107" s="26"/>
      <c r="O107" s="26"/>
      <c r="P107" s="87"/>
      <c r="Q107" s="88"/>
      <c r="R107" s="26"/>
    </row>
    <row r="108" spans="1:18" ht="20.25" customHeight="1" thickBot="1" x14ac:dyDescent="0.35">
      <c r="A108" s="66" t="e">
        <f t="shared" si="23"/>
        <v>#REF!</v>
      </c>
      <c r="B108" s="290">
        <f t="shared" ref="B108" si="36">B105+1</f>
        <v>29</v>
      </c>
      <c r="C108" s="122" t="s">
        <v>38</v>
      </c>
      <c r="D108" s="147"/>
      <c r="E108" s="254"/>
      <c r="F108" s="266">
        <v>12.804</v>
      </c>
      <c r="G108" s="132">
        <f t="shared" si="29"/>
        <v>1085.9969999999998</v>
      </c>
      <c r="H108" s="231">
        <f t="shared" si="25"/>
        <v>381.23400000000004</v>
      </c>
      <c r="I108" s="115">
        <f t="shared" si="27"/>
        <v>368.43000000000006</v>
      </c>
      <c r="J108" s="252"/>
      <c r="K108" s="27"/>
      <c r="L108" s="27"/>
      <c r="M108" s="26"/>
      <c r="N108" s="26"/>
      <c r="O108" s="26"/>
      <c r="P108" s="87"/>
      <c r="Q108" s="88"/>
      <c r="R108" s="26"/>
    </row>
    <row r="109" spans="1:18" ht="20.25" customHeight="1" thickBot="1" x14ac:dyDescent="0.35">
      <c r="A109" s="66" t="e">
        <f t="shared" si="23"/>
        <v>#REF!</v>
      </c>
      <c r="B109" s="291"/>
      <c r="C109" s="96" t="s">
        <v>38</v>
      </c>
      <c r="D109" s="145"/>
      <c r="E109" s="196"/>
      <c r="F109" s="266">
        <v>12.805</v>
      </c>
      <c r="G109" s="116">
        <f t="shared" si="29"/>
        <v>1098.8019999999999</v>
      </c>
      <c r="H109" s="231">
        <f t="shared" si="25"/>
        <v>368.43000000000006</v>
      </c>
      <c r="I109" s="133">
        <f t="shared" si="27"/>
        <v>355.62500000000006</v>
      </c>
      <c r="J109" s="149" t="s">
        <v>68</v>
      </c>
      <c r="K109" s="27"/>
      <c r="L109" s="27"/>
      <c r="M109" s="26"/>
      <c r="N109" s="26"/>
      <c r="O109" s="26"/>
      <c r="P109" s="87"/>
      <c r="Q109" s="88"/>
      <c r="R109" s="26"/>
    </row>
    <row r="110" spans="1:18" ht="20.25" customHeight="1" thickBot="1" x14ac:dyDescent="0.35">
      <c r="A110" s="66" t="e">
        <f t="shared" si="23"/>
        <v>#REF!</v>
      </c>
      <c r="B110" s="292"/>
      <c r="C110" s="108" t="s">
        <v>38</v>
      </c>
      <c r="D110" s="146"/>
      <c r="E110" s="197"/>
      <c r="F110" s="266">
        <v>12.801</v>
      </c>
      <c r="G110" s="114">
        <f t="shared" si="29"/>
        <v>1111.6029999999998</v>
      </c>
      <c r="H110" s="231">
        <f t="shared" si="25"/>
        <v>355.62500000000006</v>
      </c>
      <c r="I110" s="114">
        <f t="shared" si="27"/>
        <v>342.82400000000007</v>
      </c>
      <c r="J110" s="253"/>
      <c r="K110" s="27"/>
      <c r="L110" s="27"/>
      <c r="M110" s="26"/>
      <c r="N110" s="26"/>
      <c r="O110" s="26"/>
      <c r="P110" s="87"/>
      <c r="Q110" s="88"/>
      <c r="R110" s="26"/>
    </row>
    <row r="111" spans="1:18" ht="20.25" customHeight="1" thickBot="1" x14ac:dyDescent="0.35">
      <c r="A111" s="66" t="e">
        <f t="shared" si="23"/>
        <v>#REF!</v>
      </c>
      <c r="B111" s="290">
        <f t="shared" ref="B111" si="37">B108+1</f>
        <v>30</v>
      </c>
      <c r="C111" s="122" t="s">
        <v>38</v>
      </c>
      <c r="D111" s="147"/>
      <c r="E111" s="254"/>
      <c r="F111" s="266">
        <v>12.805999999999999</v>
      </c>
      <c r="G111" s="132">
        <f t="shared" si="29"/>
        <v>1124.4089999999999</v>
      </c>
      <c r="H111" s="231">
        <f t="shared" si="25"/>
        <v>342.82400000000007</v>
      </c>
      <c r="I111" s="115">
        <f t="shared" si="27"/>
        <v>330.01800000000009</v>
      </c>
      <c r="J111" s="252"/>
      <c r="K111" s="27"/>
      <c r="L111" s="27"/>
      <c r="M111" s="26"/>
      <c r="N111" s="26"/>
      <c r="O111" s="26"/>
      <c r="P111" s="87"/>
      <c r="Q111" s="88"/>
      <c r="R111" s="26"/>
    </row>
    <row r="112" spans="1:18" s="178" customFormat="1" ht="20.25" customHeight="1" thickBot="1" x14ac:dyDescent="0.35">
      <c r="A112" s="66" t="e">
        <f t="shared" si="23"/>
        <v>#REF!</v>
      </c>
      <c r="B112" s="291"/>
      <c r="C112" s="96" t="s">
        <v>38</v>
      </c>
      <c r="D112" s="145"/>
      <c r="E112" s="196"/>
      <c r="F112" s="266">
        <v>12.802</v>
      </c>
      <c r="G112" s="116">
        <f t="shared" si="29"/>
        <v>1137.2109999999998</v>
      </c>
      <c r="H112" s="231">
        <f t="shared" si="25"/>
        <v>330.01800000000009</v>
      </c>
      <c r="I112" s="133">
        <f t="shared" si="27"/>
        <v>317.21600000000007</v>
      </c>
      <c r="J112" s="149" t="s">
        <v>69</v>
      </c>
      <c r="K112" s="175"/>
      <c r="L112" s="175"/>
      <c r="M112" s="174"/>
      <c r="N112" s="174"/>
      <c r="O112" s="174"/>
      <c r="P112" s="176"/>
      <c r="Q112" s="177"/>
      <c r="R112" s="174"/>
    </row>
    <row r="113" spans="1:18" ht="20.25" customHeight="1" thickBot="1" x14ac:dyDescent="0.35">
      <c r="A113" s="66" t="e">
        <f t="shared" si="23"/>
        <v>#REF!</v>
      </c>
      <c r="B113" s="292"/>
      <c r="C113" s="108" t="s">
        <v>38</v>
      </c>
      <c r="D113" s="146"/>
      <c r="E113" s="197"/>
      <c r="F113" s="266">
        <v>12.805</v>
      </c>
      <c r="G113" s="114">
        <f t="shared" si="29"/>
        <v>1150.0159999999998</v>
      </c>
      <c r="H113" s="231">
        <f t="shared" si="25"/>
        <v>317.21600000000007</v>
      </c>
      <c r="I113" s="114">
        <f t="shared" si="27"/>
        <v>304.41100000000006</v>
      </c>
      <c r="J113" s="253"/>
      <c r="K113" s="27"/>
      <c r="L113" s="27"/>
      <c r="M113" s="26"/>
      <c r="N113" s="26"/>
      <c r="O113" s="26"/>
      <c r="P113" s="87"/>
      <c r="Q113" s="88"/>
      <c r="R113" s="26"/>
    </row>
    <row r="114" spans="1:18" ht="20.25" customHeight="1" thickBot="1" x14ac:dyDescent="0.35">
      <c r="A114" s="66" t="e">
        <f t="shared" si="23"/>
        <v>#REF!</v>
      </c>
      <c r="B114" s="290">
        <f t="shared" ref="B114" si="38">B111+1</f>
        <v>31</v>
      </c>
      <c r="C114" s="122" t="s">
        <v>38</v>
      </c>
      <c r="D114" s="147"/>
      <c r="E114" s="254"/>
      <c r="F114" s="266">
        <v>12.807</v>
      </c>
      <c r="G114" s="132">
        <f t="shared" si="29"/>
        <v>1162.8229999999999</v>
      </c>
      <c r="H114" s="231">
        <f t="shared" si="25"/>
        <v>304.41100000000006</v>
      </c>
      <c r="I114" s="115">
        <f t="shared" si="27"/>
        <v>291.60400000000004</v>
      </c>
      <c r="J114" s="252"/>
      <c r="K114" s="27"/>
      <c r="L114" s="27"/>
      <c r="M114" s="26"/>
      <c r="N114" s="26"/>
      <c r="O114" s="26"/>
      <c r="P114" s="87"/>
      <c r="Q114" s="88"/>
      <c r="R114" s="26"/>
    </row>
    <row r="115" spans="1:18" ht="20.25" customHeight="1" thickBot="1" x14ac:dyDescent="0.35">
      <c r="A115" s="66" t="e">
        <f t="shared" si="23"/>
        <v>#REF!</v>
      </c>
      <c r="B115" s="291"/>
      <c r="C115" s="96" t="s">
        <v>38</v>
      </c>
      <c r="D115" s="145"/>
      <c r="E115" s="196"/>
      <c r="F115" s="266">
        <v>12.807</v>
      </c>
      <c r="G115" s="116">
        <f t="shared" si="29"/>
        <v>1175.6299999999999</v>
      </c>
      <c r="H115" s="231">
        <f t="shared" si="25"/>
        <v>291.60400000000004</v>
      </c>
      <c r="I115" s="133">
        <f t="shared" si="27"/>
        <v>278.79700000000003</v>
      </c>
      <c r="J115" s="149" t="s">
        <v>70</v>
      </c>
      <c r="K115" s="27"/>
      <c r="L115" s="27"/>
      <c r="M115" s="26"/>
      <c r="N115" s="26"/>
      <c r="O115" s="26"/>
      <c r="P115" s="87"/>
      <c r="Q115" s="88"/>
      <c r="R115" s="26"/>
    </row>
    <row r="116" spans="1:18" ht="20.25" customHeight="1" thickBot="1" x14ac:dyDescent="0.35">
      <c r="A116" s="66" t="e">
        <f t="shared" si="23"/>
        <v>#REF!</v>
      </c>
      <c r="B116" s="292"/>
      <c r="C116" s="108" t="s">
        <v>38</v>
      </c>
      <c r="D116" s="146"/>
      <c r="E116" s="197"/>
      <c r="F116" s="266">
        <v>12.807</v>
      </c>
      <c r="G116" s="114">
        <f t="shared" si="29"/>
        <v>1188.4369999999999</v>
      </c>
      <c r="H116" s="231">
        <f t="shared" si="25"/>
        <v>278.79700000000003</v>
      </c>
      <c r="I116" s="114">
        <f t="shared" si="27"/>
        <v>265.99</v>
      </c>
      <c r="J116" s="253"/>
      <c r="K116" s="27"/>
      <c r="L116" s="27"/>
      <c r="M116" s="26"/>
      <c r="N116" s="26"/>
      <c r="O116" s="26"/>
      <c r="P116" s="87"/>
      <c r="Q116" s="88"/>
      <c r="R116" s="26"/>
    </row>
    <row r="117" spans="1:18" ht="20.25" customHeight="1" thickBot="1" x14ac:dyDescent="0.35">
      <c r="A117" s="66" t="e">
        <f t="shared" si="23"/>
        <v>#REF!</v>
      </c>
      <c r="B117" s="290">
        <f t="shared" ref="B117" si="39">B114+1</f>
        <v>32</v>
      </c>
      <c r="C117" s="122" t="s">
        <v>38</v>
      </c>
      <c r="D117" s="147"/>
      <c r="E117" s="254"/>
      <c r="F117" s="266">
        <v>12.8</v>
      </c>
      <c r="G117" s="132">
        <f t="shared" si="29"/>
        <v>1201.2369999999999</v>
      </c>
      <c r="H117" s="231">
        <f t="shared" si="25"/>
        <v>265.99</v>
      </c>
      <c r="I117" s="115">
        <f t="shared" si="27"/>
        <v>253.19</v>
      </c>
      <c r="J117" s="252"/>
      <c r="K117" s="71"/>
      <c r="L117" s="27"/>
      <c r="M117" s="26"/>
      <c r="N117" s="26"/>
      <c r="O117" s="26"/>
      <c r="P117" s="87"/>
      <c r="Q117" s="88"/>
      <c r="R117" s="26"/>
    </row>
    <row r="118" spans="1:18" ht="20.25" customHeight="1" thickBot="1" x14ac:dyDescent="0.35">
      <c r="A118" s="66" t="e">
        <f t="shared" si="23"/>
        <v>#REF!</v>
      </c>
      <c r="B118" s="291"/>
      <c r="C118" s="96" t="s">
        <v>38</v>
      </c>
      <c r="D118" s="145"/>
      <c r="E118" s="196"/>
      <c r="F118" s="266">
        <v>12.804</v>
      </c>
      <c r="G118" s="116">
        <f t="shared" si="29"/>
        <v>1214.0409999999999</v>
      </c>
      <c r="H118" s="231">
        <f t="shared" si="25"/>
        <v>253.19</v>
      </c>
      <c r="I118" s="133">
        <f t="shared" si="27"/>
        <v>240.386</v>
      </c>
      <c r="J118" s="149" t="s">
        <v>71</v>
      </c>
      <c r="K118" s="71"/>
      <c r="L118" s="27"/>
      <c r="M118" s="26"/>
      <c r="N118" s="26"/>
      <c r="O118" s="26"/>
      <c r="P118" s="87"/>
      <c r="Q118" s="88"/>
      <c r="R118" s="26"/>
    </row>
    <row r="119" spans="1:18" ht="20.25" customHeight="1" thickBot="1" x14ac:dyDescent="0.35">
      <c r="A119" s="66" t="e">
        <f t="shared" si="23"/>
        <v>#REF!</v>
      </c>
      <c r="B119" s="292"/>
      <c r="C119" s="108" t="s">
        <v>38</v>
      </c>
      <c r="D119" s="146"/>
      <c r="E119" s="197"/>
      <c r="F119" s="266">
        <v>12.802</v>
      </c>
      <c r="G119" s="116">
        <f t="shared" si="29"/>
        <v>1226.8429999999998</v>
      </c>
      <c r="H119" s="231">
        <f t="shared" si="25"/>
        <v>240.386</v>
      </c>
      <c r="I119" s="114">
        <f t="shared" si="27"/>
        <v>227.584</v>
      </c>
      <c r="J119" s="253"/>
      <c r="K119" s="71"/>
      <c r="L119" s="27"/>
      <c r="M119" s="26"/>
      <c r="N119" s="26"/>
      <c r="O119" s="26"/>
      <c r="P119" s="87"/>
      <c r="Q119" s="88"/>
      <c r="R119" s="26"/>
    </row>
    <row r="120" spans="1:18" ht="20.25" customHeight="1" thickBot="1" x14ac:dyDescent="0.3">
      <c r="A120" s="66" t="e">
        <f>SUM(#REF!+1)</f>
        <v>#REF!</v>
      </c>
      <c r="B120" s="289">
        <f>B117+1</f>
        <v>33</v>
      </c>
      <c r="C120" s="272" t="s">
        <v>38</v>
      </c>
      <c r="D120" s="269"/>
      <c r="E120" s="275" t="s">
        <v>72</v>
      </c>
      <c r="F120" s="277">
        <v>3.04</v>
      </c>
      <c r="G120" s="285">
        <f t="shared" si="29"/>
        <v>1229.8829999999998</v>
      </c>
      <c r="H120" s="231">
        <f t="shared" si="25"/>
        <v>227.584</v>
      </c>
      <c r="I120" s="234">
        <f t="shared" si="27"/>
        <v>224.54400000000001</v>
      </c>
      <c r="J120" s="287"/>
      <c r="K120" s="27"/>
      <c r="L120" s="220"/>
      <c r="M120" s="26"/>
      <c r="N120" s="26"/>
      <c r="O120" s="26"/>
      <c r="R120" s="26"/>
    </row>
    <row r="121" spans="1:18" ht="20.25" customHeight="1" thickBot="1" x14ac:dyDescent="0.35">
      <c r="A121" s="66" t="e">
        <f>SUM(A120+1)</f>
        <v>#REF!</v>
      </c>
      <c r="B121" s="289"/>
      <c r="C121" s="273" t="s">
        <v>38</v>
      </c>
      <c r="D121" s="235"/>
      <c r="E121" s="276" t="s">
        <v>73</v>
      </c>
      <c r="F121" s="278">
        <v>12.801</v>
      </c>
      <c r="G121" s="284">
        <f t="shared" si="29"/>
        <v>1242.6839999999997</v>
      </c>
      <c r="H121" s="231">
        <f t="shared" si="25"/>
        <v>224.54400000000001</v>
      </c>
      <c r="I121" s="234">
        <f t="shared" si="27"/>
        <v>211.74300000000002</v>
      </c>
      <c r="J121" s="286"/>
      <c r="K121" s="27"/>
      <c r="L121" s="27"/>
      <c r="M121" s="27"/>
      <c r="N121" s="27"/>
      <c r="O121" s="33"/>
      <c r="P121" s="87"/>
      <c r="Q121" s="88"/>
      <c r="R121" s="26"/>
    </row>
    <row r="122" spans="1:18" ht="20.25" customHeight="1" thickBot="1" x14ac:dyDescent="0.35">
      <c r="A122" s="66" t="e">
        <f t="shared" ref="A122:A135" si="40">SUM(A121+1)</f>
        <v>#REF!</v>
      </c>
      <c r="B122" s="289"/>
      <c r="C122" s="273" t="s">
        <v>38</v>
      </c>
      <c r="D122" s="232"/>
      <c r="E122" s="276" t="s">
        <v>73</v>
      </c>
      <c r="F122" s="278">
        <v>12.805</v>
      </c>
      <c r="G122" s="233">
        <f t="shared" si="29"/>
        <v>1255.4889999999998</v>
      </c>
      <c r="H122" s="231">
        <f t="shared" si="25"/>
        <v>211.74300000000002</v>
      </c>
      <c r="I122" s="234">
        <f t="shared" si="27"/>
        <v>198.93800000000002</v>
      </c>
      <c r="J122" s="236"/>
      <c r="K122" s="27"/>
      <c r="L122" s="26"/>
      <c r="M122" s="26"/>
      <c r="N122" s="222"/>
      <c r="O122" s="33"/>
      <c r="P122" s="87"/>
      <c r="Q122" s="88"/>
      <c r="R122" s="26"/>
    </row>
    <row r="123" spans="1:18" ht="20.25" customHeight="1" thickBot="1" x14ac:dyDescent="0.35">
      <c r="A123" s="66" t="e">
        <f t="shared" si="40"/>
        <v>#REF!</v>
      </c>
      <c r="B123" s="289"/>
      <c r="C123" s="273" t="s">
        <v>38</v>
      </c>
      <c r="D123" s="232"/>
      <c r="E123" s="276" t="s">
        <v>72</v>
      </c>
      <c r="F123" s="278">
        <v>1.85</v>
      </c>
      <c r="G123" s="233">
        <f t="shared" si="29"/>
        <v>1257.3389999999997</v>
      </c>
      <c r="H123" s="231">
        <f t="shared" si="25"/>
        <v>198.93800000000002</v>
      </c>
      <c r="I123" s="234">
        <f t="shared" si="27"/>
        <v>197.08800000000002</v>
      </c>
      <c r="J123" s="237"/>
      <c r="K123" s="27"/>
      <c r="L123" s="26"/>
      <c r="M123" s="26"/>
      <c r="N123" s="222"/>
      <c r="O123" s="33"/>
      <c r="P123" s="87"/>
      <c r="Q123" s="88"/>
      <c r="R123" s="26"/>
    </row>
    <row r="124" spans="1:18" ht="20.25" customHeight="1" thickBot="1" x14ac:dyDescent="0.35">
      <c r="A124" s="66" t="e">
        <f t="shared" si="40"/>
        <v>#REF!</v>
      </c>
      <c r="B124" s="289"/>
      <c r="C124" s="271" t="s">
        <v>84</v>
      </c>
      <c r="D124" s="232"/>
      <c r="E124" s="274" t="s">
        <v>85</v>
      </c>
      <c r="F124" s="278">
        <v>4.45</v>
      </c>
      <c r="G124" s="233">
        <f t="shared" si="29"/>
        <v>1261.7889999999998</v>
      </c>
      <c r="H124" s="231">
        <f t="shared" si="25"/>
        <v>197.08800000000002</v>
      </c>
      <c r="I124" s="234">
        <f t="shared" si="27"/>
        <v>192.63800000000003</v>
      </c>
      <c r="J124" s="236"/>
      <c r="K124" s="27"/>
      <c r="L124" s="26"/>
      <c r="M124" s="26"/>
      <c r="N124" s="222"/>
      <c r="O124" s="33"/>
      <c r="P124" s="87"/>
      <c r="Q124" s="88"/>
      <c r="R124" s="26"/>
    </row>
    <row r="125" spans="1:18" ht="20.25" customHeight="1" thickBot="1" x14ac:dyDescent="0.35">
      <c r="A125" s="66" t="e">
        <f t="shared" si="40"/>
        <v>#REF!</v>
      </c>
      <c r="B125" s="289"/>
      <c r="C125" s="270" t="s">
        <v>38</v>
      </c>
      <c r="D125" s="246"/>
      <c r="E125" s="247" t="s">
        <v>72</v>
      </c>
      <c r="F125" s="278">
        <v>3.05</v>
      </c>
      <c r="G125" s="248">
        <f t="shared" si="29"/>
        <v>1264.8389999999997</v>
      </c>
      <c r="H125" s="231">
        <f>H126+F125</f>
        <v>192.63800000000003</v>
      </c>
      <c r="I125" s="249">
        <f t="shared" si="27"/>
        <v>189.58800000000002</v>
      </c>
      <c r="J125" s="250"/>
      <c r="K125" s="27"/>
      <c r="L125" s="26"/>
      <c r="M125" s="26"/>
      <c r="N125" s="222"/>
      <c r="O125" s="33"/>
      <c r="P125" s="87"/>
      <c r="Q125" s="88"/>
      <c r="R125" s="26"/>
    </row>
    <row r="126" spans="1:18" ht="20.25" customHeight="1" thickBot="1" x14ac:dyDescent="0.35">
      <c r="A126" s="66" t="e">
        <f t="shared" si="40"/>
        <v>#REF!</v>
      </c>
      <c r="B126" s="290">
        <f>B120+1</f>
        <v>34</v>
      </c>
      <c r="C126" s="251" t="s">
        <v>38</v>
      </c>
      <c r="D126" s="147"/>
      <c r="E126" s="198"/>
      <c r="F126" s="266">
        <v>12.803000000000001</v>
      </c>
      <c r="G126" s="132">
        <f t="shared" si="29"/>
        <v>1277.6419999999998</v>
      </c>
      <c r="H126" s="243">
        <f t="shared" si="25"/>
        <v>189.58800000000002</v>
      </c>
      <c r="I126" s="115">
        <f t="shared" si="27"/>
        <v>176.78500000000003</v>
      </c>
      <c r="J126" s="252"/>
      <c r="K126" s="27"/>
      <c r="L126" s="26"/>
      <c r="M126" s="26"/>
      <c r="N126" s="222"/>
      <c r="O126" s="33"/>
      <c r="P126" s="87"/>
      <c r="Q126" s="88"/>
      <c r="R126" s="26"/>
    </row>
    <row r="127" spans="1:18" ht="20.25" customHeight="1" thickBot="1" x14ac:dyDescent="0.35">
      <c r="A127" s="66" t="e">
        <f t="shared" si="40"/>
        <v>#REF!</v>
      </c>
      <c r="B127" s="291"/>
      <c r="C127" s="179" t="s">
        <v>38</v>
      </c>
      <c r="D127" s="181"/>
      <c r="E127" s="136"/>
      <c r="F127" s="266">
        <v>12.805</v>
      </c>
      <c r="G127" s="116">
        <f t="shared" si="29"/>
        <v>1290.4469999999999</v>
      </c>
      <c r="H127" s="231">
        <f t="shared" si="25"/>
        <v>176.78500000000003</v>
      </c>
      <c r="I127" s="133">
        <f t="shared" si="27"/>
        <v>163.98000000000002</v>
      </c>
      <c r="J127" s="149" t="s">
        <v>74</v>
      </c>
      <c r="K127" s="27"/>
      <c r="L127" s="26"/>
      <c r="M127" s="26"/>
      <c r="N127" s="222"/>
      <c r="O127" s="33"/>
      <c r="P127" s="87"/>
      <c r="Q127" s="88"/>
      <c r="R127" s="26"/>
    </row>
    <row r="128" spans="1:18" ht="20.25" customHeight="1" thickBot="1" x14ac:dyDescent="0.35">
      <c r="A128" s="66" t="e">
        <f t="shared" si="40"/>
        <v>#REF!</v>
      </c>
      <c r="B128" s="292"/>
      <c r="C128" s="140" t="s">
        <v>38</v>
      </c>
      <c r="D128" s="180"/>
      <c r="E128" s="199"/>
      <c r="F128" s="266">
        <v>12.8</v>
      </c>
      <c r="G128" s="114">
        <f t="shared" si="29"/>
        <v>1303.2469999999998</v>
      </c>
      <c r="H128" s="231">
        <f>H129+F128</f>
        <v>163.98000000000002</v>
      </c>
      <c r="I128" s="114">
        <f t="shared" si="27"/>
        <v>151.18</v>
      </c>
      <c r="J128" s="253"/>
      <c r="K128" s="27"/>
      <c r="L128" s="26"/>
      <c r="M128" s="26"/>
      <c r="N128" s="222"/>
      <c r="O128" s="33"/>
      <c r="P128" s="87"/>
      <c r="Q128" s="88"/>
      <c r="R128" s="26"/>
    </row>
    <row r="129" spans="1:18" ht="20.25" customHeight="1" thickBot="1" x14ac:dyDescent="0.35">
      <c r="A129" s="66" t="e">
        <f>SUM(A128+1)</f>
        <v>#REF!</v>
      </c>
      <c r="B129" s="290">
        <f>B126+1</f>
        <v>35</v>
      </c>
      <c r="C129" s="239"/>
      <c r="D129" s="240"/>
      <c r="E129" s="241"/>
      <c r="F129" s="242">
        <v>6.65</v>
      </c>
      <c r="G129" s="242">
        <f>G128+F129</f>
        <v>1309.8969999999999</v>
      </c>
      <c r="H129" s="243">
        <f>H130+F129</f>
        <v>151.18</v>
      </c>
      <c r="I129" s="244">
        <f t="shared" si="27"/>
        <v>144.53</v>
      </c>
      <c r="J129" s="245"/>
      <c r="K129" s="103"/>
      <c r="L129" s="26"/>
      <c r="M129" s="26"/>
      <c r="N129" s="222"/>
      <c r="O129" s="26"/>
      <c r="P129" s="87"/>
      <c r="Q129" s="118"/>
      <c r="R129" s="26"/>
    </row>
    <row r="130" spans="1:18" ht="20.25" customHeight="1" thickBot="1" x14ac:dyDescent="0.35">
      <c r="A130" s="66" t="e">
        <f>SUM(A129+1)</f>
        <v>#REF!</v>
      </c>
      <c r="B130" s="291"/>
      <c r="C130" s="150" t="s">
        <v>75</v>
      </c>
      <c r="D130" s="151"/>
      <c r="E130" s="152"/>
      <c r="F130" s="200">
        <v>1.21</v>
      </c>
      <c r="G130" s="200">
        <f>G129+F130</f>
        <v>1311.107</v>
      </c>
      <c r="H130" s="238">
        <v>144.53</v>
      </c>
      <c r="I130" s="172">
        <f t="shared" si="27"/>
        <v>143.32</v>
      </c>
      <c r="J130" s="153"/>
      <c r="K130" s="71"/>
      <c r="L130" s="26"/>
      <c r="M130" s="26"/>
      <c r="N130" s="222"/>
      <c r="O130" s="26"/>
      <c r="P130" s="87"/>
      <c r="Q130" s="88"/>
      <c r="R130" s="26"/>
    </row>
    <row r="131" spans="1:18" ht="20.25" customHeight="1" thickBot="1" x14ac:dyDescent="0.35">
      <c r="A131" s="66" t="e">
        <f t="shared" si="40"/>
        <v>#REF!</v>
      </c>
      <c r="B131" s="292"/>
      <c r="C131" s="154"/>
      <c r="D131" s="155"/>
      <c r="E131" s="156"/>
      <c r="F131" s="201">
        <v>4.55</v>
      </c>
      <c r="G131" s="201">
        <f t="shared" si="29"/>
        <v>1315.6569999999999</v>
      </c>
      <c r="H131" s="157">
        <f>H130-F130</f>
        <v>143.32</v>
      </c>
      <c r="I131" s="171">
        <f t="shared" ref="I131" si="41">H131-F131</f>
        <v>138.76999999999998</v>
      </c>
      <c r="J131" s="158"/>
      <c r="K131" s="223"/>
      <c r="L131" s="26"/>
      <c r="M131" s="26"/>
      <c r="N131" s="222"/>
      <c r="O131" s="26"/>
      <c r="P131" s="87"/>
      <c r="Q131" s="88"/>
      <c r="R131" s="26"/>
    </row>
    <row r="132" spans="1:18" ht="20.25" customHeight="1" x14ac:dyDescent="0.3">
      <c r="A132" s="66" t="e">
        <f t="shared" si="40"/>
        <v>#REF!</v>
      </c>
      <c r="B132" s="293"/>
      <c r="C132" s="255" t="s">
        <v>86</v>
      </c>
      <c r="D132" s="256"/>
      <c r="E132" s="257"/>
      <c r="F132" s="258"/>
      <c r="G132" s="120"/>
      <c r="H132" s="120"/>
      <c r="I132" s="120"/>
      <c r="J132" s="259"/>
      <c r="K132" s="225"/>
      <c r="L132" s="26"/>
      <c r="M132" s="26"/>
      <c r="N132" s="222"/>
      <c r="O132" s="26"/>
      <c r="P132" s="87"/>
      <c r="Q132" s="88"/>
      <c r="R132" s="26"/>
    </row>
    <row r="133" spans="1:18" ht="20.25" customHeight="1" x14ac:dyDescent="0.3">
      <c r="A133" s="66" t="e">
        <f t="shared" si="40"/>
        <v>#REF!</v>
      </c>
      <c r="B133" s="294"/>
      <c r="C133" s="107" t="s">
        <v>76</v>
      </c>
      <c r="D133" s="224"/>
      <c r="E133" s="188"/>
      <c r="F133" s="219">
        <v>154.84</v>
      </c>
      <c r="G133" s="133"/>
      <c r="H133" s="133"/>
      <c r="I133" s="113"/>
      <c r="J133" s="101"/>
      <c r="K133" s="225"/>
      <c r="L133" s="26"/>
      <c r="M133" s="26"/>
      <c r="N133" s="222"/>
      <c r="O133" s="26"/>
      <c r="P133" s="87"/>
      <c r="Q133" s="88"/>
      <c r="R133" s="26"/>
    </row>
    <row r="134" spans="1:18" ht="20.25" customHeight="1" x14ac:dyDescent="0.3">
      <c r="A134" s="66" t="e">
        <f t="shared" si="40"/>
        <v>#REF!</v>
      </c>
      <c r="B134" s="294"/>
      <c r="C134" s="100"/>
      <c r="D134" s="224"/>
      <c r="E134" s="188"/>
      <c r="F134" s="189"/>
      <c r="G134" s="121"/>
      <c r="H134" s="121"/>
      <c r="I134" s="133"/>
      <c r="J134" s="101"/>
      <c r="K134" s="225"/>
      <c r="L134" s="26"/>
      <c r="M134" s="26"/>
      <c r="N134" s="222"/>
      <c r="O134" s="26"/>
      <c r="P134" s="87"/>
      <c r="Q134" s="88"/>
      <c r="R134" s="26"/>
    </row>
    <row r="135" spans="1:18" ht="20.25" customHeight="1" thickBot="1" x14ac:dyDescent="0.35">
      <c r="A135" s="66" t="e">
        <f t="shared" si="40"/>
        <v>#REF!</v>
      </c>
      <c r="B135" s="295"/>
      <c r="C135" s="260"/>
      <c r="D135" s="226"/>
      <c r="E135" s="190"/>
      <c r="F135" s="191"/>
      <c r="G135" s="117"/>
      <c r="H135" s="117"/>
      <c r="I135" s="117"/>
      <c r="J135" s="261"/>
      <c r="K135" s="223"/>
      <c r="L135" s="26"/>
      <c r="M135" s="26"/>
      <c r="N135" s="222"/>
      <c r="O135" s="26"/>
      <c r="P135" s="87"/>
      <c r="Q135" s="88"/>
      <c r="R135" s="26"/>
    </row>
    <row r="136" spans="1:18" ht="20.25" customHeight="1" x14ac:dyDescent="0.25">
      <c r="A136" s="66"/>
      <c r="B136" s="288"/>
      <c r="C136" s="288"/>
      <c r="D136" s="288"/>
      <c r="E136" s="288"/>
      <c r="F136" s="288"/>
      <c r="G136" s="288"/>
      <c r="H136" s="288"/>
      <c r="I136" s="288"/>
      <c r="J136" s="288"/>
      <c r="L136" s="26"/>
      <c r="M136" s="26"/>
      <c r="N136" s="222"/>
      <c r="O136" s="26"/>
      <c r="P136" s="26"/>
      <c r="Q136" s="26"/>
      <c r="R136" s="26"/>
    </row>
    <row r="137" spans="1:18" ht="20.25" customHeight="1" x14ac:dyDescent="0.25">
      <c r="A137" s="66"/>
      <c r="B137" s="227"/>
      <c r="C137" s="227"/>
      <c r="D137" s="227"/>
      <c r="E137" s="227"/>
      <c r="F137" s="227"/>
      <c r="G137" s="227"/>
      <c r="H137" s="227"/>
      <c r="I137" s="227"/>
      <c r="J137" s="227"/>
      <c r="K137" s="26"/>
      <c r="L137" s="26"/>
      <c r="M137" s="26"/>
      <c r="N137" s="222"/>
      <c r="O137" s="26"/>
      <c r="P137" s="26"/>
      <c r="Q137" s="26"/>
      <c r="R137" s="26"/>
    </row>
    <row r="138" spans="1:18" ht="20.25" customHeight="1" x14ac:dyDescent="0.25">
      <c r="A138" s="66"/>
      <c r="B138" s="227"/>
      <c r="C138" s="227"/>
      <c r="D138" s="227"/>
      <c r="E138" s="227"/>
      <c r="F138" s="227"/>
      <c r="G138" s="227"/>
      <c r="H138" s="227"/>
      <c r="I138" s="227"/>
      <c r="J138" s="227"/>
      <c r="K138" s="26"/>
      <c r="L138" s="26"/>
      <c r="M138" s="26"/>
      <c r="N138" s="222"/>
      <c r="O138" s="26"/>
      <c r="P138" s="26"/>
      <c r="Q138" s="26"/>
      <c r="R138" s="26"/>
    </row>
    <row r="139" spans="1:18" ht="20.25" customHeight="1" x14ac:dyDescent="0.25">
      <c r="A139" s="66"/>
      <c r="B139" s="227"/>
      <c r="C139" s="227"/>
      <c r="D139" s="227"/>
      <c r="E139" s="227"/>
      <c r="F139" s="227"/>
      <c r="G139" s="227"/>
      <c r="H139" s="227"/>
      <c r="I139" s="227"/>
      <c r="J139" s="227"/>
      <c r="K139" s="26"/>
      <c r="L139" s="26"/>
      <c r="M139" s="26"/>
      <c r="N139" s="26"/>
      <c r="O139" s="26"/>
      <c r="P139" s="26"/>
      <c r="Q139" s="26"/>
      <c r="R139" s="26"/>
    </row>
    <row r="140" spans="1:18" ht="20.25" customHeight="1" x14ac:dyDescent="0.25">
      <c r="A140" s="66"/>
      <c r="B140" s="227"/>
      <c r="C140" s="227"/>
      <c r="D140" s="227"/>
      <c r="E140" s="227"/>
      <c r="F140" s="227"/>
      <c r="G140" s="227"/>
      <c r="H140" s="227"/>
      <c r="I140" s="227"/>
      <c r="J140" s="227"/>
      <c r="K140" s="26"/>
      <c r="L140" s="26"/>
      <c r="M140" s="26"/>
      <c r="N140" s="26"/>
      <c r="O140" s="26"/>
      <c r="P140" s="26"/>
      <c r="Q140" s="26"/>
      <c r="R140" s="26"/>
    </row>
    <row r="141" spans="1:18" ht="20.25" customHeight="1" x14ac:dyDescent="0.25">
      <c r="A141" s="66"/>
      <c r="B141" s="227"/>
      <c r="C141" s="227"/>
      <c r="D141" s="227"/>
      <c r="E141" s="227"/>
      <c r="F141" s="227"/>
      <c r="G141" s="227"/>
      <c r="H141" s="227"/>
      <c r="I141" s="227"/>
      <c r="J141" s="227"/>
      <c r="K141" s="26"/>
      <c r="L141" s="26"/>
      <c r="M141" s="26"/>
      <c r="N141" s="26"/>
      <c r="O141" s="26"/>
      <c r="P141" s="26"/>
      <c r="Q141" s="26"/>
      <c r="R141" s="26"/>
    </row>
    <row r="142" spans="1:18" ht="20.25" customHeight="1" x14ac:dyDescent="0.25">
      <c r="A142" s="66"/>
      <c r="B142" s="227"/>
      <c r="C142" s="227"/>
      <c r="D142" s="227"/>
      <c r="E142" s="227"/>
      <c r="F142" s="227"/>
      <c r="G142" s="227"/>
      <c r="H142" s="227"/>
      <c r="I142" s="227"/>
      <c r="J142" s="227"/>
      <c r="K142" s="26"/>
      <c r="L142" s="26"/>
      <c r="M142" s="26"/>
      <c r="N142" s="26"/>
      <c r="O142" s="26"/>
      <c r="P142" s="26"/>
      <c r="Q142" s="26"/>
      <c r="R142" s="26"/>
    </row>
    <row r="143" spans="1:18" ht="20.25" customHeight="1" x14ac:dyDescent="0.25">
      <c r="A143" s="66"/>
      <c r="B143" s="227"/>
      <c r="C143" s="227"/>
      <c r="D143" s="227"/>
      <c r="E143" s="227"/>
      <c r="F143" s="227"/>
      <c r="G143" s="227"/>
      <c r="H143" s="227"/>
      <c r="I143" s="227"/>
      <c r="J143" s="227"/>
      <c r="K143" s="26"/>
      <c r="L143" s="26"/>
      <c r="M143" s="26"/>
      <c r="N143" s="26"/>
      <c r="O143" s="26"/>
      <c r="P143" s="26"/>
      <c r="Q143" s="26"/>
      <c r="R143" s="26"/>
    </row>
    <row r="144" spans="1:18" ht="20.25" customHeight="1" x14ac:dyDescent="0.25">
      <c r="A144" s="66"/>
      <c r="B144" s="227"/>
      <c r="C144" s="227"/>
      <c r="D144" s="227"/>
      <c r="E144" s="227"/>
      <c r="F144" s="227"/>
      <c r="G144" s="227"/>
      <c r="H144" s="227"/>
      <c r="I144" s="227"/>
      <c r="J144" s="227"/>
      <c r="K144" s="26"/>
      <c r="L144" s="26"/>
      <c r="M144" s="26"/>
      <c r="N144" s="26"/>
      <c r="O144" s="26"/>
      <c r="P144" s="26"/>
      <c r="Q144" s="26"/>
      <c r="R144" s="26"/>
    </row>
    <row r="145" spans="1:20" ht="20.25" customHeight="1" x14ac:dyDescent="0.25">
      <c r="A145" s="66"/>
      <c r="B145" s="227"/>
      <c r="C145" s="227"/>
      <c r="D145" s="227"/>
      <c r="E145" s="227"/>
      <c r="F145" s="227"/>
      <c r="G145" s="227"/>
      <c r="H145" s="227"/>
      <c r="I145" s="227"/>
      <c r="J145" s="227"/>
      <c r="K145" s="60"/>
      <c r="L145" s="26"/>
      <c r="M145" s="26"/>
      <c r="N145" s="26"/>
      <c r="O145" s="26"/>
      <c r="P145" s="26"/>
      <c r="Q145" s="26"/>
      <c r="R145" s="26"/>
    </row>
    <row r="146" spans="1:20" ht="20.25" customHeight="1" x14ac:dyDescent="0.25">
      <c r="A146" s="66"/>
      <c r="B146" s="227"/>
      <c r="C146" s="227"/>
      <c r="D146" s="227"/>
      <c r="E146" s="227"/>
      <c r="F146" s="227"/>
      <c r="G146" s="227"/>
      <c r="H146" s="227"/>
      <c r="I146" s="227"/>
      <c r="J146" s="227"/>
      <c r="K146" s="60"/>
      <c r="L146" s="26"/>
      <c r="M146" s="26"/>
      <c r="N146" s="26"/>
      <c r="O146" s="26"/>
      <c r="P146" s="26"/>
      <c r="Q146" s="26"/>
      <c r="R146" s="26"/>
    </row>
    <row r="147" spans="1:20" ht="20.25" customHeight="1" x14ac:dyDescent="0.25">
      <c r="A147" s="66"/>
      <c r="B147" s="227"/>
      <c r="C147" s="227"/>
      <c r="D147" s="227"/>
      <c r="E147" s="227"/>
      <c r="F147" s="227"/>
      <c r="G147" s="227"/>
      <c r="H147" s="227"/>
      <c r="I147" s="227"/>
      <c r="J147" s="227"/>
      <c r="K147" s="60"/>
      <c r="L147" s="26"/>
      <c r="M147" s="26"/>
      <c r="N147" s="26"/>
      <c r="O147" s="26"/>
      <c r="P147" s="26"/>
      <c r="Q147" s="26"/>
      <c r="R147" s="26"/>
    </row>
    <row r="148" spans="1:20" ht="20.25" customHeight="1" x14ac:dyDescent="0.25">
      <c r="A148" s="66"/>
      <c r="B148" s="227"/>
      <c r="C148" s="227"/>
      <c r="D148" s="227"/>
      <c r="E148" s="227"/>
      <c r="F148" s="227"/>
      <c r="G148" s="227"/>
      <c r="H148" s="227"/>
      <c r="I148" s="227"/>
      <c r="J148" s="227"/>
      <c r="K148" s="60"/>
      <c r="L148" s="26"/>
      <c r="M148" s="26"/>
      <c r="N148" s="26"/>
      <c r="O148" s="26"/>
      <c r="P148" s="26"/>
      <c r="Q148" s="26"/>
      <c r="R148" s="26"/>
    </row>
    <row r="149" spans="1:20" ht="20.25" customHeight="1" x14ac:dyDescent="0.25">
      <c r="A149" s="66"/>
      <c r="B149" s="227"/>
      <c r="C149" s="227"/>
      <c r="D149" s="227"/>
      <c r="E149" s="227"/>
      <c r="F149" s="227"/>
      <c r="G149" s="227"/>
      <c r="H149" s="227"/>
      <c r="I149" s="227"/>
      <c r="J149" s="227"/>
      <c r="K149" s="60"/>
      <c r="L149" s="26"/>
      <c r="M149" s="26"/>
      <c r="N149" s="26"/>
      <c r="O149" s="26"/>
      <c r="P149" s="26"/>
      <c r="Q149" s="26"/>
      <c r="R149" s="26"/>
    </row>
    <row r="150" spans="1:20" ht="20.25" customHeight="1" x14ac:dyDescent="0.25">
      <c r="A150" s="66"/>
      <c r="B150" s="227"/>
      <c r="C150" s="227"/>
      <c r="D150" s="227"/>
      <c r="E150" s="227"/>
      <c r="F150" s="227"/>
      <c r="G150" s="227"/>
      <c r="H150" s="227"/>
      <c r="I150" s="227"/>
      <c r="J150" s="227"/>
      <c r="K150" s="60"/>
      <c r="L150" s="26"/>
      <c r="M150" s="26"/>
      <c r="N150" s="26"/>
      <c r="O150" s="26"/>
      <c r="P150" s="26"/>
      <c r="Q150" s="26"/>
      <c r="R150" s="26"/>
    </row>
    <row r="151" spans="1:20" ht="20.25" customHeight="1" x14ac:dyDescent="0.25">
      <c r="A151" s="66"/>
      <c r="B151" s="227"/>
      <c r="C151" s="227"/>
      <c r="D151" s="227"/>
      <c r="E151" s="227"/>
      <c r="F151" s="227"/>
      <c r="G151" s="227"/>
      <c r="H151" s="227"/>
      <c r="I151" s="227"/>
      <c r="J151" s="227"/>
      <c r="K151" s="26"/>
      <c r="L151" s="26"/>
      <c r="M151" s="26"/>
      <c r="N151" s="26"/>
      <c r="O151" s="26"/>
      <c r="P151" s="26"/>
      <c r="Q151" s="26"/>
      <c r="R151" s="26"/>
    </row>
    <row r="152" spans="1:20" ht="20.25" customHeight="1" x14ac:dyDescent="0.25">
      <c r="A152" s="66"/>
      <c r="B152" s="227"/>
      <c r="C152" s="227"/>
      <c r="D152" s="227"/>
      <c r="E152" s="227"/>
      <c r="F152" s="227"/>
      <c r="G152" s="227"/>
      <c r="H152" s="227"/>
      <c r="I152" s="227"/>
      <c r="J152" s="227"/>
      <c r="K152" s="27"/>
      <c r="L152" s="26"/>
      <c r="M152" s="26"/>
      <c r="N152" s="26"/>
      <c r="O152" s="26"/>
      <c r="P152" s="26"/>
      <c r="Q152" s="26"/>
      <c r="R152" s="26"/>
    </row>
    <row r="153" spans="1:20" ht="20.25" customHeight="1" x14ac:dyDescent="0.25">
      <c r="A153" s="66"/>
      <c r="B153" s="227"/>
      <c r="C153" s="227"/>
      <c r="D153" s="227"/>
      <c r="E153" s="227"/>
      <c r="F153" s="227"/>
      <c r="G153" s="227"/>
      <c r="H153" s="227"/>
      <c r="I153" s="227"/>
      <c r="J153" s="227"/>
      <c r="K153" s="26"/>
      <c r="L153" s="26"/>
      <c r="M153" s="26"/>
      <c r="N153" s="26"/>
      <c r="O153" s="26"/>
      <c r="P153" s="26"/>
      <c r="Q153" s="26"/>
      <c r="R153" s="26"/>
    </row>
    <row r="154" spans="1:20" ht="20.25" customHeight="1" x14ac:dyDescent="0.25">
      <c r="A154" s="66"/>
      <c r="B154" s="75"/>
      <c r="C154" s="206"/>
      <c r="D154" s="206"/>
      <c r="E154" s="206"/>
      <c r="F154" s="207"/>
      <c r="G154" s="206"/>
      <c r="H154" s="206"/>
      <c r="I154" s="206"/>
      <c r="J154" s="206"/>
      <c r="K154" s="26"/>
      <c r="L154" s="26"/>
      <c r="M154" s="26"/>
      <c r="N154" s="26"/>
      <c r="O154" s="26"/>
      <c r="P154" s="26"/>
      <c r="Q154" s="26"/>
      <c r="R154" s="26"/>
    </row>
    <row r="155" spans="1:20" ht="20.25" customHeight="1" x14ac:dyDescent="0.25">
      <c r="A155" s="66"/>
      <c r="B155" s="75"/>
      <c r="C155" s="208"/>
      <c r="D155" s="206"/>
      <c r="E155" s="206"/>
      <c r="F155" s="207"/>
      <c r="G155" s="206"/>
      <c r="H155" s="206"/>
      <c r="I155" s="206"/>
      <c r="J155" s="206"/>
      <c r="K155" s="26"/>
      <c r="L155" s="26"/>
      <c r="M155" s="26"/>
      <c r="N155" s="26"/>
      <c r="O155" s="26"/>
      <c r="P155" s="26"/>
      <c r="Q155" s="26"/>
      <c r="R155" s="26"/>
    </row>
    <row r="156" spans="1:20" ht="20.25" customHeight="1" x14ac:dyDescent="0.3">
      <c r="A156" s="66"/>
      <c r="B156" s="75"/>
      <c r="C156" s="209"/>
      <c r="D156" s="210"/>
      <c r="E156" s="211"/>
      <c r="F156" s="212"/>
      <c r="G156" s="212"/>
      <c r="H156" s="212"/>
      <c r="I156" s="212"/>
      <c r="J156" s="206"/>
      <c r="K156" s="26"/>
      <c r="L156" s="26"/>
      <c r="M156" s="26"/>
      <c r="N156" s="26"/>
      <c r="O156" s="26"/>
      <c r="P156" s="87"/>
      <c r="Q156" s="88"/>
      <c r="R156" s="26"/>
    </row>
    <row r="157" spans="1:20" ht="20.25" customHeight="1" x14ac:dyDescent="0.3">
      <c r="A157" s="66"/>
      <c r="B157" s="61"/>
      <c r="C157" s="74"/>
      <c r="D157" s="76"/>
      <c r="E157" s="74"/>
      <c r="F157" s="213"/>
      <c r="G157" s="74"/>
      <c r="H157" s="74"/>
      <c r="I157" s="74"/>
      <c r="J157" s="205"/>
      <c r="K157" s="26"/>
      <c r="L157" s="26"/>
      <c r="M157" s="26"/>
      <c r="N157" s="26"/>
      <c r="O157" s="26"/>
      <c r="P157" s="90"/>
      <c r="Q157" s="95"/>
      <c r="R157" s="26"/>
      <c r="S157" s="26"/>
      <c r="T157" s="26"/>
    </row>
    <row r="158" spans="1:20" ht="20.25" customHeight="1" x14ac:dyDescent="0.3">
      <c r="A158" s="66"/>
      <c r="B158" s="61"/>
      <c r="C158" s="74"/>
      <c r="D158" s="76"/>
      <c r="E158" s="74"/>
      <c r="F158" s="213"/>
      <c r="G158" s="74"/>
      <c r="H158" s="74"/>
      <c r="I158" s="74"/>
      <c r="J158" s="205"/>
      <c r="K158" s="27"/>
      <c r="L158" s="26"/>
      <c r="M158" s="26"/>
      <c r="N158" s="26"/>
      <c r="O158" s="26"/>
      <c r="P158" s="90"/>
      <c r="Q158" s="95"/>
      <c r="R158" s="26"/>
      <c r="S158" s="26"/>
      <c r="T158" s="26"/>
    </row>
    <row r="159" spans="1:20" ht="20.25" customHeight="1" x14ac:dyDescent="0.3">
      <c r="A159" s="66"/>
      <c r="B159" s="61"/>
      <c r="C159" s="74"/>
      <c r="D159" s="76"/>
      <c r="E159" s="74"/>
      <c r="F159" s="214"/>
      <c r="G159" s="215"/>
      <c r="H159" s="216"/>
      <c r="I159" s="217"/>
      <c r="J159" s="205"/>
      <c r="K159" s="26"/>
      <c r="L159" s="26"/>
      <c r="M159" s="26"/>
      <c r="N159" s="26"/>
      <c r="O159" s="26"/>
      <c r="P159" s="90"/>
      <c r="Q159" s="95"/>
      <c r="R159" s="26"/>
      <c r="S159" s="26"/>
      <c r="T159" s="26"/>
    </row>
    <row r="160" spans="1:20" ht="20.25" customHeight="1" x14ac:dyDescent="0.3">
      <c r="A160" s="66"/>
      <c r="B160" s="61"/>
      <c r="C160" s="74"/>
      <c r="D160" s="76"/>
      <c r="E160" s="74"/>
      <c r="F160" s="214"/>
      <c r="G160" s="215"/>
      <c r="H160" s="216"/>
      <c r="I160" s="217"/>
      <c r="J160" s="205"/>
      <c r="K160" s="61"/>
      <c r="L160" s="26"/>
      <c r="M160" s="26"/>
      <c r="N160" s="26"/>
      <c r="O160" s="26"/>
      <c r="P160" s="90"/>
      <c r="Q160" s="95"/>
      <c r="R160" s="26"/>
      <c r="S160" s="26"/>
      <c r="T160" s="26"/>
    </row>
    <row r="161" spans="1:20" ht="20.25" customHeight="1" x14ac:dyDescent="0.3">
      <c r="A161" s="66"/>
      <c r="B161" s="61"/>
      <c r="C161" s="74"/>
      <c r="D161" s="76"/>
      <c r="E161" s="74"/>
      <c r="F161" s="213"/>
      <c r="G161" s="74"/>
      <c r="H161" s="74"/>
      <c r="I161" s="74"/>
      <c r="J161" s="205"/>
      <c r="K161" s="26"/>
      <c r="L161" s="26"/>
      <c r="M161" s="26"/>
      <c r="N161" s="26"/>
      <c r="O161" s="26"/>
      <c r="P161" s="90"/>
      <c r="Q161" s="95"/>
      <c r="R161" s="26"/>
      <c r="S161" s="26"/>
      <c r="T161" s="26"/>
    </row>
    <row r="162" spans="1:20" ht="20.25" customHeight="1" x14ac:dyDescent="0.3">
      <c r="A162" s="66"/>
      <c r="B162" s="61"/>
      <c r="C162" s="74"/>
      <c r="D162" s="76"/>
      <c r="E162" s="74"/>
      <c r="F162" s="213"/>
      <c r="G162" s="74"/>
      <c r="H162" s="74"/>
      <c r="I162" s="74"/>
      <c r="J162" s="205"/>
      <c r="K162" s="26"/>
      <c r="L162" s="26"/>
      <c r="M162" s="26"/>
      <c r="N162" s="26"/>
      <c r="O162" s="26"/>
      <c r="P162" s="90"/>
      <c r="Q162" s="95"/>
      <c r="R162" s="26"/>
      <c r="S162" s="26"/>
      <c r="T162" s="26"/>
    </row>
    <row r="163" spans="1:20" ht="20.25" customHeight="1" x14ac:dyDescent="0.3">
      <c r="A163" s="66"/>
      <c r="B163" s="61"/>
      <c r="C163" s="61"/>
      <c r="D163" s="72"/>
      <c r="E163" s="61"/>
      <c r="F163" s="73"/>
      <c r="G163" s="61"/>
      <c r="H163" s="61"/>
      <c r="I163" s="61"/>
      <c r="J163" s="33"/>
      <c r="K163" s="26"/>
      <c r="L163" s="26"/>
      <c r="M163" s="26"/>
      <c r="N163" s="26"/>
      <c r="O163" s="26"/>
      <c r="P163" s="90"/>
      <c r="Q163" s="95"/>
      <c r="R163" s="26"/>
      <c r="S163" s="26"/>
      <c r="T163" s="26"/>
    </row>
    <row r="164" spans="1:20" ht="20.25" customHeight="1" x14ac:dyDescent="0.3">
      <c r="A164" s="66"/>
      <c r="B164" s="61"/>
      <c r="C164" s="61"/>
      <c r="D164" s="72"/>
      <c r="E164" s="91"/>
      <c r="F164" s="92"/>
      <c r="G164" s="93"/>
      <c r="H164" s="75"/>
      <c r="I164" s="31"/>
      <c r="J164" s="31"/>
      <c r="K164" s="26"/>
      <c r="L164" s="26"/>
      <c r="M164" s="26"/>
      <c r="N164" s="26"/>
      <c r="O164" s="26"/>
      <c r="P164" s="90"/>
      <c r="Q164" s="95"/>
      <c r="R164" s="26"/>
      <c r="S164" s="26"/>
      <c r="T164" s="26"/>
    </row>
    <row r="165" spans="1:20" ht="20.25" customHeight="1" x14ac:dyDescent="0.3">
      <c r="A165" s="66"/>
      <c r="B165" s="61"/>
      <c r="C165" s="61"/>
      <c r="D165" s="72"/>
      <c r="E165" s="61"/>
      <c r="F165" s="97"/>
      <c r="G165" s="48"/>
      <c r="H165" s="61"/>
      <c r="I165" s="31"/>
      <c r="J165" s="31"/>
      <c r="K165" s="26"/>
      <c r="L165" s="26"/>
      <c r="M165" s="26"/>
      <c r="N165" s="26"/>
      <c r="O165" s="26"/>
      <c r="P165" s="90"/>
      <c r="Q165" s="95"/>
      <c r="R165" s="26"/>
      <c r="S165" s="26"/>
      <c r="T165" s="26"/>
    </row>
    <row r="166" spans="1:20" ht="20.25" customHeight="1" x14ac:dyDescent="0.3">
      <c r="A166" s="66"/>
      <c r="B166" s="61"/>
      <c r="C166" s="61"/>
      <c r="D166" s="72"/>
      <c r="E166" s="61"/>
      <c r="F166" s="97"/>
      <c r="G166" s="48"/>
      <c r="H166" s="61"/>
      <c r="I166" s="31"/>
      <c r="J166" s="31"/>
      <c r="K166" s="26"/>
      <c r="L166" s="26"/>
      <c r="M166" s="26"/>
      <c r="N166" s="26"/>
      <c r="O166" s="26"/>
      <c r="P166" s="90"/>
      <c r="Q166" s="95"/>
      <c r="R166" s="26"/>
      <c r="S166" s="26"/>
      <c r="T166" s="26"/>
    </row>
    <row r="167" spans="1:20" ht="20.25" customHeight="1" x14ac:dyDescent="0.3">
      <c r="A167" s="66"/>
      <c r="B167" s="61"/>
      <c r="C167" s="61"/>
      <c r="D167" s="76"/>
      <c r="E167" s="61"/>
      <c r="F167" s="97"/>
      <c r="G167" s="48"/>
      <c r="H167" s="61"/>
      <c r="I167" s="31"/>
      <c r="J167" s="31"/>
      <c r="K167" s="26"/>
      <c r="L167" s="26"/>
      <c r="M167" s="26"/>
      <c r="N167" s="26"/>
      <c r="O167" s="26"/>
      <c r="P167" s="90"/>
      <c r="Q167" s="95"/>
      <c r="R167" s="26"/>
      <c r="S167" s="26"/>
      <c r="T167" s="26"/>
    </row>
    <row r="168" spans="1:20" ht="20.25" customHeight="1" x14ac:dyDescent="0.3">
      <c r="A168" s="66"/>
      <c r="B168" s="61"/>
      <c r="C168" s="61"/>
      <c r="D168" s="72"/>
      <c r="E168" s="61"/>
      <c r="F168" s="97"/>
      <c r="G168" s="48"/>
      <c r="H168" s="75"/>
      <c r="I168" s="31"/>
      <c r="J168" s="31"/>
      <c r="K168" s="26"/>
      <c r="L168" s="26"/>
      <c r="M168" s="26"/>
      <c r="N168" s="26"/>
      <c r="O168" s="26"/>
      <c r="P168" s="90"/>
      <c r="Q168" s="95"/>
      <c r="R168" s="26"/>
      <c r="S168" s="26"/>
      <c r="T168" s="26"/>
    </row>
    <row r="169" spans="1:20" ht="20.25" customHeight="1" x14ac:dyDescent="0.3">
      <c r="A169" s="66"/>
      <c r="B169" s="61"/>
      <c r="C169" s="61"/>
      <c r="D169" s="72"/>
      <c r="E169" s="61"/>
      <c r="F169" s="97"/>
      <c r="G169" s="48"/>
      <c r="H169" s="75"/>
      <c r="I169" s="31"/>
      <c r="J169" s="31"/>
      <c r="K169" s="26"/>
      <c r="L169" s="26"/>
      <c r="M169" s="26"/>
      <c r="N169" s="26"/>
      <c r="O169" s="26"/>
      <c r="P169" s="90"/>
      <c r="Q169" s="95"/>
      <c r="R169" s="26"/>
      <c r="S169" s="26"/>
      <c r="T169" s="26"/>
    </row>
    <row r="170" spans="1:20" ht="20.25" customHeight="1" x14ac:dyDescent="0.3">
      <c r="A170" s="66"/>
      <c r="B170" s="61"/>
      <c r="C170" s="61"/>
      <c r="D170" s="72"/>
      <c r="E170" s="104"/>
      <c r="F170" s="97"/>
      <c r="G170" s="48"/>
      <c r="H170" s="75"/>
      <c r="I170" s="31"/>
      <c r="J170" s="31"/>
      <c r="K170" s="26"/>
      <c r="L170" s="26"/>
      <c r="M170" s="26"/>
      <c r="N170" s="26"/>
      <c r="O170" s="26"/>
      <c r="P170" s="90"/>
      <c r="Q170" s="95"/>
      <c r="R170" s="26"/>
      <c r="S170" s="26"/>
      <c r="T170" s="26"/>
    </row>
    <row r="171" spans="1:20" ht="20.25" customHeight="1" x14ac:dyDescent="0.3">
      <c r="A171" s="66"/>
      <c r="B171" s="61"/>
      <c r="C171" s="61"/>
      <c r="D171" s="61"/>
      <c r="E171" s="104"/>
      <c r="F171" s="97"/>
      <c r="G171" s="48"/>
      <c r="H171" s="75"/>
      <c r="I171" s="61"/>
      <c r="J171" s="73"/>
      <c r="K171" s="26"/>
      <c r="L171" s="26"/>
      <c r="M171" s="26"/>
      <c r="N171" s="26"/>
      <c r="O171" s="26"/>
      <c r="P171" s="90"/>
      <c r="Q171" s="95"/>
      <c r="R171" s="26"/>
      <c r="S171" s="26"/>
      <c r="T171" s="26"/>
    </row>
    <row r="172" spans="1:20" ht="20.25" customHeight="1" x14ac:dyDescent="0.3">
      <c r="A172" s="66"/>
      <c r="B172" s="61"/>
      <c r="C172" s="61"/>
      <c r="D172" s="61"/>
      <c r="E172" s="61"/>
      <c r="F172" s="97"/>
      <c r="G172" s="48"/>
      <c r="H172" s="75"/>
      <c r="I172" s="61"/>
      <c r="J172" s="33"/>
      <c r="K172" s="26"/>
      <c r="L172" s="26"/>
      <c r="M172" s="26"/>
      <c r="N172" s="26"/>
      <c r="O172" s="26"/>
      <c r="P172" s="90"/>
      <c r="Q172" s="95"/>
      <c r="R172" s="26"/>
      <c r="S172" s="26"/>
      <c r="T172" s="26"/>
    </row>
    <row r="173" spans="1:20" ht="20.25" customHeight="1" x14ac:dyDescent="0.3">
      <c r="A173" s="66"/>
      <c r="B173" s="61"/>
      <c r="C173" s="61"/>
      <c r="D173" s="61"/>
      <c r="E173" s="61"/>
      <c r="F173" s="77"/>
      <c r="G173" s="78"/>
      <c r="H173" s="61"/>
      <c r="I173" s="61"/>
      <c r="J173" s="33"/>
      <c r="K173" s="26"/>
      <c r="L173" s="26"/>
      <c r="M173" s="26"/>
      <c r="N173" s="26"/>
      <c r="O173" s="26"/>
      <c r="P173" s="90"/>
      <c r="Q173" s="95"/>
      <c r="R173" s="26"/>
      <c r="S173" s="26"/>
      <c r="T173" s="26"/>
    </row>
    <row r="174" spans="1:20" ht="20.25" customHeight="1" x14ac:dyDescent="0.3">
      <c r="A174" s="66"/>
      <c r="B174" s="61"/>
      <c r="C174" s="61"/>
      <c r="D174" s="61"/>
      <c r="E174" s="61"/>
      <c r="F174" s="73"/>
      <c r="G174" s="78"/>
      <c r="H174" s="78"/>
      <c r="I174" s="61"/>
      <c r="J174" s="33"/>
      <c r="K174" s="26"/>
      <c r="L174" s="26"/>
      <c r="M174" s="26"/>
      <c r="N174" s="26"/>
      <c r="O174" s="26"/>
      <c r="P174" s="90"/>
      <c r="Q174" s="95"/>
      <c r="R174" s="26"/>
      <c r="S174" s="26"/>
      <c r="T174" s="26"/>
    </row>
    <row r="175" spans="1:20" ht="20.25" customHeight="1" x14ac:dyDescent="0.3">
      <c r="A175" s="66"/>
      <c r="B175" s="61"/>
      <c r="C175" s="227"/>
      <c r="D175" s="62"/>
      <c r="E175" s="62"/>
      <c r="F175" s="79"/>
      <c r="G175" s="78"/>
      <c r="H175" s="78"/>
      <c r="I175" s="61"/>
      <c r="J175" s="33"/>
      <c r="K175" s="26"/>
      <c r="L175" s="26"/>
      <c r="M175" s="26"/>
      <c r="N175" s="26"/>
      <c r="O175" s="26"/>
      <c r="P175" s="90"/>
      <c r="Q175" s="95"/>
      <c r="R175" s="26"/>
      <c r="S175" s="26"/>
      <c r="T175" s="26"/>
    </row>
    <row r="176" spans="1:20" ht="20.25" customHeight="1" x14ac:dyDescent="0.3">
      <c r="A176" s="66"/>
      <c r="B176" s="61"/>
      <c r="C176" s="227"/>
      <c r="D176" s="228"/>
      <c r="E176" s="228"/>
      <c r="F176" s="228"/>
      <c r="G176" s="78"/>
      <c r="H176" s="78"/>
      <c r="I176" s="61"/>
      <c r="J176" s="33"/>
      <c r="K176" s="26"/>
      <c r="L176" s="26"/>
      <c r="M176" s="26"/>
      <c r="N176" s="26"/>
      <c r="O176" s="26"/>
      <c r="P176" s="90"/>
      <c r="Q176" s="95"/>
      <c r="R176" s="26"/>
      <c r="S176" s="26"/>
      <c r="T176" s="26"/>
    </row>
    <row r="177" spans="1:20" ht="20.25" customHeight="1" x14ac:dyDescent="0.3">
      <c r="A177" s="66"/>
      <c r="B177" s="93"/>
      <c r="C177" s="63"/>
      <c r="D177" s="3"/>
      <c r="E177" s="5"/>
      <c r="F177" s="5"/>
      <c r="G177" s="97"/>
      <c r="H177" s="98"/>
      <c r="I177" s="93"/>
      <c r="J177" s="26"/>
      <c r="K177" s="26"/>
      <c r="L177" s="26"/>
      <c r="M177" s="26"/>
      <c r="N177" s="26"/>
      <c r="O177" s="26"/>
      <c r="P177" s="90"/>
      <c r="Q177" s="95"/>
      <c r="R177" s="26"/>
      <c r="S177" s="26"/>
      <c r="T177" s="26"/>
    </row>
    <row r="178" spans="1:20" ht="20.25" customHeight="1" x14ac:dyDescent="0.3">
      <c r="A178" s="66"/>
      <c r="B178" s="93"/>
      <c r="C178" s="63"/>
      <c r="D178" s="3"/>
      <c r="E178" s="5"/>
      <c r="F178" s="5"/>
      <c r="G178" s="97"/>
      <c r="H178" s="98"/>
      <c r="I178" s="93"/>
      <c r="J178" s="26"/>
      <c r="K178" s="26"/>
      <c r="L178" s="26"/>
      <c r="M178" s="26"/>
      <c r="N178" s="26"/>
      <c r="O178" s="26"/>
      <c r="P178" s="90"/>
      <c r="Q178" s="95"/>
      <c r="R178" s="26"/>
      <c r="S178" s="26"/>
      <c r="T178" s="26"/>
    </row>
    <row r="179" spans="1:20" ht="20.25" customHeight="1" x14ac:dyDescent="0.3">
      <c r="A179" s="66"/>
      <c r="B179" s="93"/>
      <c r="C179" s="64"/>
      <c r="D179" s="3"/>
      <c r="E179" s="5"/>
      <c r="F179" s="5"/>
      <c r="G179" s="97"/>
      <c r="H179" s="98"/>
      <c r="I179" s="93"/>
      <c r="J179" s="26"/>
      <c r="K179" s="26"/>
      <c r="L179" s="26"/>
      <c r="M179" s="26"/>
      <c r="N179" s="26"/>
      <c r="O179" s="26"/>
      <c r="P179" s="90"/>
      <c r="Q179" s="95"/>
      <c r="R179" s="26"/>
      <c r="S179" s="26"/>
      <c r="T179" s="26"/>
    </row>
    <row r="180" spans="1:20" ht="20.25" customHeight="1" x14ac:dyDescent="0.3">
      <c r="A180" s="66"/>
      <c r="B180" s="93"/>
      <c r="C180" s="65"/>
      <c r="D180" s="3"/>
      <c r="E180" s="5"/>
      <c r="F180" s="5"/>
      <c r="G180" s="97"/>
      <c r="H180" s="98"/>
      <c r="I180" s="93"/>
      <c r="J180" s="26"/>
      <c r="K180" s="94"/>
      <c r="L180" s="26"/>
      <c r="M180" s="26"/>
      <c r="N180" s="26"/>
      <c r="O180" s="26"/>
      <c r="P180" s="90"/>
      <c r="Q180" s="95"/>
      <c r="R180" s="26"/>
      <c r="S180" s="26"/>
      <c r="T180" s="26"/>
    </row>
    <row r="181" spans="1:20" ht="20.25" customHeight="1" x14ac:dyDescent="0.3">
      <c r="A181" s="66"/>
      <c r="B181" s="93"/>
      <c r="C181" s="28"/>
      <c r="D181" s="3"/>
      <c r="E181" s="5"/>
      <c r="F181" s="5"/>
      <c r="G181" s="97"/>
      <c r="H181" s="98"/>
      <c r="I181" s="93"/>
      <c r="J181" s="26"/>
      <c r="K181" s="26"/>
      <c r="L181" s="26"/>
      <c r="M181" s="26"/>
      <c r="N181" s="26"/>
      <c r="O181" s="26"/>
      <c r="P181" s="90"/>
      <c r="Q181" s="95"/>
      <c r="R181" s="26"/>
      <c r="S181" s="26"/>
      <c r="T181" s="26"/>
    </row>
    <row r="182" spans="1:20" ht="20.25" customHeight="1" x14ac:dyDescent="0.3">
      <c r="A182" s="66"/>
      <c r="B182" s="93"/>
      <c r="C182" s="28"/>
      <c r="D182" s="3"/>
      <c r="E182" s="5"/>
      <c r="F182" s="5"/>
      <c r="G182" s="97"/>
      <c r="H182" s="98"/>
      <c r="I182" s="93"/>
      <c r="J182" s="26"/>
      <c r="K182" s="26"/>
      <c r="L182" s="26"/>
      <c r="M182" s="26"/>
      <c r="N182" s="26"/>
      <c r="O182" s="26"/>
      <c r="P182" s="90"/>
      <c r="Q182" s="95"/>
      <c r="R182" s="26"/>
      <c r="S182" s="26"/>
      <c r="T182" s="26"/>
    </row>
    <row r="183" spans="1:20" ht="20.25" customHeight="1" x14ac:dyDescent="0.3">
      <c r="A183" s="66"/>
      <c r="B183" s="93"/>
      <c r="C183" s="3"/>
      <c r="D183" s="4"/>
      <c r="E183" s="5"/>
      <c r="F183" s="5"/>
      <c r="G183" s="97"/>
      <c r="H183" s="98"/>
      <c r="I183" s="93"/>
      <c r="J183" s="26"/>
      <c r="K183" s="26"/>
      <c r="L183" s="26"/>
      <c r="M183" s="26"/>
      <c r="N183" s="26"/>
      <c r="O183" s="26"/>
      <c r="P183" s="90"/>
      <c r="Q183" s="95"/>
      <c r="R183" s="26"/>
      <c r="S183" s="26"/>
      <c r="T183" s="26"/>
    </row>
    <row r="184" spans="1:20" ht="20.25" customHeight="1" x14ac:dyDescent="0.3">
      <c r="A184" s="66"/>
      <c r="B184" s="93"/>
      <c r="C184" s="93"/>
      <c r="D184" s="93"/>
      <c r="E184" s="26"/>
      <c r="F184" s="26"/>
      <c r="G184" s="97"/>
      <c r="H184" s="98"/>
      <c r="I184" s="93"/>
      <c r="J184" s="26"/>
      <c r="K184" s="26"/>
      <c r="L184" s="26"/>
      <c r="M184" s="26"/>
      <c r="N184" s="26"/>
      <c r="O184" s="26"/>
      <c r="P184" s="90"/>
      <c r="Q184" s="95"/>
      <c r="R184" s="26"/>
      <c r="S184" s="26"/>
      <c r="T184" s="26"/>
    </row>
    <row r="185" spans="1:20" ht="20.25" customHeight="1" x14ac:dyDescent="0.3">
      <c r="A185" s="66"/>
      <c r="B185" s="93"/>
      <c r="C185" s="93"/>
      <c r="D185" s="93"/>
      <c r="E185" s="31"/>
      <c r="F185" s="31"/>
      <c r="G185" s="93"/>
      <c r="H185" s="93"/>
      <c r="I185" s="93"/>
      <c r="J185" s="26"/>
      <c r="K185" s="26"/>
      <c r="L185" s="26"/>
      <c r="M185" s="26"/>
      <c r="N185" s="26"/>
      <c r="O185" s="26"/>
      <c r="P185" s="90"/>
      <c r="Q185" s="95"/>
      <c r="R185" s="26"/>
      <c r="S185" s="26"/>
      <c r="T185" s="26"/>
    </row>
    <row r="186" spans="1:20" ht="20.25" customHeight="1" x14ac:dyDescent="0.3">
      <c r="A186" s="66"/>
      <c r="B186" s="93"/>
      <c r="C186" s="93"/>
      <c r="D186" s="93"/>
      <c r="E186" s="31"/>
      <c r="F186" s="31"/>
      <c r="G186" s="93"/>
      <c r="H186" s="93"/>
      <c r="I186" s="93"/>
      <c r="J186" s="26"/>
      <c r="K186" s="26"/>
      <c r="L186" s="26"/>
      <c r="M186" s="26"/>
      <c r="N186" s="26"/>
      <c r="O186" s="26"/>
      <c r="P186" s="90"/>
      <c r="Q186" s="95"/>
      <c r="R186" s="26"/>
      <c r="S186" s="26"/>
      <c r="T186" s="26"/>
    </row>
    <row r="187" spans="1:20" ht="20.25" customHeight="1" x14ac:dyDescent="0.25">
      <c r="A187" s="66"/>
      <c r="B187" s="93"/>
      <c r="C187" s="93"/>
      <c r="D187" s="93"/>
      <c r="E187" s="31"/>
      <c r="F187" s="31"/>
      <c r="G187" s="93"/>
      <c r="H187" s="93"/>
      <c r="I187" s="93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1:20" ht="20.25" customHeight="1" x14ac:dyDescent="0.25">
      <c r="A188" s="66"/>
      <c r="B188" s="93"/>
      <c r="C188" s="93"/>
      <c r="D188" s="93"/>
      <c r="E188" s="31"/>
      <c r="F188" s="31"/>
      <c r="G188" s="93"/>
      <c r="H188" s="93"/>
      <c r="I188" s="93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1:20" ht="20.25" customHeight="1" x14ac:dyDescent="0.25">
      <c r="A189" s="66"/>
      <c r="B189" s="93"/>
      <c r="C189" s="93"/>
      <c r="D189" s="93"/>
      <c r="E189" s="31"/>
      <c r="F189" s="31"/>
      <c r="G189" s="93"/>
      <c r="H189" s="93"/>
      <c r="I189" s="93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1:20" ht="20.25" customHeight="1" x14ac:dyDescent="0.25">
      <c r="A190" s="66"/>
      <c r="B190" s="93"/>
      <c r="C190" s="93"/>
      <c r="D190" s="93"/>
      <c r="E190" s="31"/>
      <c r="F190" s="31"/>
      <c r="G190" s="93"/>
      <c r="H190" s="93"/>
      <c r="I190" s="93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1:20" ht="20.25" customHeight="1" x14ac:dyDescent="0.25">
      <c r="A191" s="66"/>
      <c r="B191" s="93"/>
      <c r="C191" s="93"/>
      <c r="D191" s="93"/>
      <c r="E191" s="31"/>
      <c r="F191" s="31"/>
      <c r="G191" s="93"/>
      <c r="H191" s="93"/>
      <c r="I191" s="93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1:20" ht="20.25" customHeight="1" x14ac:dyDescent="0.25">
      <c r="A192" s="66"/>
      <c r="B192" s="93"/>
      <c r="C192" s="93"/>
      <c r="D192" s="93"/>
      <c r="E192" s="93"/>
      <c r="F192" s="92"/>
      <c r="G192" s="93"/>
      <c r="H192" s="93"/>
      <c r="I192" s="93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1:20" ht="20.25" customHeight="1" x14ac:dyDescent="0.25">
      <c r="A193" s="66"/>
      <c r="B193" s="93"/>
      <c r="C193" s="93"/>
      <c r="D193" s="93"/>
      <c r="E193" s="93"/>
      <c r="F193" s="92"/>
      <c r="G193" s="93"/>
      <c r="H193" s="93"/>
      <c r="I193" s="93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1:20" ht="20.25" customHeight="1" x14ac:dyDescent="0.25">
      <c r="A194" s="66"/>
      <c r="B194" s="93"/>
      <c r="C194" s="93"/>
      <c r="D194" s="93"/>
      <c r="E194" s="93"/>
      <c r="F194" s="92"/>
      <c r="G194" s="93"/>
      <c r="H194" s="93"/>
      <c r="I194" s="93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1:20" ht="20.25" customHeight="1" x14ac:dyDescent="0.25">
      <c r="A195" s="66"/>
      <c r="B195" s="93"/>
      <c r="C195" s="93"/>
      <c r="D195" s="93"/>
      <c r="E195" s="93"/>
      <c r="F195" s="92"/>
      <c r="G195" s="93"/>
      <c r="H195" s="93"/>
      <c r="I195" s="93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1:20" ht="20.25" customHeight="1" x14ac:dyDescent="0.25">
      <c r="A196" s="66"/>
      <c r="B196" s="93"/>
      <c r="C196" s="93"/>
      <c r="D196" s="93"/>
      <c r="E196" s="93"/>
      <c r="F196" s="92"/>
      <c r="G196" s="93"/>
      <c r="H196" s="93"/>
      <c r="I196" s="93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1:20" ht="20.25" customHeight="1" x14ac:dyDescent="0.25">
      <c r="A197" s="66"/>
      <c r="B197" s="93"/>
      <c r="C197" s="93"/>
      <c r="D197" s="93"/>
      <c r="E197" s="93"/>
      <c r="F197" s="92"/>
      <c r="G197" s="93"/>
      <c r="H197" s="93"/>
      <c r="I197" s="93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1:20" ht="20.25" customHeight="1" x14ac:dyDescent="0.25">
      <c r="A198" s="66"/>
      <c r="B198" s="93"/>
      <c r="C198" s="93"/>
      <c r="D198" s="93"/>
      <c r="E198" s="93"/>
      <c r="F198" s="92"/>
      <c r="G198" s="93"/>
      <c r="H198" s="93"/>
      <c r="I198" s="93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1:20" ht="20.25" customHeight="1" x14ac:dyDescent="0.25">
      <c r="A199" s="66"/>
      <c r="B199" s="93"/>
      <c r="C199" s="93"/>
      <c r="D199" s="93"/>
      <c r="E199" s="93"/>
      <c r="F199" s="92"/>
      <c r="G199" s="93"/>
      <c r="H199" s="93"/>
      <c r="I199" s="93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1:20" ht="20.25" customHeight="1" x14ac:dyDescent="0.25">
      <c r="A200" s="66"/>
      <c r="B200" s="93"/>
      <c r="C200" s="93"/>
      <c r="D200" s="93"/>
      <c r="E200" s="93"/>
      <c r="F200" s="92"/>
      <c r="G200" s="93"/>
      <c r="H200" s="93"/>
      <c r="I200" s="93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1:20" ht="20.25" customHeight="1" x14ac:dyDescent="0.25">
      <c r="B201" s="93"/>
      <c r="C201" s="93"/>
      <c r="D201" s="93"/>
      <c r="E201" s="93"/>
      <c r="F201" s="92"/>
      <c r="G201" s="93"/>
      <c r="H201" s="93"/>
      <c r="I201" s="93"/>
      <c r="J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1:20" ht="20.25" customHeight="1" x14ac:dyDescent="0.25">
      <c r="D202" s="25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1:20" ht="20.25" customHeight="1" x14ac:dyDescent="0.25">
      <c r="D203" s="25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1:20" ht="20.25" customHeight="1" x14ac:dyDescent="0.25">
      <c r="D204" s="25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1:20" ht="20.25" customHeight="1" x14ac:dyDescent="0.25">
      <c r="D205" s="25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1:20" ht="20.25" customHeight="1" x14ac:dyDescent="0.25">
      <c r="D206" s="25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1:20" ht="20.25" customHeight="1" x14ac:dyDescent="0.25">
      <c r="D207" s="25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1:20" ht="20.25" customHeight="1" x14ac:dyDescent="0.25">
      <c r="D208" s="25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4:20" ht="20.25" customHeight="1" x14ac:dyDescent="0.25">
      <c r="D209" s="25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4:20" ht="20.25" customHeight="1" x14ac:dyDescent="0.25">
      <c r="D210" s="25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4:20" ht="20.25" customHeight="1" x14ac:dyDescent="0.25">
      <c r="D211" s="25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4:20" ht="20.25" customHeight="1" x14ac:dyDescent="0.25">
      <c r="D212" s="25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4:20" ht="20.25" customHeight="1" x14ac:dyDescent="0.25">
      <c r="D213" s="25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4:20" ht="20.25" customHeight="1" x14ac:dyDescent="0.25">
      <c r="D214" s="25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4:20" ht="20.25" customHeight="1" x14ac:dyDescent="0.25">
      <c r="D215" s="25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4:20" ht="20.25" customHeight="1" x14ac:dyDescent="0.25">
      <c r="D216" s="25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4:20" ht="20.25" customHeight="1" x14ac:dyDescent="0.25">
      <c r="D217" s="25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4:20" ht="20.25" customHeight="1" x14ac:dyDescent="0.25">
      <c r="D218" s="25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4:20" ht="20.25" customHeight="1" x14ac:dyDescent="0.25">
      <c r="D219" s="25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4:20" ht="20.25" customHeight="1" x14ac:dyDescent="0.25">
      <c r="D220" s="25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4:20" ht="20.25" customHeight="1" x14ac:dyDescent="0.25">
      <c r="D221" s="25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4:20" ht="20.25" customHeight="1" x14ac:dyDescent="0.25">
      <c r="D222" s="25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4:20" ht="20.25" customHeight="1" x14ac:dyDescent="0.25">
      <c r="D223" s="25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4:20" ht="20.25" customHeight="1" x14ac:dyDescent="0.25">
      <c r="D224" s="25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4:20" ht="20.25" customHeight="1" x14ac:dyDescent="0.25">
      <c r="D225" s="25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4:20" ht="20.25" customHeight="1" x14ac:dyDescent="0.25">
      <c r="D226" s="25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4:20" ht="20.25" customHeight="1" x14ac:dyDescent="0.25">
      <c r="D227" s="25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4:20" ht="20.25" customHeight="1" x14ac:dyDescent="0.25">
      <c r="D228" s="25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4:20" ht="20.25" customHeight="1" x14ac:dyDescent="0.25">
      <c r="D229" s="25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4:20" ht="20.25" customHeight="1" x14ac:dyDescent="0.25">
      <c r="D230" s="25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4:20" ht="20.25" customHeight="1" x14ac:dyDescent="0.25">
      <c r="D231" s="25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4:20" ht="20.25" customHeight="1" x14ac:dyDescent="0.25">
      <c r="D232" s="25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4:20" ht="20.25" customHeight="1" x14ac:dyDescent="0.25">
      <c r="D233" s="25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4:20" ht="20.25" customHeight="1" x14ac:dyDescent="0.25">
      <c r="D234" s="25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4:20" ht="20.25" customHeight="1" x14ac:dyDescent="0.25">
      <c r="D235" s="25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4:20" ht="20.25" customHeight="1" x14ac:dyDescent="0.25">
      <c r="D236" s="25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4:20" ht="20.25" customHeight="1" x14ac:dyDescent="0.25">
      <c r="D237" s="25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4:20" ht="20.25" customHeight="1" x14ac:dyDescent="0.25">
      <c r="D238" s="25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4:20" ht="20.25" customHeight="1" x14ac:dyDescent="0.25">
      <c r="D239" s="25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4:20" ht="20.25" customHeight="1" x14ac:dyDescent="0.25">
      <c r="D240" s="25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4:20" ht="20.25" customHeight="1" x14ac:dyDescent="0.25">
      <c r="D241" s="25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4:20" ht="20.25" customHeight="1" x14ac:dyDescent="0.25">
      <c r="D242" s="25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4:20" ht="20.25" customHeight="1" x14ac:dyDescent="0.25">
      <c r="D243" s="25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4:20" ht="20.25" customHeight="1" x14ac:dyDescent="0.25">
      <c r="D244" s="25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4:20" ht="20.25" customHeight="1" x14ac:dyDescent="0.25">
      <c r="D245" s="25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4:20" ht="20.25" customHeight="1" x14ac:dyDescent="0.25">
      <c r="D246" s="25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4:20" ht="20.25" customHeight="1" x14ac:dyDescent="0.25">
      <c r="D247" s="25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4:20" ht="20.25" customHeight="1" x14ac:dyDescent="0.25">
      <c r="D248" s="25"/>
      <c r="N248" s="26"/>
      <c r="O248" s="26"/>
      <c r="P248" s="26"/>
      <c r="Q248" s="26"/>
      <c r="R248" s="26"/>
      <c r="S248" s="26"/>
      <c r="T248" s="26"/>
    </row>
    <row r="249" spans="4:20" ht="20.25" customHeight="1" x14ac:dyDescent="0.25">
      <c r="D249" s="25"/>
      <c r="N249" s="26"/>
      <c r="O249" s="26"/>
      <c r="P249" s="26"/>
      <c r="Q249" s="26"/>
      <c r="R249" s="26"/>
      <c r="S249" s="26"/>
      <c r="T249" s="26"/>
    </row>
    <row r="250" spans="4:20" ht="20.25" customHeight="1" x14ac:dyDescent="0.25">
      <c r="D250" s="25"/>
      <c r="N250" s="26"/>
      <c r="O250" s="26"/>
      <c r="P250" s="26"/>
      <c r="Q250" s="26"/>
      <c r="R250" s="26"/>
      <c r="S250" s="26"/>
      <c r="T250" s="26"/>
    </row>
    <row r="251" spans="4:20" ht="20.25" customHeight="1" x14ac:dyDescent="0.25">
      <c r="D251" s="25"/>
      <c r="N251" s="26"/>
      <c r="O251" s="26"/>
      <c r="P251" s="26"/>
      <c r="Q251" s="26"/>
      <c r="R251" s="26"/>
      <c r="S251" s="26"/>
      <c r="T251" s="26"/>
    </row>
    <row r="252" spans="4:20" ht="20.25" customHeight="1" x14ac:dyDescent="0.25">
      <c r="D252" s="25"/>
      <c r="N252" s="26"/>
      <c r="O252" s="26"/>
      <c r="P252" s="26"/>
      <c r="Q252" s="26"/>
      <c r="R252" s="26"/>
      <c r="S252" s="26"/>
      <c r="T252" s="26"/>
    </row>
    <row r="253" spans="4:20" ht="20.25" customHeight="1" x14ac:dyDescent="0.25">
      <c r="D253" s="25"/>
      <c r="N253" s="26"/>
      <c r="O253" s="26"/>
      <c r="P253" s="26"/>
      <c r="Q253" s="26"/>
      <c r="R253" s="26"/>
      <c r="S253" s="26"/>
      <c r="T253" s="26"/>
    </row>
    <row r="254" spans="4:20" ht="20.25" customHeight="1" x14ac:dyDescent="0.25">
      <c r="D254" s="25"/>
      <c r="N254" s="26"/>
      <c r="O254" s="26"/>
      <c r="P254" s="26"/>
      <c r="Q254" s="26"/>
      <c r="R254" s="26"/>
      <c r="S254" s="26"/>
      <c r="T254" s="26"/>
    </row>
    <row r="255" spans="4:20" ht="20.25" customHeight="1" x14ac:dyDescent="0.25">
      <c r="D255" s="25"/>
      <c r="N255" s="26"/>
      <c r="O255" s="26"/>
      <c r="P255" s="26"/>
      <c r="Q255" s="26"/>
      <c r="R255" s="26"/>
      <c r="S255" s="26"/>
      <c r="T255" s="26"/>
    </row>
    <row r="256" spans="4:20" ht="20.25" customHeight="1" x14ac:dyDescent="0.25">
      <c r="D256" s="25"/>
      <c r="N256" s="26"/>
      <c r="O256" s="26"/>
      <c r="P256" s="26"/>
      <c r="Q256" s="26"/>
      <c r="R256" s="26"/>
      <c r="S256" s="26"/>
      <c r="T256" s="26"/>
    </row>
    <row r="257" spans="4:20" ht="20.25" customHeight="1" x14ac:dyDescent="0.25">
      <c r="D257" s="25"/>
      <c r="N257" s="26"/>
      <c r="O257" s="26"/>
      <c r="P257" s="26"/>
      <c r="Q257" s="26"/>
      <c r="R257" s="26"/>
      <c r="S257" s="26"/>
      <c r="T257" s="26"/>
    </row>
    <row r="258" spans="4:20" ht="20.25" customHeight="1" x14ac:dyDescent="0.25">
      <c r="D258" s="25"/>
      <c r="N258" s="26"/>
      <c r="O258" s="26"/>
      <c r="P258" s="26"/>
      <c r="Q258" s="26"/>
      <c r="R258" s="26"/>
      <c r="S258" s="26"/>
      <c r="T258" s="26"/>
    </row>
    <row r="259" spans="4:20" ht="20.25" customHeight="1" x14ac:dyDescent="0.25">
      <c r="D259" s="25"/>
      <c r="N259" s="26"/>
      <c r="O259" s="26"/>
      <c r="P259" s="26"/>
      <c r="Q259" s="26"/>
      <c r="R259" s="26"/>
      <c r="S259" s="26"/>
      <c r="T259" s="26"/>
    </row>
    <row r="260" spans="4:20" ht="20.25" customHeight="1" x14ac:dyDescent="0.25">
      <c r="D260" s="25"/>
      <c r="N260" s="26"/>
      <c r="O260" s="26"/>
      <c r="P260" s="26"/>
      <c r="Q260" s="26"/>
      <c r="R260" s="26"/>
      <c r="S260" s="26"/>
      <c r="T260" s="26"/>
    </row>
    <row r="261" spans="4:20" ht="20.25" customHeight="1" x14ac:dyDescent="0.25">
      <c r="D261" s="25"/>
      <c r="N261" s="26"/>
      <c r="O261" s="26"/>
      <c r="P261" s="26"/>
      <c r="Q261" s="26"/>
      <c r="R261" s="26"/>
      <c r="S261" s="26"/>
      <c r="T261" s="26"/>
    </row>
    <row r="262" spans="4:20" ht="20.25" customHeight="1" x14ac:dyDescent="0.25">
      <c r="D262" s="25"/>
      <c r="N262" s="26"/>
      <c r="O262" s="26"/>
      <c r="P262" s="26"/>
      <c r="Q262" s="26"/>
      <c r="R262" s="26"/>
      <c r="S262" s="26"/>
      <c r="T262" s="26"/>
    </row>
    <row r="263" spans="4:20" ht="20.25" customHeight="1" x14ac:dyDescent="0.25">
      <c r="D263" s="25"/>
      <c r="N263" s="26"/>
      <c r="O263" s="26"/>
      <c r="P263" s="26"/>
      <c r="Q263" s="26"/>
      <c r="R263" s="26"/>
      <c r="S263" s="26"/>
      <c r="T263" s="26"/>
    </row>
    <row r="264" spans="4:20" ht="20.25" customHeight="1" x14ac:dyDescent="0.25">
      <c r="D264" s="25"/>
      <c r="N264" s="26"/>
      <c r="O264" s="26"/>
      <c r="P264" s="26"/>
      <c r="Q264" s="26"/>
      <c r="R264" s="26"/>
      <c r="S264" s="26"/>
      <c r="T264" s="26"/>
    </row>
    <row r="265" spans="4:20" ht="20.25" customHeight="1" x14ac:dyDescent="0.25">
      <c r="D265" s="25"/>
      <c r="N265" s="26"/>
      <c r="O265" s="26"/>
      <c r="P265" s="26"/>
      <c r="Q265" s="26"/>
      <c r="R265" s="26"/>
      <c r="S265" s="26"/>
      <c r="T265" s="26"/>
    </row>
    <row r="266" spans="4:20" ht="20.25" customHeight="1" x14ac:dyDescent="0.25">
      <c r="D266" s="25"/>
      <c r="N266" s="26"/>
      <c r="O266" s="26"/>
      <c r="P266" s="26"/>
      <c r="Q266" s="26"/>
      <c r="R266" s="26"/>
      <c r="S266" s="26"/>
      <c r="T266" s="26"/>
    </row>
    <row r="267" spans="4:20" ht="20.25" customHeight="1" x14ac:dyDescent="0.25">
      <c r="D267" s="25"/>
      <c r="N267" s="26"/>
      <c r="O267" s="26"/>
      <c r="P267" s="26"/>
      <c r="Q267" s="26"/>
      <c r="R267" s="26"/>
      <c r="S267" s="26"/>
      <c r="T267" s="26"/>
    </row>
    <row r="268" spans="4:20" ht="20.25" customHeight="1" x14ac:dyDescent="0.25">
      <c r="D268" s="25"/>
      <c r="N268" s="26"/>
      <c r="O268" s="26"/>
      <c r="P268" s="26"/>
      <c r="Q268" s="26"/>
      <c r="R268" s="26"/>
      <c r="S268" s="26"/>
      <c r="T268" s="26"/>
    </row>
    <row r="269" spans="4:20" ht="20.25" customHeight="1" x14ac:dyDescent="0.25">
      <c r="D269" s="25"/>
      <c r="N269" s="26"/>
      <c r="O269" s="26"/>
      <c r="P269" s="26"/>
      <c r="Q269" s="26"/>
      <c r="R269" s="26"/>
      <c r="S269" s="26"/>
      <c r="T269" s="26"/>
    </row>
    <row r="270" spans="4:20" ht="20.25" customHeight="1" x14ac:dyDescent="0.25">
      <c r="D270" s="25"/>
      <c r="N270" s="26"/>
      <c r="O270" s="26"/>
      <c r="P270" s="26"/>
      <c r="Q270" s="26"/>
      <c r="R270" s="26"/>
      <c r="S270" s="26"/>
      <c r="T270" s="26"/>
    </row>
    <row r="271" spans="4:20" ht="20.25" customHeight="1" x14ac:dyDescent="0.25">
      <c r="D271" s="25"/>
      <c r="N271" s="26"/>
      <c r="O271" s="26"/>
      <c r="P271" s="26"/>
      <c r="Q271" s="26"/>
      <c r="R271" s="26"/>
      <c r="S271" s="26"/>
      <c r="T271" s="26"/>
    </row>
    <row r="272" spans="4:20" ht="20.25" customHeight="1" x14ac:dyDescent="0.25">
      <c r="D272" s="25"/>
      <c r="N272" s="26"/>
      <c r="O272" s="26"/>
      <c r="P272" s="26"/>
      <c r="Q272" s="26"/>
      <c r="R272" s="26"/>
      <c r="S272" s="26"/>
      <c r="T272" s="26"/>
    </row>
    <row r="273" spans="4:20" ht="20.25" customHeight="1" x14ac:dyDescent="0.25">
      <c r="D273" s="25"/>
      <c r="N273" s="26"/>
      <c r="O273" s="26"/>
      <c r="P273" s="26"/>
      <c r="Q273" s="26"/>
      <c r="R273" s="26"/>
      <c r="S273" s="26"/>
      <c r="T273" s="26"/>
    </row>
    <row r="274" spans="4:20" ht="20.25" customHeight="1" x14ac:dyDescent="0.25">
      <c r="D274" s="25"/>
      <c r="N274" s="26"/>
      <c r="O274" s="26"/>
      <c r="P274" s="26"/>
      <c r="Q274" s="26"/>
      <c r="R274" s="26"/>
      <c r="S274" s="26"/>
      <c r="T274" s="26"/>
    </row>
    <row r="275" spans="4:20" ht="20.25" customHeight="1" x14ac:dyDescent="0.25">
      <c r="D275" s="25"/>
      <c r="N275" s="26"/>
      <c r="O275" s="26"/>
      <c r="P275" s="26"/>
      <c r="Q275" s="26"/>
      <c r="R275" s="26"/>
      <c r="S275" s="26"/>
      <c r="T275" s="26"/>
    </row>
    <row r="276" spans="4:20" ht="20.25" customHeight="1" x14ac:dyDescent="0.25">
      <c r="D276" s="25"/>
      <c r="N276" s="26"/>
      <c r="O276" s="26"/>
      <c r="P276" s="26"/>
      <c r="Q276" s="26"/>
      <c r="R276" s="26"/>
      <c r="S276" s="26"/>
      <c r="T276" s="26"/>
    </row>
    <row r="277" spans="4:20" ht="20.25" customHeight="1" x14ac:dyDescent="0.25">
      <c r="D277" s="25"/>
      <c r="N277" s="26"/>
      <c r="O277" s="26"/>
      <c r="P277" s="26"/>
      <c r="Q277" s="26"/>
      <c r="R277" s="26"/>
      <c r="S277" s="26"/>
      <c r="T277" s="26"/>
    </row>
    <row r="278" spans="4:20" ht="20.25" customHeight="1" x14ac:dyDescent="0.25">
      <c r="D278" s="25"/>
      <c r="N278" s="26"/>
      <c r="O278" s="26"/>
      <c r="P278" s="26"/>
      <c r="Q278" s="26"/>
      <c r="R278" s="26"/>
      <c r="S278" s="26"/>
      <c r="T278" s="26"/>
    </row>
    <row r="279" spans="4:20" ht="20.25" customHeight="1" x14ac:dyDescent="0.25">
      <c r="D279" s="25"/>
      <c r="N279" s="26"/>
      <c r="O279" s="26"/>
      <c r="P279" s="26"/>
      <c r="Q279" s="26"/>
      <c r="R279" s="26"/>
      <c r="S279" s="26"/>
      <c r="T279" s="26"/>
    </row>
    <row r="280" spans="4:20" ht="20.25" customHeight="1" x14ac:dyDescent="0.25">
      <c r="D280" s="25"/>
      <c r="N280" s="26"/>
      <c r="O280" s="26"/>
      <c r="P280" s="26"/>
      <c r="Q280" s="26"/>
      <c r="R280" s="26"/>
      <c r="S280" s="26"/>
      <c r="T280" s="26"/>
    </row>
    <row r="281" spans="4:20" ht="20.25" customHeight="1" x14ac:dyDescent="0.25">
      <c r="D281" s="25"/>
      <c r="N281" s="26"/>
      <c r="O281" s="26"/>
      <c r="P281" s="26"/>
      <c r="Q281" s="26"/>
      <c r="R281" s="26"/>
      <c r="S281" s="26"/>
      <c r="T281" s="26"/>
    </row>
    <row r="282" spans="4:20" ht="20.25" customHeight="1" x14ac:dyDescent="0.25">
      <c r="D282" s="25"/>
      <c r="N282" s="26"/>
      <c r="O282" s="26"/>
      <c r="P282" s="26"/>
      <c r="Q282" s="26"/>
      <c r="R282" s="26"/>
      <c r="S282" s="26"/>
      <c r="T282" s="26"/>
    </row>
    <row r="283" spans="4:20" ht="20.25" customHeight="1" x14ac:dyDescent="0.25">
      <c r="D283" s="25"/>
      <c r="N283" s="26"/>
      <c r="O283" s="26"/>
      <c r="P283" s="26"/>
      <c r="Q283" s="26"/>
      <c r="R283" s="26"/>
      <c r="S283" s="26"/>
      <c r="T283" s="26"/>
    </row>
    <row r="284" spans="4:20" ht="20.25" customHeight="1" x14ac:dyDescent="0.25">
      <c r="D284" s="25"/>
      <c r="N284" s="26"/>
      <c r="O284" s="26"/>
      <c r="P284" s="26"/>
      <c r="Q284" s="26"/>
      <c r="R284" s="26"/>
      <c r="S284" s="26"/>
      <c r="T284" s="26"/>
    </row>
    <row r="285" spans="4:20" ht="20.25" customHeight="1" x14ac:dyDescent="0.25">
      <c r="D285" s="25"/>
      <c r="N285" s="26"/>
      <c r="O285" s="26"/>
      <c r="P285" s="26"/>
      <c r="Q285" s="26"/>
      <c r="R285" s="26"/>
      <c r="S285" s="26"/>
      <c r="T285" s="26"/>
    </row>
    <row r="286" spans="4:20" ht="20.25" customHeight="1" x14ac:dyDescent="0.25">
      <c r="D286" s="25"/>
      <c r="N286" s="26"/>
      <c r="O286" s="26"/>
      <c r="P286" s="26"/>
      <c r="Q286" s="26"/>
      <c r="R286" s="26"/>
      <c r="S286" s="26"/>
      <c r="T286" s="26"/>
    </row>
    <row r="287" spans="4:20" ht="20.25" customHeight="1" x14ac:dyDescent="0.25">
      <c r="D287" s="25"/>
      <c r="N287" s="26"/>
      <c r="O287" s="26"/>
      <c r="P287" s="26"/>
      <c r="Q287" s="26"/>
      <c r="R287" s="26"/>
      <c r="S287" s="26"/>
      <c r="T287" s="26"/>
    </row>
    <row r="288" spans="4:20" ht="20.25" customHeight="1" x14ac:dyDescent="0.25">
      <c r="D288" s="25"/>
      <c r="N288" s="26"/>
      <c r="O288" s="26"/>
      <c r="P288" s="26"/>
      <c r="Q288" s="26"/>
      <c r="R288" s="26"/>
      <c r="S288" s="26"/>
      <c r="T288" s="26"/>
    </row>
    <row r="289" spans="1:26" ht="20.25" customHeight="1" x14ac:dyDescent="0.25">
      <c r="D289" s="25"/>
      <c r="N289" s="26"/>
      <c r="O289" s="26"/>
      <c r="P289" s="26"/>
      <c r="Q289" s="26"/>
      <c r="R289" s="26"/>
      <c r="S289" s="26"/>
      <c r="T289" s="26"/>
    </row>
    <row r="290" spans="1:26" ht="20.25" customHeight="1" x14ac:dyDescent="0.25">
      <c r="D290" s="25"/>
      <c r="N290" s="26"/>
      <c r="O290" s="26"/>
      <c r="P290" s="26"/>
      <c r="Q290" s="26"/>
      <c r="R290" s="26"/>
      <c r="S290" s="26"/>
      <c r="T290" s="26"/>
    </row>
    <row r="291" spans="1:26" ht="20.25" customHeight="1" x14ac:dyDescent="0.25">
      <c r="D291" s="25"/>
      <c r="N291" s="26"/>
      <c r="O291" s="26"/>
      <c r="P291" s="26"/>
      <c r="Q291" s="26"/>
      <c r="R291" s="26"/>
      <c r="S291" s="26"/>
      <c r="T291" s="26"/>
    </row>
    <row r="292" spans="1:26" ht="20.25" customHeight="1" x14ac:dyDescent="0.25">
      <c r="D292" s="25"/>
      <c r="N292" s="26"/>
      <c r="O292" s="26"/>
      <c r="P292" s="26"/>
      <c r="Q292" s="26"/>
      <c r="R292" s="26"/>
      <c r="S292" s="26"/>
      <c r="T292" s="26"/>
    </row>
    <row r="293" spans="1:26" ht="20.25" customHeight="1" x14ac:dyDescent="0.25">
      <c r="D293" s="25"/>
    </row>
    <row r="294" spans="1:26" ht="20.25" customHeight="1" x14ac:dyDescent="0.25">
      <c r="D294" s="25"/>
    </row>
    <row r="295" spans="1:26" ht="20.25" customHeight="1" x14ac:dyDescent="0.25">
      <c r="D295" s="25"/>
    </row>
    <row r="296" spans="1:26" ht="20.25" customHeight="1" x14ac:dyDescent="0.25">
      <c r="D296" s="25"/>
    </row>
    <row r="297" spans="1:26" ht="20.25" customHeight="1" x14ac:dyDescent="0.25">
      <c r="D297" s="25"/>
    </row>
    <row r="298" spans="1:26" ht="20.25" customHeight="1" x14ac:dyDescent="0.25">
      <c r="D298" s="25"/>
    </row>
    <row r="299" spans="1:26" s="25" customFormat="1" ht="20.25" customHeight="1" x14ac:dyDescent="0.25">
      <c r="A299" s="67"/>
      <c r="F299" s="5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s="25" customFormat="1" ht="20.25" customHeight="1" x14ac:dyDescent="0.25">
      <c r="A300" s="67"/>
      <c r="F300" s="59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s="25" customFormat="1" ht="20.25" customHeight="1" x14ac:dyDescent="0.25">
      <c r="A301" s="67"/>
      <c r="F301" s="59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s="25" customFormat="1" ht="20.25" customHeight="1" x14ac:dyDescent="0.25">
      <c r="A302" s="67"/>
      <c r="F302" s="59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s="25" customFormat="1" ht="20.25" customHeight="1" x14ac:dyDescent="0.25">
      <c r="A303" s="67"/>
      <c r="F303" s="59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s="25" customFormat="1" ht="20.25" customHeight="1" x14ac:dyDescent="0.25">
      <c r="A304" s="67"/>
      <c r="F304" s="59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s="25" customFormat="1" ht="20.25" customHeight="1" x14ac:dyDescent="0.25">
      <c r="A305" s="67"/>
      <c r="F305" s="59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s="25" customFormat="1" ht="20.25" customHeight="1" x14ac:dyDescent="0.25">
      <c r="A306" s="67"/>
      <c r="F306" s="59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s="25" customFormat="1" ht="20.25" customHeight="1" x14ac:dyDescent="0.25">
      <c r="A307" s="67"/>
      <c r="F307" s="59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s="25" customFormat="1" ht="20.25" customHeight="1" x14ac:dyDescent="0.25">
      <c r="A308" s="67"/>
      <c r="F308" s="59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s="25" customFormat="1" ht="20.25" customHeight="1" x14ac:dyDescent="0.25">
      <c r="A309" s="67"/>
      <c r="F309" s="5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s="25" customFormat="1" ht="20.25" customHeight="1" x14ac:dyDescent="0.25">
      <c r="A310" s="67"/>
      <c r="F310" s="59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s="25" customFormat="1" ht="20.25" customHeight="1" x14ac:dyDescent="0.25">
      <c r="A311" s="67"/>
      <c r="F311" s="59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s="25" customFormat="1" ht="20.25" customHeight="1" x14ac:dyDescent="0.25">
      <c r="A312" s="67"/>
      <c r="F312" s="59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s="25" customFormat="1" ht="20.25" customHeight="1" x14ac:dyDescent="0.25">
      <c r="A313" s="67"/>
      <c r="F313" s="59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s="25" customFormat="1" ht="20.25" customHeight="1" x14ac:dyDescent="0.25">
      <c r="A314" s="67"/>
      <c r="F314" s="59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s="25" customFormat="1" ht="20.25" customHeight="1" x14ac:dyDescent="0.25">
      <c r="A315" s="67"/>
      <c r="F315" s="59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s="25" customFormat="1" ht="20.25" customHeight="1" x14ac:dyDescent="0.25">
      <c r="A316" s="67"/>
      <c r="F316" s="59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s="25" customFormat="1" ht="20.25" customHeight="1" x14ac:dyDescent="0.25">
      <c r="A317" s="67"/>
      <c r="F317" s="59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s="25" customFormat="1" ht="20.25" customHeight="1" x14ac:dyDescent="0.25">
      <c r="A318" s="67"/>
      <c r="F318" s="59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s="25" customFormat="1" ht="20.25" customHeight="1" x14ac:dyDescent="0.25">
      <c r="A319" s="67"/>
      <c r="F319" s="5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s="25" customFormat="1" ht="20.25" customHeight="1" x14ac:dyDescent="0.25">
      <c r="A320" s="67"/>
      <c r="F320" s="59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s="25" customFormat="1" ht="20.25" customHeight="1" x14ac:dyDescent="0.25">
      <c r="A321" s="67"/>
      <c r="F321" s="59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s="25" customFormat="1" ht="20.25" customHeight="1" x14ac:dyDescent="0.25">
      <c r="A322" s="67"/>
      <c r="F322" s="59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s="25" customFormat="1" ht="20.25" customHeight="1" x14ac:dyDescent="0.25">
      <c r="A323" s="67"/>
      <c r="F323" s="59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s="25" customFormat="1" ht="20.25" customHeight="1" x14ac:dyDescent="0.25">
      <c r="A324" s="67"/>
      <c r="F324" s="59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s="25" customFormat="1" ht="20.25" customHeight="1" x14ac:dyDescent="0.25">
      <c r="A325" s="67"/>
      <c r="F325" s="59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s="25" customFormat="1" ht="20.25" customHeight="1" x14ac:dyDescent="0.25">
      <c r="A326" s="67"/>
      <c r="F326" s="59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s="25" customFormat="1" ht="20.25" customHeight="1" x14ac:dyDescent="0.25">
      <c r="A327" s="67"/>
      <c r="F327" s="59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s="25" customFormat="1" ht="20.25" customHeight="1" x14ac:dyDescent="0.25">
      <c r="A328" s="67"/>
      <c r="F328" s="59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s="25" customFormat="1" ht="20.25" customHeight="1" x14ac:dyDescent="0.25">
      <c r="A329" s="67"/>
      <c r="F329" s="5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s="25" customFormat="1" ht="20.25" customHeight="1" x14ac:dyDescent="0.25">
      <c r="A330" s="67"/>
      <c r="F330" s="59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s="25" customFormat="1" ht="20.25" customHeight="1" x14ac:dyDescent="0.25">
      <c r="A331" s="67"/>
      <c r="F331" s="59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s="25" customFormat="1" ht="20.25" customHeight="1" x14ac:dyDescent="0.25">
      <c r="A332" s="67"/>
      <c r="F332" s="59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s="25" customFormat="1" ht="20.25" customHeight="1" x14ac:dyDescent="0.25">
      <c r="A333" s="67"/>
      <c r="F333" s="59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s="25" customFormat="1" ht="20.25" customHeight="1" x14ac:dyDescent="0.25">
      <c r="A334" s="67"/>
      <c r="F334" s="59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s="25" customFormat="1" ht="20.25" customHeight="1" x14ac:dyDescent="0.25">
      <c r="A335" s="67"/>
      <c r="F335" s="59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s="25" customFormat="1" ht="20.25" customHeight="1" x14ac:dyDescent="0.25">
      <c r="A336" s="67"/>
      <c r="F336" s="59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s="25" customFormat="1" ht="20.25" customHeight="1" x14ac:dyDescent="0.25">
      <c r="A337" s="67"/>
      <c r="F337" s="59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s="25" customFormat="1" ht="20.25" customHeight="1" x14ac:dyDescent="0.25">
      <c r="A338" s="67"/>
      <c r="F338" s="59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s="25" customFormat="1" ht="20.25" customHeight="1" x14ac:dyDescent="0.25">
      <c r="A339" s="67"/>
      <c r="F339" s="5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s="25" customFormat="1" ht="20.25" customHeight="1" x14ac:dyDescent="0.25">
      <c r="A340" s="67"/>
      <c r="F340" s="59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s="25" customFormat="1" ht="20.25" customHeight="1" x14ac:dyDescent="0.25">
      <c r="A341" s="67"/>
      <c r="F341" s="59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s="25" customFormat="1" ht="20.25" customHeight="1" x14ac:dyDescent="0.25">
      <c r="A342" s="67"/>
      <c r="F342" s="59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s="25" customFormat="1" ht="20.25" customHeight="1" x14ac:dyDescent="0.25">
      <c r="A343" s="67"/>
      <c r="F343" s="59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s="25" customFormat="1" ht="20.25" customHeight="1" x14ac:dyDescent="0.25">
      <c r="A344" s="67"/>
      <c r="F344" s="59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s="25" customFormat="1" ht="20.25" customHeight="1" x14ac:dyDescent="0.25">
      <c r="A345" s="67"/>
      <c r="F345" s="59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s="25" customFormat="1" ht="20.25" customHeight="1" x14ac:dyDescent="0.25">
      <c r="A346" s="67"/>
      <c r="F346" s="59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s="25" customFormat="1" ht="20.25" customHeight="1" x14ac:dyDescent="0.25">
      <c r="A347" s="67"/>
      <c r="F347" s="59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s="25" customFormat="1" ht="20.25" customHeight="1" x14ac:dyDescent="0.25">
      <c r="A348" s="67"/>
      <c r="F348" s="59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s="25" customFormat="1" ht="20.25" customHeight="1" x14ac:dyDescent="0.25">
      <c r="A349" s="67"/>
      <c r="F349" s="5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s="25" customFormat="1" ht="20.25" customHeight="1" x14ac:dyDescent="0.25">
      <c r="A350" s="67"/>
      <c r="F350" s="59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s="25" customFormat="1" ht="20.25" customHeight="1" x14ac:dyDescent="0.25">
      <c r="A351" s="67"/>
      <c r="F351" s="59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s="25" customFormat="1" ht="20.25" customHeight="1" x14ac:dyDescent="0.25">
      <c r="A352" s="67"/>
      <c r="F352" s="59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s="25" customFormat="1" ht="20.25" customHeight="1" x14ac:dyDescent="0.25">
      <c r="A353" s="67"/>
      <c r="F353" s="59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s="25" customFormat="1" ht="20.25" customHeight="1" x14ac:dyDescent="0.25">
      <c r="A354" s="67"/>
      <c r="F354" s="59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s="25" customFormat="1" ht="20.25" customHeight="1" x14ac:dyDescent="0.25">
      <c r="A355" s="67"/>
      <c r="F355" s="59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s="25" customFormat="1" ht="20.25" customHeight="1" x14ac:dyDescent="0.25">
      <c r="A356" s="67"/>
      <c r="F356" s="59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s="25" customFormat="1" ht="20.25" customHeight="1" x14ac:dyDescent="0.25">
      <c r="A357" s="67"/>
      <c r="F357" s="59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s="25" customFormat="1" ht="20.25" customHeight="1" x14ac:dyDescent="0.25">
      <c r="A358" s="67"/>
      <c r="F358" s="59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s="25" customFormat="1" ht="20.25" customHeight="1" x14ac:dyDescent="0.25">
      <c r="A359" s="67"/>
      <c r="F359" s="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s="25" customFormat="1" ht="20.25" customHeight="1" x14ac:dyDescent="0.25">
      <c r="A360" s="67"/>
      <c r="F360" s="59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s="25" customFormat="1" ht="20.25" customHeight="1" x14ac:dyDescent="0.25">
      <c r="A361" s="67"/>
      <c r="F361" s="59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s="25" customFormat="1" ht="20.25" customHeight="1" x14ac:dyDescent="0.25">
      <c r="A362" s="67"/>
      <c r="F362" s="59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s="25" customFormat="1" ht="20.25" customHeight="1" x14ac:dyDescent="0.25">
      <c r="A363" s="67"/>
      <c r="F363" s="59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s="25" customFormat="1" ht="20.25" customHeight="1" x14ac:dyDescent="0.25">
      <c r="A364" s="67"/>
      <c r="F364" s="59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s="25" customFormat="1" ht="20.25" customHeight="1" x14ac:dyDescent="0.25">
      <c r="A365" s="67"/>
      <c r="F365" s="59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s="25" customFormat="1" ht="20.25" customHeight="1" x14ac:dyDescent="0.25">
      <c r="A366" s="67"/>
      <c r="F366" s="59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s="25" customFormat="1" ht="20.25" customHeight="1" x14ac:dyDescent="0.25">
      <c r="A367" s="67"/>
      <c r="F367" s="59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s="25" customFormat="1" ht="20.25" customHeight="1" x14ac:dyDescent="0.25">
      <c r="A368" s="67"/>
      <c r="F368" s="59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s="25" customFormat="1" ht="20.25" customHeight="1" x14ac:dyDescent="0.25">
      <c r="A369" s="67"/>
      <c r="F369" s="5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s="25" customFormat="1" ht="20.25" customHeight="1" x14ac:dyDescent="0.25">
      <c r="A370" s="67"/>
      <c r="F370" s="59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s="25" customFormat="1" ht="20.25" customHeight="1" x14ac:dyDescent="0.25">
      <c r="A371" s="67"/>
      <c r="F371" s="59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s="25" customFormat="1" ht="20.25" customHeight="1" x14ac:dyDescent="0.25">
      <c r="A372" s="67"/>
      <c r="F372" s="59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s="25" customFormat="1" ht="20.25" customHeight="1" x14ac:dyDescent="0.25">
      <c r="A373" s="67"/>
      <c r="F373" s="59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s="25" customFormat="1" ht="20.25" customHeight="1" x14ac:dyDescent="0.25">
      <c r="A374" s="67"/>
      <c r="F374" s="59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s="25" customFormat="1" ht="20.25" customHeight="1" x14ac:dyDescent="0.25">
      <c r="A375" s="67"/>
      <c r="F375" s="59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s="25" customFormat="1" ht="20.25" customHeight="1" x14ac:dyDescent="0.25">
      <c r="A376" s="67"/>
      <c r="F376" s="59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s="25" customFormat="1" ht="20.25" customHeight="1" x14ac:dyDescent="0.25">
      <c r="A377" s="67"/>
      <c r="F377" s="59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s="25" customFormat="1" ht="20.25" customHeight="1" x14ac:dyDescent="0.25">
      <c r="A378" s="67"/>
      <c r="F378" s="59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s="25" customFormat="1" ht="20.25" customHeight="1" x14ac:dyDescent="0.25">
      <c r="A379" s="67"/>
      <c r="F379" s="5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s="25" customFormat="1" ht="20.25" customHeight="1" x14ac:dyDescent="0.25">
      <c r="A380" s="67"/>
      <c r="F380" s="59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s="25" customFormat="1" ht="20.25" customHeight="1" x14ac:dyDescent="0.25">
      <c r="A381" s="67"/>
      <c r="F381" s="59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s="25" customFormat="1" ht="20.25" customHeight="1" x14ac:dyDescent="0.25">
      <c r="A382" s="67"/>
      <c r="F382" s="59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s="25" customFormat="1" ht="20.25" customHeight="1" x14ac:dyDescent="0.25">
      <c r="A383" s="67"/>
      <c r="F383" s="59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s="25" customFormat="1" ht="20.25" customHeight="1" x14ac:dyDescent="0.25">
      <c r="A384" s="67"/>
      <c r="F384" s="59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s="25" customFormat="1" ht="20.25" customHeight="1" x14ac:dyDescent="0.25">
      <c r="A385" s="67"/>
      <c r="F385" s="59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s="25" customFormat="1" ht="20.25" customHeight="1" x14ac:dyDescent="0.25">
      <c r="A386" s="67"/>
      <c r="F386" s="59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s="25" customFormat="1" ht="20.25" customHeight="1" x14ac:dyDescent="0.25">
      <c r="A387" s="67"/>
      <c r="F387" s="59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s="25" customFormat="1" ht="20.25" customHeight="1" x14ac:dyDescent="0.25">
      <c r="A388" s="67"/>
      <c r="F388" s="59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s="25" customFormat="1" ht="20.25" customHeight="1" x14ac:dyDescent="0.25">
      <c r="A389" s="67"/>
      <c r="F389" s="5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s="25" customFormat="1" ht="20.25" customHeight="1" x14ac:dyDescent="0.25">
      <c r="A390" s="67"/>
      <c r="F390" s="59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s="25" customFormat="1" ht="20.25" customHeight="1" x14ac:dyDescent="0.25">
      <c r="A391" s="67"/>
      <c r="F391" s="59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s="25" customFormat="1" ht="20.25" customHeight="1" x14ac:dyDescent="0.25">
      <c r="A392" s="67"/>
      <c r="F392" s="59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s="25" customFormat="1" ht="20.25" customHeight="1" x14ac:dyDescent="0.25">
      <c r="A393" s="67"/>
      <c r="F393" s="59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s="25" customFormat="1" ht="20.25" customHeight="1" x14ac:dyDescent="0.25">
      <c r="A394" s="67"/>
      <c r="F394" s="59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s="25" customFormat="1" ht="20.25" customHeight="1" x14ac:dyDescent="0.25">
      <c r="A395" s="67"/>
      <c r="F395" s="59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s="25" customFormat="1" ht="20.25" customHeight="1" x14ac:dyDescent="0.25">
      <c r="A396" s="67"/>
      <c r="F396" s="59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s="25" customFormat="1" ht="20.25" customHeight="1" x14ac:dyDescent="0.25">
      <c r="A397" s="67"/>
      <c r="F397" s="59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s="25" customFormat="1" ht="20.25" customHeight="1" x14ac:dyDescent="0.25">
      <c r="A398" s="67"/>
      <c r="F398" s="59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s="25" customFormat="1" ht="20.25" customHeight="1" x14ac:dyDescent="0.25">
      <c r="A399" s="67"/>
      <c r="F399" s="5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s="25" customFormat="1" ht="20.25" customHeight="1" x14ac:dyDescent="0.25">
      <c r="A400" s="67"/>
      <c r="F400" s="59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s="25" customFormat="1" ht="20.25" customHeight="1" x14ac:dyDescent="0.25">
      <c r="A401" s="67"/>
      <c r="F401" s="59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s="25" customFormat="1" ht="20.25" customHeight="1" x14ac:dyDescent="0.25">
      <c r="A402" s="67"/>
      <c r="F402" s="59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s="25" customFormat="1" ht="20.25" customHeight="1" x14ac:dyDescent="0.25">
      <c r="A403" s="67"/>
      <c r="F403" s="59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s="25" customFormat="1" ht="20.25" customHeight="1" x14ac:dyDescent="0.25">
      <c r="A404" s="67"/>
      <c r="F404" s="59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s="25" customFormat="1" ht="20.25" customHeight="1" x14ac:dyDescent="0.25">
      <c r="A405" s="67"/>
      <c r="F405" s="59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s="25" customFormat="1" ht="20.25" customHeight="1" x14ac:dyDescent="0.25">
      <c r="A406" s="67"/>
      <c r="F406" s="59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s="25" customFormat="1" ht="20.25" customHeight="1" x14ac:dyDescent="0.25">
      <c r="A407" s="67"/>
      <c r="F407" s="59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s="25" customFormat="1" ht="20.25" customHeight="1" x14ac:dyDescent="0.25">
      <c r="A408" s="67"/>
      <c r="F408" s="59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s="25" customFormat="1" ht="20.25" customHeight="1" x14ac:dyDescent="0.25">
      <c r="A409" s="67"/>
      <c r="F409" s="5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s="25" customFormat="1" ht="20.25" customHeight="1" x14ac:dyDescent="0.25">
      <c r="A410" s="67"/>
      <c r="F410" s="59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s="25" customFormat="1" ht="20.25" customHeight="1" x14ac:dyDescent="0.25">
      <c r="A411" s="67"/>
      <c r="F411" s="59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s="25" customFormat="1" ht="20.25" customHeight="1" x14ac:dyDescent="0.25">
      <c r="A412" s="67"/>
      <c r="F412" s="59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s="25" customFormat="1" ht="20.25" customHeight="1" x14ac:dyDescent="0.25">
      <c r="A413" s="67"/>
      <c r="F413" s="59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s="25" customFormat="1" ht="20.25" customHeight="1" x14ac:dyDescent="0.25">
      <c r="A414" s="67"/>
      <c r="F414" s="59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s="25" customFormat="1" ht="20.25" customHeight="1" x14ac:dyDescent="0.25">
      <c r="A415" s="67"/>
      <c r="F415" s="59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s="25" customFormat="1" ht="20.25" customHeight="1" x14ac:dyDescent="0.25">
      <c r="A416" s="67"/>
      <c r="F416" s="59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s="25" customFormat="1" ht="20.25" customHeight="1" x14ac:dyDescent="0.25">
      <c r="A417" s="67"/>
      <c r="F417" s="59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s="25" customFormat="1" ht="20.25" customHeight="1" x14ac:dyDescent="0.25">
      <c r="A418" s="67"/>
      <c r="F418" s="59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s="25" customFormat="1" ht="20.25" customHeight="1" x14ac:dyDescent="0.25">
      <c r="A419" s="67"/>
      <c r="F419" s="5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s="25" customFormat="1" ht="20.25" customHeight="1" x14ac:dyDescent="0.25">
      <c r="A420" s="67"/>
      <c r="F420" s="59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s="25" customFormat="1" ht="20.25" customHeight="1" x14ac:dyDescent="0.25">
      <c r="A421" s="67"/>
      <c r="F421" s="59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s="25" customFormat="1" ht="20.25" customHeight="1" x14ac:dyDescent="0.25">
      <c r="A422" s="67"/>
      <c r="F422" s="59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s="25" customFormat="1" ht="20.25" customHeight="1" x14ac:dyDescent="0.25">
      <c r="A423" s="67"/>
      <c r="F423" s="59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s="25" customFormat="1" ht="20.25" customHeight="1" x14ac:dyDescent="0.25">
      <c r="A424" s="67"/>
      <c r="F424" s="59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25" customFormat="1" ht="20.25" customHeight="1" x14ac:dyDescent="0.25">
      <c r="A425" s="67"/>
      <c r="F425" s="59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25" customFormat="1" ht="20.25" customHeight="1" x14ac:dyDescent="0.25">
      <c r="A426" s="67"/>
      <c r="F426" s="59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25" customFormat="1" ht="20.25" customHeight="1" x14ac:dyDescent="0.25">
      <c r="A427" s="67"/>
      <c r="F427" s="59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25" customFormat="1" ht="20.25" customHeight="1" x14ac:dyDescent="0.25">
      <c r="A428" s="67"/>
      <c r="F428" s="59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25" customFormat="1" ht="20.25" customHeight="1" x14ac:dyDescent="0.25">
      <c r="A429" s="67"/>
      <c r="F429" s="5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25" customFormat="1" ht="20.25" customHeight="1" x14ac:dyDescent="0.25">
      <c r="A430" s="67"/>
      <c r="F430" s="59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25" customFormat="1" ht="20.25" customHeight="1" x14ac:dyDescent="0.25">
      <c r="A431" s="67"/>
      <c r="F431" s="59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25" customFormat="1" ht="20.25" customHeight="1" x14ac:dyDescent="0.25">
      <c r="A432" s="67"/>
      <c r="F432" s="59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25" customFormat="1" ht="20.25" customHeight="1" x14ac:dyDescent="0.25">
      <c r="A433" s="67"/>
      <c r="F433" s="59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25" customFormat="1" ht="20.25" customHeight="1" x14ac:dyDescent="0.25">
      <c r="A434" s="67"/>
      <c r="F434" s="59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s="25" customFormat="1" ht="20.25" customHeight="1" x14ac:dyDescent="0.25">
      <c r="A435" s="67"/>
      <c r="F435" s="59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s="25" customFormat="1" ht="20.25" customHeight="1" x14ac:dyDescent="0.25">
      <c r="A436" s="67"/>
      <c r="F436" s="59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25" customFormat="1" ht="20.25" customHeight="1" x14ac:dyDescent="0.25">
      <c r="A437" s="67"/>
      <c r="F437" s="59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25" customFormat="1" ht="20.25" customHeight="1" x14ac:dyDescent="0.25">
      <c r="A438" s="67"/>
      <c r="F438" s="59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25" customFormat="1" ht="20.25" customHeight="1" x14ac:dyDescent="0.25">
      <c r="A439" s="67"/>
      <c r="F439" s="5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25" customFormat="1" ht="20.25" customHeight="1" x14ac:dyDescent="0.25">
      <c r="A440" s="67"/>
      <c r="F440" s="59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25" customFormat="1" ht="20.25" customHeight="1" x14ac:dyDescent="0.25">
      <c r="A441" s="67"/>
      <c r="F441" s="59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25" customFormat="1" ht="20.25" customHeight="1" x14ac:dyDescent="0.25">
      <c r="A442" s="67"/>
      <c r="F442" s="59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25" customFormat="1" ht="20.25" customHeight="1" x14ac:dyDescent="0.25">
      <c r="A443" s="67"/>
      <c r="F443" s="59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25" customFormat="1" ht="20.25" customHeight="1" x14ac:dyDescent="0.25">
      <c r="A444" s="67"/>
      <c r="F444" s="59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25" customFormat="1" ht="20.25" customHeight="1" x14ac:dyDescent="0.25">
      <c r="A445" s="67"/>
      <c r="F445" s="59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s="25" customFormat="1" ht="20.25" customHeight="1" x14ac:dyDescent="0.25">
      <c r="A446" s="67"/>
      <c r="F446" s="59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s="25" customFormat="1" ht="20.25" customHeight="1" x14ac:dyDescent="0.25">
      <c r="A447" s="67"/>
      <c r="F447" s="59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s="25" customFormat="1" ht="20.25" customHeight="1" x14ac:dyDescent="0.25">
      <c r="A448" s="67"/>
      <c r="F448" s="59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25" customFormat="1" ht="20.25" customHeight="1" x14ac:dyDescent="0.25">
      <c r="A449" s="67"/>
      <c r="F449" s="5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25" customFormat="1" ht="20.25" customHeight="1" x14ac:dyDescent="0.25">
      <c r="A450" s="67"/>
      <c r="F450" s="59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25" customFormat="1" ht="20.25" customHeight="1" x14ac:dyDescent="0.25">
      <c r="A451" s="67"/>
      <c r="F451" s="59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25" customFormat="1" ht="20.25" customHeight="1" x14ac:dyDescent="0.25">
      <c r="A452" s="67"/>
      <c r="F452" s="59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25" customFormat="1" ht="20.25" customHeight="1" x14ac:dyDescent="0.25">
      <c r="A453" s="67"/>
      <c r="F453" s="59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25" customFormat="1" ht="20.25" customHeight="1" x14ac:dyDescent="0.25">
      <c r="A454" s="67"/>
      <c r="F454" s="59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25" customFormat="1" ht="20.25" customHeight="1" x14ac:dyDescent="0.25">
      <c r="A455" s="67"/>
      <c r="F455" s="59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25" customFormat="1" ht="20.25" customHeight="1" x14ac:dyDescent="0.25">
      <c r="A456" s="67"/>
      <c r="F456" s="59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s="25" customFormat="1" ht="20.25" customHeight="1" x14ac:dyDescent="0.25">
      <c r="A457" s="67"/>
      <c r="F457" s="59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s="25" customFormat="1" ht="20.25" customHeight="1" x14ac:dyDescent="0.25">
      <c r="A458" s="67"/>
      <c r="F458" s="59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s="25" customFormat="1" ht="20.25" customHeight="1" x14ac:dyDescent="0.25">
      <c r="A459" s="67"/>
      <c r="F459" s="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s="25" customFormat="1" ht="20.25" customHeight="1" x14ac:dyDescent="0.25">
      <c r="A460" s="67"/>
      <c r="F460" s="59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s="25" customFormat="1" ht="20.25" customHeight="1" x14ac:dyDescent="0.25">
      <c r="A461" s="67"/>
      <c r="F461" s="59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s="25" customFormat="1" ht="20.25" customHeight="1" x14ac:dyDescent="0.25">
      <c r="A462" s="67"/>
      <c r="F462" s="59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s="25" customFormat="1" ht="20.25" customHeight="1" x14ac:dyDescent="0.25">
      <c r="A463" s="67"/>
      <c r="F463" s="59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s="25" customFormat="1" ht="20.25" customHeight="1" x14ac:dyDescent="0.25">
      <c r="A464" s="67"/>
      <c r="F464" s="59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s="25" customFormat="1" ht="20.25" customHeight="1" x14ac:dyDescent="0.25">
      <c r="A465" s="67"/>
      <c r="F465" s="59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s="25" customFormat="1" ht="20.25" customHeight="1" x14ac:dyDescent="0.25">
      <c r="A466" s="67"/>
      <c r="F466" s="59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s="25" customFormat="1" ht="20.25" customHeight="1" x14ac:dyDescent="0.25">
      <c r="A467" s="67"/>
      <c r="F467" s="59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s="25" customFormat="1" ht="20.25" customHeight="1" x14ac:dyDescent="0.25">
      <c r="A468" s="67"/>
      <c r="F468" s="59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s="25" customFormat="1" ht="20.25" customHeight="1" x14ac:dyDescent="0.25">
      <c r="A469" s="67"/>
      <c r="F469" s="5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s="25" customFormat="1" ht="20.25" customHeight="1" x14ac:dyDescent="0.25">
      <c r="A470" s="67"/>
      <c r="F470" s="59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s="25" customFormat="1" ht="20.25" customHeight="1" x14ac:dyDescent="0.25">
      <c r="A471" s="67"/>
      <c r="F471" s="59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s="25" customFormat="1" ht="20.25" customHeight="1" x14ac:dyDescent="0.25">
      <c r="A472" s="67"/>
      <c r="F472" s="59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s="25" customFormat="1" ht="20.25" customHeight="1" x14ac:dyDescent="0.25">
      <c r="A473" s="67"/>
      <c r="F473" s="59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s="25" customFormat="1" ht="20.25" customHeight="1" x14ac:dyDescent="0.25">
      <c r="A474" s="67"/>
      <c r="F474" s="59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s="25" customFormat="1" ht="20.25" customHeight="1" x14ac:dyDescent="0.25">
      <c r="A475" s="67"/>
      <c r="F475" s="59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s="25" customFormat="1" ht="20.25" customHeight="1" x14ac:dyDescent="0.25">
      <c r="A476" s="67"/>
      <c r="F476" s="59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s="25" customFormat="1" ht="20.25" customHeight="1" x14ac:dyDescent="0.25">
      <c r="A477" s="67"/>
      <c r="F477" s="59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s="25" customFormat="1" ht="20.25" customHeight="1" x14ac:dyDescent="0.25">
      <c r="A478" s="67"/>
      <c r="F478" s="59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s="25" customFormat="1" ht="20.25" customHeight="1" x14ac:dyDescent="0.25">
      <c r="A479" s="67"/>
      <c r="F479" s="5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s="25" customFormat="1" ht="20.25" customHeight="1" x14ac:dyDescent="0.25">
      <c r="A480" s="67"/>
      <c r="F480" s="59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s="25" customFormat="1" ht="20.25" customHeight="1" x14ac:dyDescent="0.25">
      <c r="A481" s="67"/>
      <c r="F481" s="59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s="25" customFormat="1" ht="20.25" customHeight="1" x14ac:dyDescent="0.25">
      <c r="A482" s="67"/>
      <c r="F482" s="59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s="25" customFormat="1" ht="20.25" customHeight="1" x14ac:dyDescent="0.25">
      <c r="A483" s="67"/>
      <c r="F483" s="59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s="25" customFormat="1" ht="20.25" customHeight="1" x14ac:dyDescent="0.25">
      <c r="A484" s="67"/>
      <c r="F484" s="59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s="25" customFormat="1" ht="20.25" customHeight="1" x14ac:dyDescent="0.25">
      <c r="A485" s="67"/>
      <c r="F485" s="59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s="25" customFormat="1" ht="20.25" customHeight="1" x14ac:dyDescent="0.25">
      <c r="A486" s="67"/>
      <c r="F486" s="59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s="25" customFormat="1" ht="20.25" customHeight="1" x14ac:dyDescent="0.25">
      <c r="A487" s="67"/>
      <c r="F487" s="59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s="25" customFormat="1" ht="20.25" customHeight="1" x14ac:dyDescent="0.25">
      <c r="A488" s="67"/>
      <c r="F488" s="59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s="25" customFormat="1" ht="20.25" customHeight="1" x14ac:dyDescent="0.25">
      <c r="A489" s="67"/>
      <c r="F489" s="5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s="25" customFormat="1" ht="20.25" customHeight="1" x14ac:dyDescent="0.25">
      <c r="A490" s="67"/>
      <c r="F490" s="59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s="25" customFormat="1" ht="20.25" customHeight="1" x14ac:dyDescent="0.25">
      <c r="A491" s="67"/>
      <c r="F491" s="59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s="25" customFormat="1" ht="20.25" customHeight="1" x14ac:dyDescent="0.25">
      <c r="A492" s="67"/>
      <c r="F492" s="59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s="25" customFormat="1" ht="20.25" customHeight="1" x14ac:dyDescent="0.25">
      <c r="A493" s="67"/>
      <c r="F493" s="59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s="25" customFormat="1" ht="20.25" customHeight="1" x14ac:dyDescent="0.25">
      <c r="A494" s="67"/>
      <c r="F494" s="59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s="25" customFormat="1" ht="20.25" customHeight="1" x14ac:dyDescent="0.25">
      <c r="A495" s="67"/>
      <c r="F495" s="59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s="25" customFormat="1" ht="20.25" customHeight="1" x14ac:dyDescent="0.25">
      <c r="A496" s="67"/>
      <c r="F496" s="59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s="25" customFormat="1" ht="20.25" customHeight="1" x14ac:dyDescent="0.25">
      <c r="A497" s="67"/>
      <c r="F497" s="59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s="25" customFormat="1" ht="20.25" customHeight="1" x14ac:dyDescent="0.25">
      <c r="A498" s="67"/>
      <c r="F498" s="59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s="25" customFormat="1" ht="20.25" customHeight="1" x14ac:dyDescent="0.25">
      <c r="A499" s="67"/>
      <c r="F499" s="5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s="25" customFormat="1" ht="20.25" customHeight="1" x14ac:dyDescent="0.25">
      <c r="A500" s="67"/>
      <c r="F500" s="59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s="25" customFormat="1" ht="20.25" customHeight="1" x14ac:dyDescent="0.25">
      <c r="A501" s="67"/>
      <c r="F501" s="59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s="25" customFormat="1" ht="20.25" customHeight="1" x14ac:dyDescent="0.25">
      <c r="A502" s="67"/>
      <c r="F502" s="59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s="25" customFormat="1" ht="20.25" customHeight="1" x14ac:dyDescent="0.25">
      <c r="A503" s="67"/>
      <c r="F503" s="59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s="25" customFormat="1" ht="20.25" customHeight="1" x14ac:dyDescent="0.25">
      <c r="A504" s="67"/>
      <c r="F504" s="59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s="25" customFormat="1" ht="20.25" customHeight="1" x14ac:dyDescent="0.25">
      <c r="A505" s="67"/>
      <c r="F505" s="59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s="25" customFormat="1" ht="20.25" customHeight="1" x14ac:dyDescent="0.25">
      <c r="A506" s="67"/>
      <c r="F506" s="59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s="25" customFormat="1" ht="20.25" customHeight="1" x14ac:dyDescent="0.25">
      <c r="A507" s="67"/>
      <c r="F507" s="59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s="25" customFormat="1" ht="20.25" customHeight="1" x14ac:dyDescent="0.25">
      <c r="A508" s="67"/>
      <c r="F508" s="59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s="25" customFormat="1" ht="20.25" customHeight="1" x14ac:dyDescent="0.25">
      <c r="A509" s="67"/>
      <c r="F509" s="5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s="25" customFormat="1" ht="20.25" customHeight="1" x14ac:dyDescent="0.25">
      <c r="A510" s="67"/>
      <c r="F510" s="59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s="25" customFormat="1" ht="20.25" customHeight="1" x14ac:dyDescent="0.25">
      <c r="A511" s="67"/>
      <c r="F511" s="59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s="25" customFormat="1" ht="20.25" customHeight="1" x14ac:dyDescent="0.25">
      <c r="A512" s="67"/>
      <c r="F512" s="59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s="25" customFormat="1" ht="20.25" customHeight="1" x14ac:dyDescent="0.25">
      <c r="A513" s="67"/>
      <c r="F513" s="59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s="25" customFormat="1" ht="20.25" customHeight="1" x14ac:dyDescent="0.25">
      <c r="A514" s="67"/>
      <c r="F514" s="59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s="25" customFormat="1" ht="20.25" customHeight="1" x14ac:dyDescent="0.25">
      <c r="A515" s="67"/>
      <c r="F515" s="59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s="25" customFormat="1" ht="20.25" customHeight="1" x14ac:dyDescent="0.25">
      <c r="A516" s="67"/>
      <c r="F516" s="59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s="25" customFormat="1" ht="20.25" customHeight="1" x14ac:dyDescent="0.25">
      <c r="A517" s="67"/>
      <c r="F517" s="59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s="25" customFormat="1" ht="20.25" customHeight="1" x14ac:dyDescent="0.25">
      <c r="A518" s="67"/>
      <c r="F518" s="59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s="25" customFormat="1" ht="20.25" customHeight="1" x14ac:dyDescent="0.25">
      <c r="A519" s="67"/>
      <c r="F519" s="5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s="25" customFormat="1" ht="20.25" customHeight="1" x14ac:dyDescent="0.25">
      <c r="A520" s="67"/>
      <c r="F520" s="59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s="25" customFormat="1" ht="20.25" customHeight="1" x14ac:dyDescent="0.25">
      <c r="A521" s="67"/>
      <c r="F521" s="59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s="25" customFormat="1" ht="20.25" customHeight="1" x14ac:dyDescent="0.25">
      <c r="A522" s="67"/>
      <c r="F522" s="59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s="25" customFormat="1" ht="20.25" customHeight="1" x14ac:dyDescent="0.25">
      <c r="A523" s="67"/>
      <c r="F523" s="59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s="25" customFormat="1" ht="20.25" customHeight="1" x14ac:dyDescent="0.25">
      <c r="A524" s="67"/>
      <c r="F524" s="59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s="25" customFormat="1" ht="20.25" customHeight="1" x14ac:dyDescent="0.25">
      <c r="A525" s="67"/>
      <c r="F525" s="59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s="25" customFormat="1" ht="20.25" customHeight="1" x14ac:dyDescent="0.25">
      <c r="A526" s="67"/>
      <c r="F526" s="59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s="25" customFormat="1" ht="20.25" customHeight="1" x14ac:dyDescent="0.25">
      <c r="A527" s="67"/>
      <c r="F527" s="59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s="25" customFormat="1" ht="20.25" customHeight="1" x14ac:dyDescent="0.25">
      <c r="A528" s="67"/>
      <c r="F528" s="59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s="25" customFormat="1" ht="20.25" customHeight="1" x14ac:dyDescent="0.25">
      <c r="A529" s="67"/>
      <c r="F529" s="5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s="25" customFormat="1" ht="20.25" customHeight="1" x14ac:dyDescent="0.25">
      <c r="A530" s="67"/>
      <c r="F530" s="59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s="25" customFormat="1" ht="20.25" customHeight="1" x14ac:dyDescent="0.25">
      <c r="A531" s="67"/>
      <c r="F531" s="59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s="25" customFormat="1" ht="20.25" customHeight="1" x14ac:dyDescent="0.25">
      <c r="A532" s="67"/>
      <c r="F532" s="59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s="25" customFormat="1" ht="20.25" customHeight="1" x14ac:dyDescent="0.25">
      <c r="A533" s="67"/>
      <c r="F533" s="59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s="25" customFormat="1" ht="20.25" customHeight="1" x14ac:dyDescent="0.25">
      <c r="A534" s="67"/>
      <c r="F534" s="59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s="25" customFormat="1" ht="20.25" customHeight="1" x14ac:dyDescent="0.25">
      <c r="A535" s="67"/>
      <c r="F535" s="59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s="25" customFormat="1" ht="20.25" customHeight="1" x14ac:dyDescent="0.25">
      <c r="A536" s="67"/>
      <c r="F536" s="59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s="25" customFormat="1" ht="20.25" customHeight="1" x14ac:dyDescent="0.25">
      <c r="A537" s="67"/>
      <c r="F537" s="59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s="25" customFormat="1" ht="20.25" customHeight="1" x14ac:dyDescent="0.25">
      <c r="A538" s="67"/>
      <c r="F538" s="59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s="25" customFormat="1" ht="20.25" customHeight="1" x14ac:dyDescent="0.25">
      <c r="A539" s="67"/>
      <c r="F539" s="5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s="25" customFormat="1" ht="20.25" customHeight="1" x14ac:dyDescent="0.25">
      <c r="A540" s="67"/>
      <c r="F540" s="59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s="25" customFormat="1" ht="20.25" customHeight="1" x14ac:dyDescent="0.25">
      <c r="A541" s="67"/>
      <c r="F541" s="59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s="25" customFormat="1" ht="20.25" customHeight="1" x14ac:dyDescent="0.25">
      <c r="A542" s="67"/>
      <c r="F542" s="59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s="25" customFormat="1" ht="20.25" customHeight="1" x14ac:dyDescent="0.25">
      <c r="A543" s="67"/>
      <c r="F543" s="59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s="25" customFormat="1" ht="20.25" customHeight="1" x14ac:dyDescent="0.25">
      <c r="A544" s="67"/>
      <c r="F544" s="59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s="25" customFormat="1" ht="20.25" customHeight="1" x14ac:dyDescent="0.25">
      <c r="A545" s="67"/>
      <c r="F545" s="59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s="25" customFormat="1" ht="20.25" customHeight="1" x14ac:dyDescent="0.25">
      <c r="A546" s="67"/>
      <c r="F546" s="59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s="25" customFormat="1" ht="20.25" customHeight="1" x14ac:dyDescent="0.25">
      <c r="A547" s="67"/>
      <c r="F547" s="59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s="25" customFormat="1" ht="20.25" customHeight="1" x14ac:dyDescent="0.25">
      <c r="A548" s="67"/>
      <c r="F548" s="59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s="25" customFormat="1" ht="20.25" customHeight="1" x14ac:dyDescent="0.25">
      <c r="A549" s="67"/>
      <c r="F549" s="5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s="25" customFormat="1" ht="20.25" customHeight="1" x14ac:dyDescent="0.25">
      <c r="A550" s="67"/>
      <c r="F550" s="59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s="25" customFormat="1" ht="20.25" customHeight="1" x14ac:dyDescent="0.25">
      <c r="A551" s="67"/>
      <c r="F551" s="59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s="25" customFormat="1" ht="20.25" customHeight="1" x14ac:dyDescent="0.25">
      <c r="A552" s="67"/>
      <c r="F552" s="59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s="25" customFormat="1" ht="20.25" customHeight="1" x14ac:dyDescent="0.25">
      <c r="A553" s="67"/>
      <c r="F553" s="59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s="25" customFormat="1" ht="20.25" customHeight="1" x14ac:dyDescent="0.25">
      <c r="A554" s="67"/>
      <c r="F554" s="59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25" customFormat="1" ht="20.25" customHeight="1" x14ac:dyDescent="0.25">
      <c r="A555" s="67"/>
      <c r="F555" s="59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25" customFormat="1" ht="20.25" customHeight="1" x14ac:dyDescent="0.25">
      <c r="A556" s="67"/>
      <c r="F556" s="59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25" customFormat="1" ht="20.25" customHeight="1" x14ac:dyDescent="0.25">
      <c r="A557" s="67"/>
      <c r="F557" s="59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25" customFormat="1" ht="20.25" customHeight="1" x14ac:dyDescent="0.25">
      <c r="A558" s="67"/>
      <c r="F558" s="59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25" customFormat="1" ht="20.25" customHeight="1" x14ac:dyDescent="0.25">
      <c r="A559" s="67"/>
      <c r="F559" s="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25" customFormat="1" ht="20.25" customHeight="1" x14ac:dyDescent="0.25">
      <c r="A560" s="67"/>
      <c r="F560" s="59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25" customFormat="1" ht="20.25" customHeight="1" x14ac:dyDescent="0.25">
      <c r="A561" s="67"/>
      <c r="F561" s="59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s="25" customFormat="1" ht="20.25" customHeight="1" x14ac:dyDescent="0.25">
      <c r="A562" s="67"/>
      <c r="F562" s="59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s="25" customFormat="1" ht="20.25" customHeight="1" x14ac:dyDescent="0.25">
      <c r="A563" s="67"/>
      <c r="F563" s="59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25" customFormat="1" ht="20.25" customHeight="1" x14ac:dyDescent="0.25">
      <c r="A564" s="67"/>
      <c r="F564" s="59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25" customFormat="1" ht="20.25" customHeight="1" x14ac:dyDescent="0.25">
      <c r="A565" s="67"/>
      <c r="F565" s="59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s="25" customFormat="1" ht="20.25" customHeight="1" x14ac:dyDescent="0.25">
      <c r="A566" s="67"/>
      <c r="F566" s="59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s="25" customFormat="1" ht="20.25" customHeight="1" x14ac:dyDescent="0.25">
      <c r="A567" s="67"/>
      <c r="F567" s="59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25" customFormat="1" ht="20.25" customHeight="1" x14ac:dyDescent="0.25">
      <c r="A568" s="67"/>
      <c r="F568" s="59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25" customFormat="1" ht="20.25" customHeight="1" x14ac:dyDescent="0.25">
      <c r="A569" s="67"/>
      <c r="F569" s="5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25" customFormat="1" ht="20.25" customHeight="1" x14ac:dyDescent="0.25">
      <c r="A570" s="67"/>
      <c r="F570" s="59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s="25" customFormat="1" ht="20.25" customHeight="1" x14ac:dyDescent="0.25">
      <c r="A571" s="67"/>
      <c r="F571" s="59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s="25" customFormat="1" ht="20.25" customHeight="1" x14ac:dyDescent="0.25">
      <c r="A572" s="67"/>
      <c r="F572" s="59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s="25" customFormat="1" ht="20.25" customHeight="1" x14ac:dyDescent="0.25">
      <c r="A573" s="67"/>
      <c r="F573" s="59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s="25" customFormat="1" ht="20.25" customHeight="1" x14ac:dyDescent="0.25">
      <c r="A574" s="67"/>
      <c r="F574" s="59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s="25" customFormat="1" ht="20.25" customHeight="1" x14ac:dyDescent="0.25">
      <c r="A575" s="67"/>
      <c r="F575" s="59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s="25" customFormat="1" ht="20.25" customHeight="1" x14ac:dyDescent="0.25">
      <c r="A576" s="67"/>
      <c r="F576" s="59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s="25" customFormat="1" ht="20.25" customHeight="1" x14ac:dyDescent="0.25">
      <c r="A577" s="67"/>
      <c r="F577" s="59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s="25" customFormat="1" ht="20.25" customHeight="1" x14ac:dyDescent="0.25">
      <c r="A578" s="67"/>
      <c r="F578" s="59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s="25" customFormat="1" ht="20.25" customHeight="1" x14ac:dyDescent="0.25">
      <c r="A579" s="67"/>
      <c r="F579" s="5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s="25" customFormat="1" ht="20.25" customHeight="1" x14ac:dyDescent="0.25">
      <c r="A580" s="67"/>
      <c r="F580" s="59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s="25" customFormat="1" ht="20.25" customHeight="1" x14ac:dyDescent="0.25">
      <c r="A581" s="67"/>
      <c r="F581" s="59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s="25" customFormat="1" ht="20.25" customHeight="1" x14ac:dyDescent="0.25">
      <c r="A582" s="67"/>
      <c r="F582" s="59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s="25" customFormat="1" ht="20.25" customHeight="1" x14ac:dyDescent="0.25">
      <c r="A583" s="67"/>
      <c r="F583" s="59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s="25" customFormat="1" ht="20.25" customHeight="1" x14ac:dyDescent="0.25">
      <c r="A584" s="67"/>
      <c r="F584" s="59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s="25" customFormat="1" ht="20.25" customHeight="1" x14ac:dyDescent="0.25">
      <c r="A585" s="67"/>
      <c r="F585" s="59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s="25" customFormat="1" ht="20.25" customHeight="1" x14ac:dyDescent="0.25">
      <c r="A586" s="67"/>
      <c r="F586" s="59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s="25" customFormat="1" ht="20.25" customHeight="1" x14ac:dyDescent="0.25">
      <c r="A587" s="67"/>
      <c r="F587" s="59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s="25" customFormat="1" ht="20.25" customHeight="1" x14ac:dyDescent="0.25">
      <c r="A588" s="67"/>
      <c r="F588" s="59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s="25" customFormat="1" ht="20.25" customHeight="1" x14ac:dyDescent="0.25">
      <c r="A589" s="67"/>
      <c r="F589" s="5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s="25" customFormat="1" ht="20.25" customHeight="1" x14ac:dyDescent="0.25">
      <c r="A590" s="67"/>
      <c r="F590" s="59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s="25" customFormat="1" ht="20.25" customHeight="1" x14ac:dyDescent="0.25">
      <c r="A591" s="67"/>
      <c r="F591" s="59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s="25" customFormat="1" ht="20.25" customHeight="1" x14ac:dyDescent="0.25">
      <c r="A592" s="67"/>
      <c r="F592" s="59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s="25" customFormat="1" ht="20.25" customHeight="1" x14ac:dyDescent="0.25">
      <c r="A593" s="67"/>
      <c r="F593" s="59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s="25" customFormat="1" ht="20.25" customHeight="1" x14ac:dyDescent="0.25">
      <c r="A594" s="67"/>
      <c r="F594" s="59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s="25" customFormat="1" ht="20.25" customHeight="1" x14ac:dyDescent="0.25">
      <c r="A595" s="67"/>
      <c r="F595" s="59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s="25" customFormat="1" ht="20.25" customHeight="1" x14ac:dyDescent="0.25">
      <c r="A596" s="67"/>
      <c r="F596" s="59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s="25" customFormat="1" ht="20.25" customHeight="1" x14ac:dyDescent="0.25">
      <c r="A597" s="67"/>
      <c r="F597" s="59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s="25" customFormat="1" ht="20.25" customHeight="1" x14ac:dyDescent="0.25">
      <c r="A598" s="67"/>
      <c r="F598" s="59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s="25" customFormat="1" ht="20.25" customHeight="1" x14ac:dyDescent="0.25">
      <c r="A599" s="67"/>
      <c r="F599" s="5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s="25" customFormat="1" ht="20.25" customHeight="1" x14ac:dyDescent="0.25">
      <c r="A600" s="67"/>
      <c r="F600" s="59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s="25" customFormat="1" ht="20.25" customHeight="1" x14ac:dyDescent="0.25">
      <c r="A601" s="67"/>
      <c r="F601" s="59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s="25" customFormat="1" ht="20.25" customHeight="1" x14ac:dyDescent="0.25">
      <c r="A602" s="67"/>
      <c r="F602" s="59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s="25" customFormat="1" ht="20.25" customHeight="1" x14ac:dyDescent="0.25">
      <c r="A603" s="67"/>
      <c r="F603" s="59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s="25" customFormat="1" ht="20.25" customHeight="1" x14ac:dyDescent="0.25">
      <c r="A604" s="67"/>
      <c r="F604" s="59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s="25" customFormat="1" ht="20.25" customHeight="1" x14ac:dyDescent="0.25">
      <c r="A605" s="67"/>
      <c r="F605" s="59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s="25" customFormat="1" ht="20.25" customHeight="1" x14ac:dyDescent="0.25">
      <c r="A606" s="67"/>
      <c r="F606" s="59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s="25" customFormat="1" ht="20.25" customHeight="1" x14ac:dyDescent="0.25">
      <c r="A607" s="67"/>
      <c r="F607" s="59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s="25" customFormat="1" ht="20.25" customHeight="1" x14ac:dyDescent="0.25">
      <c r="A608" s="67"/>
      <c r="F608" s="59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s="25" customFormat="1" ht="20.25" customHeight="1" x14ac:dyDescent="0.25">
      <c r="A609" s="67"/>
      <c r="F609" s="5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s="25" customFormat="1" ht="20.25" customHeight="1" x14ac:dyDescent="0.25">
      <c r="A610" s="67"/>
      <c r="F610" s="59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s="25" customFormat="1" ht="20.25" customHeight="1" x14ac:dyDescent="0.25">
      <c r="A611" s="67"/>
      <c r="F611" s="59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s="25" customFormat="1" ht="20.25" customHeight="1" x14ac:dyDescent="0.25">
      <c r="A612" s="67"/>
      <c r="F612" s="59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s="25" customFormat="1" ht="20.25" customHeight="1" x14ac:dyDescent="0.25">
      <c r="A613" s="67"/>
      <c r="F613" s="59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s="25" customFormat="1" ht="20.25" customHeight="1" x14ac:dyDescent="0.25">
      <c r="A614" s="67"/>
      <c r="F614" s="59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s="25" customFormat="1" ht="20.25" customHeight="1" x14ac:dyDescent="0.25">
      <c r="A615" s="67"/>
      <c r="F615" s="59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s="25" customFormat="1" ht="20.25" customHeight="1" x14ac:dyDescent="0.25">
      <c r="A616" s="67"/>
      <c r="F616" s="59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s="25" customFormat="1" ht="20.25" customHeight="1" x14ac:dyDescent="0.25">
      <c r="A617" s="67"/>
      <c r="F617" s="59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s="25" customFormat="1" ht="20.25" customHeight="1" x14ac:dyDescent="0.25">
      <c r="A618" s="67"/>
      <c r="F618" s="59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s="25" customFormat="1" ht="20.25" customHeight="1" x14ac:dyDescent="0.25">
      <c r="A619" s="67"/>
      <c r="F619" s="5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s="25" customFormat="1" ht="20.25" customHeight="1" x14ac:dyDescent="0.25">
      <c r="A620" s="67"/>
      <c r="F620" s="59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s="25" customFormat="1" ht="20.25" customHeight="1" x14ac:dyDescent="0.25">
      <c r="A621" s="67"/>
      <c r="F621" s="59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s="25" customFormat="1" ht="20.25" customHeight="1" x14ac:dyDescent="0.25">
      <c r="A622" s="67"/>
      <c r="F622" s="59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s="25" customFormat="1" ht="20.25" customHeight="1" x14ac:dyDescent="0.25">
      <c r="A623" s="67"/>
      <c r="F623" s="59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s="25" customFormat="1" ht="20.25" customHeight="1" x14ac:dyDescent="0.25">
      <c r="A624" s="67"/>
      <c r="F624" s="59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s="25" customFormat="1" ht="20.25" customHeight="1" x14ac:dyDescent="0.25">
      <c r="A625" s="67"/>
      <c r="F625" s="59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s="25" customFormat="1" ht="20.25" customHeight="1" x14ac:dyDescent="0.25">
      <c r="A626" s="67"/>
      <c r="F626" s="59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s="25" customFormat="1" ht="20.25" customHeight="1" x14ac:dyDescent="0.25">
      <c r="A627" s="67"/>
      <c r="F627" s="59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s="25" customFormat="1" ht="20.25" customHeight="1" x14ac:dyDescent="0.25">
      <c r="A628" s="67"/>
      <c r="F628" s="59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s="25" customFormat="1" ht="20.25" customHeight="1" x14ac:dyDescent="0.25">
      <c r="A629" s="67"/>
      <c r="F629" s="5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s="25" customFormat="1" ht="20.25" customHeight="1" x14ac:dyDescent="0.25">
      <c r="A630" s="67"/>
      <c r="F630" s="59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s="25" customFormat="1" ht="20.25" customHeight="1" x14ac:dyDescent="0.25">
      <c r="A631" s="67"/>
      <c r="F631" s="59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s="25" customFormat="1" ht="20.25" customHeight="1" x14ac:dyDescent="0.25">
      <c r="A632" s="67"/>
      <c r="F632" s="59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s="25" customFormat="1" ht="20.25" customHeight="1" x14ac:dyDescent="0.25">
      <c r="A633" s="67"/>
      <c r="F633" s="59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s="25" customFormat="1" ht="20.25" customHeight="1" x14ac:dyDescent="0.25">
      <c r="A634" s="67"/>
      <c r="F634" s="59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s="25" customFormat="1" ht="20.25" customHeight="1" x14ac:dyDescent="0.25">
      <c r="A635" s="67"/>
      <c r="F635" s="59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s="25" customFormat="1" ht="20.25" customHeight="1" x14ac:dyDescent="0.25">
      <c r="A636" s="67"/>
      <c r="F636" s="59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s="25" customFormat="1" ht="20.25" customHeight="1" x14ac:dyDescent="0.25">
      <c r="A637" s="67"/>
      <c r="F637" s="59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s="25" customFormat="1" ht="20.25" customHeight="1" x14ac:dyDescent="0.25">
      <c r="A638" s="67"/>
      <c r="F638" s="59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s="25" customFormat="1" ht="20.25" customHeight="1" x14ac:dyDescent="0.25">
      <c r="A639" s="67"/>
      <c r="F639" s="5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s="25" customFormat="1" ht="20.25" customHeight="1" x14ac:dyDescent="0.25">
      <c r="A640" s="67"/>
      <c r="F640" s="59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s="25" customFormat="1" ht="20.25" customHeight="1" x14ac:dyDescent="0.25">
      <c r="A641" s="67"/>
      <c r="F641" s="59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s="25" customFormat="1" ht="20.25" customHeight="1" x14ac:dyDescent="0.25">
      <c r="A642" s="67"/>
      <c r="F642" s="59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s="25" customFormat="1" ht="20.25" customHeight="1" x14ac:dyDescent="0.25">
      <c r="A643" s="67"/>
      <c r="F643" s="59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s="25" customFormat="1" ht="20.25" customHeight="1" x14ac:dyDescent="0.25">
      <c r="A644" s="67"/>
      <c r="F644" s="59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s="25" customFormat="1" ht="20.25" customHeight="1" x14ac:dyDescent="0.25">
      <c r="A645" s="67"/>
      <c r="F645" s="59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s="25" customFormat="1" ht="20.25" customHeight="1" x14ac:dyDescent="0.25">
      <c r="A646" s="67"/>
      <c r="F646" s="59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s="25" customFormat="1" ht="20.25" customHeight="1" x14ac:dyDescent="0.25">
      <c r="A647" s="67"/>
      <c r="F647" s="59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s="25" customFormat="1" ht="20.25" customHeight="1" x14ac:dyDescent="0.25">
      <c r="A648" s="67"/>
      <c r="F648" s="59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s="25" customFormat="1" ht="20.25" customHeight="1" x14ac:dyDescent="0.25">
      <c r="A649" s="67"/>
      <c r="F649" s="5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s="25" customFormat="1" ht="20.25" customHeight="1" x14ac:dyDescent="0.25">
      <c r="A650" s="67"/>
      <c r="F650" s="59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s="25" customFormat="1" ht="20.25" customHeight="1" x14ac:dyDescent="0.25">
      <c r="A651" s="67"/>
      <c r="F651" s="59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s="25" customFormat="1" ht="20.25" customHeight="1" x14ac:dyDescent="0.25">
      <c r="A652" s="67"/>
      <c r="F652" s="59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s="25" customFormat="1" ht="20.25" customHeight="1" x14ac:dyDescent="0.25">
      <c r="A653" s="67"/>
      <c r="F653" s="59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s="25" customFormat="1" ht="20.25" customHeight="1" x14ac:dyDescent="0.25">
      <c r="A654" s="67"/>
      <c r="F654" s="59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s="25" customFormat="1" ht="20.25" customHeight="1" x14ac:dyDescent="0.25">
      <c r="A655" s="67"/>
      <c r="F655" s="59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s="25" customFormat="1" ht="20.25" customHeight="1" x14ac:dyDescent="0.25">
      <c r="A656" s="67"/>
      <c r="F656" s="59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s="25" customFormat="1" ht="20.25" customHeight="1" x14ac:dyDescent="0.25">
      <c r="A657" s="67"/>
      <c r="F657" s="59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s="25" customFormat="1" ht="20.25" customHeight="1" x14ac:dyDescent="0.25">
      <c r="A658" s="67"/>
      <c r="F658" s="59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s="25" customFormat="1" ht="20.25" customHeight="1" x14ac:dyDescent="0.25">
      <c r="A659" s="67"/>
      <c r="F659" s="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s="25" customFormat="1" ht="20.25" customHeight="1" x14ac:dyDescent="0.25">
      <c r="A660" s="67"/>
      <c r="F660" s="59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s="25" customFormat="1" ht="20.25" customHeight="1" x14ac:dyDescent="0.25">
      <c r="A661" s="67"/>
      <c r="F661" s="59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s="25" customFormat="1" ht="20.25" customHeight="1" x14ac:dyDescent="0.25">
      <c r="A662" s="67"/>
      <c r="F662" s="59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s="25" customFormat="1" ht="20.25" customHeight="1" x14ac:dyDescent="0.25">
      <c r="A663" s="67"/>
      <c r="F663" s="59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s="25" customFormat="1" ht="20.25" customHeight="1" x14ac:dyDescent="0.25">
      <c r="A664" s="67"/>
      <c r="F664" s="59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s="25" customFormat="1" ht="20.25" customHeight="1" x14ac:dyDescent="0.25">
      <c r="A665" s="67"/>
      <c r="F665" s="59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s="25" customFormat="1" ht="20.25" customHeight="1" x14ac:dyDescent="0.25">
      <c r="A666" s="67"/>
      <c r="F666" s="59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s="25" customFormat="1" ht="20.25" customHeight="1" x14ac:dyDescent="0.25">
      <c r="A667" s="67"/>
      <c r="F667" s="59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s="25" customFormat="1" ht="20.25" customHeight="1" x14ac:dyDescent="0.25">
      <c r="A668" s="67"/>
      <c r="F668" s="59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s="25" customFormat="1" ht="20.25" customHeight="1" x14ac:dyDescent="0.25">
      <c r="A669" s="67"/>
      <c r="F669" s="5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s="25" customFormat="1" ht="20.25" customHeight="1" x14ac:dyDescent="0.25">
      <c r="A670" s="67"/>
      <c r="F670" s="59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s="25" customFormat="1" ht="20.25" customHeight="1" x14ac:dyDescent="0.25">
      <c r="A671" s="67"/>
      <c r="F671" s="59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s="25" customFormat="1" ht="20.25" customHeight="1" x14ac:dyDescent="0.25">
      <c r="A672" s="67"/>
      <c r="F672" s="59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s="25" customFormat="1" ht="20.25" customHeight="1" x14ac:dyDescent="0.25">
      <c r="A673" s="67"/>
      <c r="F673" s="59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s="25" customFormat="1" ht="20.25" customHeight="1" x14ac:dyDescent="0.25">
      <c r="A674" s="67"/>
      <c r="F674" s="59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s="25" customFormat="1" ht="20.25" customHeight="1" x14ac:dyDescent="0.25">
      <c r="A675" s="67"/>
      <c r="F675" s="59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s="25" customFormat="1" ht="20.25" customHeight="1" x14ac:dyDescent="0.25">
      <c r="A676" s="67"/>
      <c r="F676" s="59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s="25" customFormat="1" ht="20.25" customHeight="1" x14ac:dyDescent="0.25">
      <c r="A677" s="67"/>
      <c r="F677" s="59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s="25" customFormat="1" ht="20.25" customHeight="1" x14ac:dyDescent="0.25">
      <c r="A678" s="67"/>
      <c r="F678" s="59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s="25" customFormat="1" ht="20.25" customHeight="1" x14ac:dyDescent="0.25">
      <c r="A679" s="67"/>
      <c r="F679" s="5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s="25" customFormat="1" ht="20.25" customHeight="1" x14ac:dyDescent="0.25">
      <c r="A680" s="67"/>
      <c r="F680" s="59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s="25" customFormat="1" ht="20.25" customHeight="1" x14ac:dyDescent="0.25">
      <c r="A681" s="67"/>
      <c r="F681" s="59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s="25" customFormat="1" ht="20.25" customHeight="1" x14ac:dyDescent="0.25">
      <c r="A682" s="67"/>
      <c r="F682" s="59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s="25" customFormat="1" ht="20.25" customHeight="1" x14ac:dyDescent="0.25">
      <c r="A683" s="67"/>
      <c r="F683" s="59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s="25" customFormat="1" ht="20.25" customHeight="1" x14ac:dyDescent="0.25">
      <c r="A684" s="67"/>
      <c r="F684" s="59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s="25" customFormat="1" ht="20.25" customHeight="1" x14ac:dyDescent="0.25">
      <c r="A685" s="67"/>
      <c r="F685" s="59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s="25" customFormat="1" ht="20.25" customHeight="1" x14ac:dyDescent="0.25">
      <c r="A686" s="67"/>
      <c r="F686" s="59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s="25" customFormat="1" ht="20.25" customHeight="1" x14ac:dyDescent="0.25">
      <c r="A687" s="67"/>
      <c r="F687" s="59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s="25" customFormat="1" ht="20.25" customHeight="1" x14ac:dyDescent="0.25">
      <c r="A688" s="67"/>
      <c r="F688" s="59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s="25" customFormat="1" ht="20.25" customHeight="1" x14ac:dyDescent="0.25">
      <c r="A689" s="67"/>
      <c r="F689" s="5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s="25" customFormat="1" ht="20.25" customHeight="1" x14ac:dyDescent="0.25">
      <c r="A690" s="67"/>
      <c r="F690" s="59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s="25" customFormat="1" ht="20.25" customHeight="1" x14ac:dyDescent="0.25">
      <c r="A691" s="67"/>
      <c r="F691" s="59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s="25" customFormat="1" ht="20.25" customHeight="1" x14ac:dyDescent="0.25">
      <c r="A692" s="67"/>
      <c r="F692" s="59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s="25" customFormat="1" ht="20.25" customHeight="1" x14ac:dyDescent="0.25">
      <c r="A693" s="67"/>
      <c r="F693" s="59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s="25" customFormat="1" ht="20.25" customHeight="1" x14ac:dyDescent="0.25">
      <c r="A694" s="67"/>
      <c r="F694" s="59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s="25" customFormat="1" ht="20.25" customHeight="1" x14ac:dyDescent="0.25">
      <c r="A695" s="67"/>
      <c r="F695" s="59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s="25" customFormat="1" ht="20.25" customHeight="1" x14ac:dyDescent="0.25">
      <c r="A696" s="67"/>
      <c r="F696" s="59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s="25" customFormat="1" ht="20.25" customHeight="1" x14ac:dyDescent="0.25">
      <c r="A697" s="67"/>
      <c r="F697" s="59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s="25" customFormat="1" ht="20.25" customHeight="1" x14ac:dyDescent="0.25">
      <c r="A698" s="67"/>
      <c r="F698" s="59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s="25" customFormat="1" ht="20.25" customHeight="1" x14ac:dyDescent="0.25">
      <c r="A699" s="67"/>
      <c r="F699" s="5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s="25" customFormat="1" ht="20.25" customHeight="1" x14ac:dyDescent="0.25">
      <c r="A700" s="67"/>
      <c r="F700" s="59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s="25" customFormat="1" ht="20.25" customHeight="1" x14ac:dyDescent="0.25">
      <c r="A701" s="67"/>
      <c r="F701" s="59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s="25" customFormat="1" ht="20.25" customHeight="1" x14ac:dyDescent="0.25">
      <c r="A702" s="67"/>
      <c r="F702" s="59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s="25" customFormat="1" ht="20.25" customHeight="1" x14ac:dyDescent="0.25">
      <c r="A703" s="67"/>
      <c r="F703" s="59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s="25" customFormat="1" ht="20.25" customHeight="1" x14ac:dyDescent="0.25">
      <c r="A704" s="67"/>
      <c r="F704" s="59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s="25" customFormat="1" ht="20.25" customHeight="1" x14ac:dyDescent="0.25">
      <c r="A705" s="67"/>
      <c r="F705" s="59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s="25" customFormat="1" ht="20.25" customHeight="1" x14ac:dyDescent="0.25">
      <c r="A706" s="67"/>
      <c r="F706" s="59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s="25" customFormat="1" ht="20.25" customHeight="1" x14ac:dyDescent="0.25">
      <c r="A707" s="67"/>
      <c r="F707" s="59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s="25" customFormat="1" ht="20.25" customHeight="1" x14ac:dyDescent="0.25">
      <c r="A708" s="67"/>
      <c r="F708" s="59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s="25" customFormat="1" ht="20.25" customHeight="1" x14ac:dyDescent="0.25">
      <c r="A709" s="67"/>
      <c r="F709" s="5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s="25" customFormat="1" ht="20.25" customHeight="1" x14ac:dyDescent="0.25">
      <c r="A710" s="67"/>
      <c r="F710" s="59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s="25" customFormat="1" ht="20.25" customHeight="1" x14ac:dyDescent="0.25">
      <c r="A711" s="67"/>
      <c r="F711" s="59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s="25" customFormat="1" ht="20.25" customHeight="1" x14ac:dyDescent="0.25">
      <c r="A712" s="67"/>
      <c r="F712" s="59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s="25" customFormat="1" ht="20.25" customHeight="1" x14ac:dyDescent="0.25">
      <c r="A713" s="67"/>
      <c r="F713" s="59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s="25" customFormat="1" ht="20.25" customHeight="1" x14ac:dyDescent="0.25">
      <c r="A714" s="67"/>
      <c r="F714" s="59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s="25" customFormat="1" ht="20.25" customHeight="1" x14ac:dyDescent="0.25">
      <c r="A715" s="67"/>
      <c r="F715" s="59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s="25" customFormat="1" ht="20.25" customHeight="1" x14ac:dyDescent="0.25">
      <c r="A716" s="67"/>
      <c r="F716" s="59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s="25" customFormat="1" ht="20.25" customHeight="1" x14ac:dyDescent="0.25">
      <c r="A717" s="67"/>
      <c r="F717" s="59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s="25" customFormat="1" ht="20.25" customHeight="1" x14ac:dyDescent="0.25">
      <c r="A718" s="67"/>
      <c r="F718" s="59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s="25" customFormat="1" ht="20.25" customHeight="1" x14ac:dyDescent="0.25">
      <c r="A719" s="67"/>
      <c r="F719" s="5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s="25" customFormat="1" ht="20.25" customHeight="1" x14ac:dyDescent="0.25">
      <c r="A720" s="67"/>
      <c r="F720" s="59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s="25" customFormat="1" ht="20.25" customHeight="1" x14ac:dyDescent="0.25">
      <c r="A721" s="67"/>
      <c r="F721" s="59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s="25" customFormat="1" ht="20.25" customHeight="1" x14ac:dyDescent="0.25">
      <c r="A722" s="67"/>
      <c r="F722" s="59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s="25" customFormat="1" ht="20.25" customHeight="1" x14ac:dyDescent="0.25">
      <c r="A723" s="67"/>
      <c r="F723" s="59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s="25" customFormat="1" ht="20.25" customHeight="1" x14ac:dyDescent="0.25">
      <c r="A724" s="67"/>
      <c r="F724" s="59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s="25" customFormat="1" ht="20.25" customHeight="1" x14ac:dyDescent="0.25">
      <c r="A725" s="67"/>
      <c r="F725" s="59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s="25" customFormat="1" ht="20.25" customHeight="1" x14ac:dyDescent="0.25">
      <c r="A726" s="67"/>
      <c r="F726" s="59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s="25" customFormat="1" ht="20.25" customHeight="1" x14ac:dyDescent="0.25">
      <c r="A727" s="67"/>
      <c r="F727" s="59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s="25" customFormat="1" ht="20.25" customHeight="1" x14ac:dyDescent="0.25">
      <c r="A728" s="67"/>
      <c r="F728" s="59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s="25" customFormat="1" ht="20.25" customHeight="1" x14ac:dyDescent="0.25">
      <c r="A729" s="67"/>
      <c r="F729" s="5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s="25" customFormat="1" ht="20.25" customHeight="1" x14ac:dyDescent="0.25">
      <c r="A730" s="67"/>
      <c r="F730" s="59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s="25" customFormat="1" ht="20.25" customHeight="1" x14ac:dyDescent="0.25">
      <c r="A731" s="67"/>
      <c r="F731" s="59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s="25" customFormat="1" ht="20.25" customHeight="1" x14ac:dyDescent="0.25">
      <c r="A732" s="67"/>
      <c r="F732" s="59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s="25" customFormat="1" ht="20.25" customHeight="1" x14ac:dyDescent="0.25">
      <c r="A733" s="67"/>
      <c r="F733" s="59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s="25" customFormat="1" ht="20.25" customHeight="1" x14ac:dyDescent="0.25">
      <c r="A734" s="67"/>
      <c r="F734" s="59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s="25" customFormat="1" ht="20.25" customHeight="1" x14ac:dyDescent="0.25">
      <c r="A735" s="67"/>
      <c r="F735" s="59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s="25" customFormat="1" ht="20.25" customHeight="1" x14ac:dyDescent="0.25">
      <c r="A736" s="67"/>
      <c r="F736" s="59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s="25" customFormat="1" ht="20.25" customHeight="1" x14ac:dyDescent="0.25">
      <c r="A737" s="67"/>
      <c r="F737" s="59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s="25" customFormat="1" ht="20.25" customHeight="1" x14ac:dyDescent="0.25">
      <c r="A738" s="67"/>
      <c r="F738" s="59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s="25" customFormat="1" ht="20.25" customHeight="1" x14ac:dyDescent="0.25">
      <c r="A739" s="67"/>
      <c r="F739" s="5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s="25" customFormat="1" ht="20.25" customHeight="1" x14ac:dyDescent="0.25">
      <c r="A740" s="67"/>
      <c r="F740" s="59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s="25" customFormat="1" ht="20.25" customHeight="1" x14ac:dyDescent="0.25">
      <c r="A741" s="67"/>
      <c r="F741" s="59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s="25" customFormat="1" ht="20.25" customHeight="1" x14ac:dyDescent="0.25">
      <c r="A742" s="67"/>
      <c r="F742" s="59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s="25" customFormat="1" ht="20.25" customHeight="1" x14ac:dyDescent="0.25">
      <c r="A743" s="67"/>
      <c r="F743" s="59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s="25" customFormat="1" ht="20.25" customHeight="1" x14ac:dyDescent="0.25">
      <c r="A744" s="67"/>
      <c r="F744" s="59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s="25" customFormat="1" ht="20.25" customHeight="1" x14ac:dyDescent="0.25">
      <c r="A745" s="67"/>
      <c r="F745" s="59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s="25" customFormat="1" ht="20.25" customHeight="1" x14ac:dyDescent="0.25">
      <c r="A746" s="67"/>
      <c r="F746" s="59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s="25" customFormat="1" ht="20.25" customHeight="1" x14ac:dyDescent="0.25">
      <c r="A747" s="67"/>
      <c r="F747" s="59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s="25" customFormat="1" ht="20.25" customHeight="1" x14ac:dyDescent="0.25">
      <c r="A748" s="67"/>
      <c r="F748" s="59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s="25" customFormat="1" ht="20.25" customHeight="1" x14ac:dyDescent="0.25">
      <c r="A749" s="67"/>
      <c r="F749" s="5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s="25" customFormat="1" ht="20.25" customHeight="1" x14ac:dyDescent="0.25">
      <c r="A750" s="67"/>
      <c r="F750" s="59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s="25" customFormat="1" ht="20.25" customHeight="1" x14ac:dyDescent="0.25">
      <c r="A751" s="67"/>
      <c r="F751" s="59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s="25" customFormat="1" ht="20.25" customHeight="1" x14ac:dyDescent="0.25">
      <c r="A752" s="67"/>
      <c r="F752" s="59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s="25" customFormat="1" ht="20.25" customHeight="1" x14ac:dyDescent="0.25">
      <c r="A753" s="67"/>
      <c r="F753" s="59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s="25" customFormat="1" ht="20.25" customHeight="1" x14ac:dyDescent="0.25">
      <c r="A754" s="67"/>
      <c r="F754" s="59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s="25" customFormat="1" ht="20.25" customHeight="1" x14ac:dyDescent="0.25">
      <c r="A755" s="67"/>
      <c r="F755" s="59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s="25" customFormat="1" ht="20.25" customHeight="1" x14ac:dyDescent="0.25">
      <c r="A756" s="67"/>
      <c r="F756" s="59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s="25" customFormat="1" ht="20.25" customHeight="1" x14ac:dyDescent="0.25">
      <c r="A757" s="67"/>
      <c r="F757" s="59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s="25" customFormat="1" ht="20.25" customHeight="1" x14ac:dyDescent="0.25">
      <c r="A758" s="67"/>
      <c r="F758" s="59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s="25" customFormat="1" ht="20.25" customHeight="1" x14ac:dyDescent="0.25">
      <c r="A759" s="67"/>
      <c r="F759" s="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s="25" customFormat="1" ht="20.25" customHeight="1" x14ac:dyDescent="0.25">
      <c r="A760" s="67"/>
      <c r="F760" s="59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s="25" customFormat="1" ht="20.25" customHeight="1" x14ac:dyDescent="0.25">
      <c r="A761" s="67"/>
      <c r="F761" s="59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s="25" customFormat="1" ht="20.25" customHeight="1" x14ac:dyDescent="0.25">
      <c r="A762" s="67"/>
      <c r="F762" s="59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s="25" customFormat="1" ht="20.25" customHeight="1" x14ac:dyDescent="0.25">
      <c r="A763" s="67"/>
      <c r="F763" s="59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s="25" customFormat="1" ht="20.25" customHeight="1" x14ac:dyDescent="0.25">
      <c r="A764" s="67"/>
      <c r="F764" s="59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s="25" customFormat="1" ht="20.25" customHeight="1" x14ac:dyDescent="0.25">
      <c r="A765" s="67"/>
      <c r="F765" s="59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s="25" customFormat="1" ht="20.25" customHeight="1" x14ac:dyDescent="0.25">
      <c r="A766" s="67"/>
      <c r="F766" s="59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s="25" customFormat="1" ht="20.25" customHeight="1" x14ac:dyDescent="0.25">
      <c r="A767" s="67"/>
      <c r="F767" s="59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s="25" customFormat="1" ht="20.25" customHeight="1" x14ac:dyDescent="0.25">
      <c r="A768" s="67"/>
      <c r="F768" s="59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s="25" customFormat="1" ht="20.25" customHeight="1" x14ac:dyDescent="0.25">
      <c r="A769" s="67"/>
      <c r="F769" s="5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s="25" customFormat="1" ht="20.25" customHeight="1" x14ac:dyDescent="0.25">
      <c r="A770" s="67"/>
      <c r="F770" s="59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s="25" customFormat="1" ht="20.25" customHeight="1" x14ac:dyDescent="0.25">
      <c r="A771" s="67"/>
      <c r="F771" s="59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s="25" customFormat="1" ht="20.25" customHeight="1" x14ac:dyDescent="0.25">
      <c r="A772" s="67"/>
      <c r="F772" s="59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s="25" customFormat="1" ht="20.25" customHeight="1" x14ac:dyDescent="0.25">
      <c r="A773" s="67"/>
      <c r="F773" s="59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s="25" customFormat="1" ht="20.25" customHeight="1" x14ac:dyDescent="0.25">
      <c r="A774" s="67"/>
      <c r="F774" s="59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s="25" customFormat="1" ht="20.25" customHeight="1" x14ac:dyDescent="0.25">
      <c r="A775" s="67"/>
      <c r="F775" s="59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s="25" customFormat="1" ht="20.25" customHeight="1" x14ac:dyDescent="0.25">
      <c r="A776" s="67"/>
      <c r="F776" s="59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s="25" customFormat="1" ht="20.25" customHeight="1" x14ac:dyDescent="0.25">
      <c r="A777" s="67"/>
      <c r="F777" s="59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s="25" customFormat="1" ht="20.25" customHeight="1" x14ac:dyDescent="0.25">
      <c r="A778" s="67"/>
      <c r="F778" s="59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s="25" customFormat="1" ht="20.25" customHeight="1" x14ac:dyDescent="0.25">
      <c r="A779" s="67"/>
      <c r="F779" s="5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s="25" customFormat="1" ht="20.25" customHeight="1" x14ac:dyDescent="0.25">
      <c r="A780" s="67"/>
      <c r="F780" s="59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s="25" customFormat="1" ht="20.25" customHeight="1" x14ac:dyDescent="0.25">
      <c r="A781" s="67"/>
      <c r="F781" s="59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s="25" customFormat="1" ht="20.25" customHeight="1" x14ac:dyDescent="0.25">
      <c r="A782" s="67"/>
      <c r="F782" s="59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s="25" customFormat="1" ht="20.25" customHeight="1" x14ac:dyDescent="0.25">
      <c r="A783" s="67"/>
      <c r="F783" s="59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s="25" customFormat="1" ht="20.25" customHeight="1" x14ac:dyDescent="0.25">
      <c r="A784" s="67"/>
      <c r="F784" s="59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s="25" customFormat="1" ht="20.25" customHeight="1" x14ac:dyDescent="0.25">
      <c r="A785" s="67"/>
      <c r="F785" s="59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s="25" customFormat="1" ht="20.25" customHeight="1" x14ac:dyDescent="0.25">
      <c r="A786" s="67"/>
      <c r="F786" s="59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s="25" customFormat="1" ht="20.25" customHeight="1" x14ac:dyDescent="0.25">
      <c r="A787" s="67"/>
      <c r="F787" s="59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s="25" customFormat="1" ht="20.25" customHeight="1" x14ac:dyDescent="0.25">
      <c r="A788" s="67"/>
      <c r="F788" s="59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s="25" customFormat="1" ht="20.25" customHeight="1" x14ac:dyDescent="0.25">
      <c r="A789" s="67"/>
      <c r="F789" s="5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s="25" customFormat="1" ht="20.25" customHeight="1" x14ac:dyDescent="0.25">
      <c r="A790" s="67"/>
      <c r="F790" s="59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s="25" customFormat="1" ht="20.25" customHeight="1" x14ac:dyDescent="0.25">
      <c r="A791" s="67"/>
      <c r="F791" s="59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s="25" customFormat="1" ht="20.25" customHeight="1" x14ac:dyDescent="0.25">
      <c r="A792" s="67"/>
      <c r="F792" s="59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s="25" customFormat="1" ht="20.25" customHeight="1" x14ac:dyDescent="0.25">
      <c r="A793" s="67"/>
      <c r="F793" s="59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s="25" customFormat="1" ht="20.25" customHeight="1" x14ac:dyDescent="0.25">
      <c r="A794" s="67"/>
      <c r="F794" s="59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s="25" customFormat="1" ht="20.25" customHeight="1" x14ac:dyDescent="0.25">
      <c r="A795" s="67"/>
      <c r="F795" s="59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s="25" customFormat="1" ht="20.25" customHeight="1" x14ac:dyDescent="0.25">
      <c r="A796" s="67"/>
      <c r="F796" s="59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s="25" customFormat="1" ht="20.25" customHeight="1" x14ac:dyDescent="0.25">
      <c r="A797" s="67"/>
      <c r="F797" s="59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s="25" customFormat="1" ht="20.25" customHeight="1" x14ac:dyDescent="0.25">
      <c r="A798" s="67"/>
      <c r="F798" s="59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s="25" customFormat="1" ht="20.25" customHeight="1" x14ac:dyDescent="0.25">
      <c r="A799" s="67"/>
      <c r="F799" s="5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s="25" customFormat="1" ht="20.25" customHeight="1" x14ac:dyDescent="0.25">
      <c r="A800" s="67"/>
      <c r="F800" s="59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s="25" customFormat="1" ht="20.25" customHeight="1" x14ac:dyDescent="0.25">
      <c r="A801" s="67"/>
      <c r="F801" s="59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s="25" customFormat="1" ht="20.25" customHeight="1" x14ac:dyDescent="0.25">
      <c r="A802" s="67"/>
      <c r="F802" s="59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s="25" customFormat="1" ht="20.25" customHeight="1" x14ac:dyDescent="0.25">
      <c r="A803" s="67"/>
      <c r="F803" s="59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s="25" customFormat="1" ht="20.25" customHeight="1" x14ac:dyDescent="0.25">
      <c r="A804" s="67"/>
      <c r="F804" s="59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s="25" customFormat="1" ht="20.25" customHeight="1" x14ac:dyDescent="0.25">
      <c r="A805" s="67"/>
      <c r="F805" s="59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s="25" customFormat="1" ht="20.25" customHeight="1" x14ac:dyDescent="0.25">
      <c r="A806" s="67"/>
      <c r="F806" s="59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s="25" customFormat="1" ht="20.25" customHeight="1" x14ac:dyDescent="0.25">
      <c r="A807" s="67"/>
      <c r="F807" s="59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s="25" customFormat="1" ht="20.25" customHeight="1" x14ac:dyDescent="0.25">
      <c r="A808" s="67"/>
      <c r="F808" s="59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s="25" customFormat="1" ht="20.25" customHeight="1" x14ac:dyDescent="0.25">
      <c r="A809" s="67"/>
      <c r="F809" s="5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s="25" customFormat="1" ht="20.25" customHeight="1" x14ac:dyDescent="0.25">
      <c r="A810" s="67"/>
      <c r="F810" s="59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s="25" customFormat="1" ht="20.25" customHeight="1" x14ac:dyDescent="0.25">
      <c r="A811" s="67"/>
      <c r="F811" s="59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s="25" customFormat="1" ht="20.25" customHeight="1" x14ac:dyDescent="0.25">
      <c r="A812" s="67"/>
      <c r="F812" s="59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s="25" customFormat="1" ht="20.25" customHeight="1" x14ac:dyDescent="0.25">
      <c r="A813" s="67"/>
      <c r="F813" s="59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s="25" customFormat="1" ht="20.25" customHeight="1" x14ac:dyDescent="0.25">
      <c r="A814" s="67"/>
      <c r="F814" s="59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s="25" customFormat="1" ht="20.25" customHeight="1" x14ac:dyDescent="0.25">
      <c r="A815" s="67"/>
      <c r="F815" s="59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s="25" customFormat="1" ht="20.25" customHeight="1" x14ac:dyDescent="0.25">
      <c r="A816" s="67"/>
      <c r="F816" s="59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s="25" customFormat="1" ht="20.25" customHeight="1" x14ac:dyDescent="0.25">
      <c r="A817" s="67"/>
      <c r="F817" s="59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s="25" customFormat="1" ht="20.25" customHeight="1" x14ac:dyDescent="0.25">
      <c r="A818" s="67"/>
      <c r="F818" s="59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s="25" customFormat="1" ht="20.25" customHeight="1" x14ac:dyDescent="0.25">
      <c r="A819" s="67"/>
      <c r="F819" s="5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s="25" customFormat="1" ht="20.25" customHeight="1" x14ac:dyDescent="0.25">
      <c r="A820" s="67"/>
      <c r="F820" s="59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s="25" customFormat="1" ht="20.25" customHeight="1" x14ac:dyDescent="0.25">
      <c r="A821" s="67"/>
      <c r="F821" s="59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s="25" customFormat="1" ht="20.25" customHeight="1" x14ac:dyDescent="0.25">
      <c r="A822" s="67"/>
      <c r="F822" s="59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s="25" customFormat="1" ht="20.25" customHeight="1" x14ac:dyDescent="0.25">
      <c r="A823" s="67"/>
      <c r="F823" s="59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s="25" customFormat="1" ht="20.25" customHeight="1" x14ac:dyDescent="0.25">
      <c r="A824" s="67"/>
      <c r="F824" s="59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s="25" customFormat="1" ht="20.25" customHeight="1" x14ac:dyDescent="0.25">
      <c r="A825" s="67"/>
      <c r="F825" s="59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s="25" customFormat="1" ht="20.25" customHeight="1" x14ac:dyDescent="0.25">
      <c r="A826" s="67"/>
      <c r="F826" s="59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s="25" customFormat="1" ht="20.25" customHeight="1" x14ac:dyDescent="0.25">
      <c r="A827" s="67"/>
      <c r="F827" s="59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s="25" customFormat="1" ht="20.25" customHeight="1" x14ac:dyDescent="0.25">
      <c r="A828" s="67"/>
      <c r="F828" s="59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s="25" customFormat="1" ht="20.25" customHeight="1" x14ac:dyDescent="0.25">
      <c r="A829" s="67"/>
      <c r="F829" s="5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s="25" customFormat="1" ht="20.25" customHeight="1" x14ac:dyDescent="0.25">
      <c r="A830" s="67"/>
      <c r="F830" s="59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s="25" customFormat="1" ht="20.25" customHeight="1" x14ac:dyDescent="0.25">
      <c r="A831" s="67"/>
      <c r="F831" s="59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s="25" customFormat="1" ht="20.25" customHeight="1" x14ac:dyDescent="0.25">
      <c r="A832" s="67"/>
      <c r="F832" s="59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s="25" customFormat="1" ht="20.25" customHeight="1" x14ac:dyDescent="0.25">
      <c r="A833" s="67"/>
      <c r="F833" s="59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s="25" customFormat="1" ht="20.25" customHeight="1" x14ac:dyDescent="0.25">
      <c r="A834" s="67"/>
      <c r="F834" s="59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s="25" customFormat="1" ht="20.25" customHeight="1" x14ac:dyDescent="0.25">
      <c r="A835" s="67"/>
      <c r="F835" s="59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s="25" customFormat="1" ht="20.25" customHeight="1" x14ac:dyDescent="0.25">
      <c r="A836" s="67"/>
      <c r="F836" s="59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s="25" customFormat="1" ht="20.25" customHeight="1" x14ac:dyDescent="0.25">
      <c r="A837" s="67"/>
      <c r="F837" s="59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s="25" customFormat="1" ht="20.25" customHeight="1" x14ac:dyDescent="0.25">
      <c r="A838" s="67"/>
      <c r="F838" s="59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s="25" customFormat="1" ht="20.25" customHeight="1" x14ac:dyDescent="0.25">
      <c r="A839" s="67"/>
      <c r="F839" s="5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s="25" customFormat="1" ht="20.25" customHeight="1" x14ac:dyDescent="0.25">
      <c r="A840" s="67"/>
      <c r="F840" s="59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s="25" customFormat="1" ht="20.25" customHeight="1" x14ac:dyDescent="0.25">
      <c r="A841" s="67"/>
      <c r="F841" s="59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s="25" customFormat="1" ht="20.25" customHeight="1" x14ac:dyDescent="0.25">
      <c r="A842" s="67"/>
      <c r="F842" s="59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s="25" customFormat="1" ht="20.25" customHeight="1" x14ac:dyDescent="0.25">
      <c r="A843" s="67"/>
      <c r="F843" s="59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s="25" customFormat="1" ht="20.25" customHeight="1" x14ac:dyDescent="0.25">
      <c r="A844" s="67"/>
      <c r="F844" s="59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s="25" customFormat="1" ht="20.25" customHeight="1" x14ac:dyDescent="0.25">
      <c r="A845" s="67"/>
      <c r="F845" s="59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s="25" customFormat="1" ht="20.25" customHeight="1" x14ac:dyDescent="0.25">
      <c r="A846" s="67"/>
      <c r="F846" s="59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s="25" customFormat="1" ht="20.25" customHeight="1" x14ac:dyDescent="0.25">
      <c r="A847" s="67"/>
      <c r="F847" s="59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s="25" customFormat="1" ht="20.25" customHeight="1" x14ac:dyDescent="0.25">
      <c r="A848" s="67"/>
      <c r="F848" s="59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s="25" customFormat="1" ht="20.25" customHeight="1" x14ac:dyDescent="0.25">
      <c r="A849" s="67"/>
      <c r="F849" s="5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s="25" customFormat="1" ht="20.25" customHeight="1" x14ac:dyDescent="0.25">
      <c r="A850" s="67"/>
      <c r="F850" s="59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s="25" customFormat="1" ht="20.25" customHeight="1" x14ac:dyDescent="0.25">
      <c r="A851" s="67"/>
      <c r="F851" s="59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s="25" customFormat="1" ht="20.25" customHeight="1" x14ac:dyDescent="0.25">
      <c r="A852" s="67"/>
      <c r="F852" s="59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s="25" customFormat="1" ht="20.25" customHeight="1" x14ac:dyDescent="0.25">
      <c r="A853" s="67"/>
      <c r="F853" s="59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s="25" customFormat="1" ht="20.25" customHeight="1" x14ac:dyDescent="0.25">
      <c r="A854" s="67"/>
      <c r="F854" s="59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s="25" customFormat="1" ht="20.25" customHeight="1" x14ac:dyDescent="0.25">
      <c r="A855" s="67"/>
      <c r="F855" s="59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s="25" customFormat="1" ht="20.25" customHeight="1" x14ac:dyDescent="0.25">
      <c r="A856" s="67"/>
      <c r="F856" s="59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s="25" customFormat="1" ht="20.25" customHeight="1" x14ac:dyDescent="0.25">
      <c r="A857" s="67"/>
      <c r="F857" s="59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s="25" customFormat="1" ht="20.25" customHeight="1" x14ac:dyDescent="0.25">
      <c r="A858" s="67"/>
      <c r="F858" s="59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s="25" customFormat="1" ht="20.25" customHeight="1" x14ac:dyDescent="0.25">
      <c r="A859" s="67"/>
      <c r="F859" s="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s="25" customFormat="1" ht="20.25" customHeight="1" x14ac:dyDescent="0.25">
      <c r="A860" s="67"/>
      <c r="F860" s="59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s="25" customFormat="1" ht="20.25" customHeight="1" x14ac:dyDescent="0.25">
      <c r="A861" s="67"/>
      <c r="F861" s="59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s="25" customFormat="1" ht="20.25" customHeight="1" x14ac:dyDescent="0.25">
      <c r="A862" s="67"/>
      <c r="F862" s="59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s="25" customFormat="1" ht="20.25" customHeight="1" x14ac:dyDescent="0.25">
      <c r="A863" s="67"/>
      <c r="F863" s="59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s="25" customFormat="1" ht="20.25" customHeight="1" x14ac:dyDescent="0.25">
      <c r="A864" s="67"/>
      <c r="F864" s="59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s="25" customFormat="1" ht="20.25" customHeight="1" x14ac:dyDescent="0.25">
      <c r="A865" s="67"/>
      <c r="F865" s="59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s="25" customFormat="1" ht="20.25" customHeight="1" x14ac:dyDescent="0.25">
      <c r="A866" s="67"/>
      <c r="F866" s="59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s="25" customFormat="1" ht="20.25" customHeight="1" x14ac:dyDescent="0.25">
      <c r="A867" s="67"/>
      <c r="F867" s="59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s="25" customFormat="1" ht="20.25" customHeight="1" x14ac:dyDescent="0.25">
      <c r="A868" s="67"/>
      <c r="F868" s="59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s="25" customFormat="1" ht="20.25" customHeight="1" x14ac:dyDescent="0.25">
      <c r="A869" s="67"/>
      <c r="F869" s="5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s="25" customFormat="1" ht="20.25" customHeight="1" x14ac:dyDescent="0.25">
      <c r="A870" s="67"/>
      <c r="F870" s="59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s="25" customFormat="1" ht="20.25" customHeight="1" x14ac:dyDescent="0.25">
      <c r="A871" s="67"/>
      <c r="F871" s="59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s="25" customFormat="1" ht="20.25" customHeight="1" x14ac:dyDescent="0.25">
      <c r="A872" s="67"/>
      <c r="F872" s="59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s="25" customFormat="1" ht="20.25" customHeight="1" x14ac:dyDescent="0.25">
      <c r="A873" s="67"/>
      <c r="F873" s="59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s="25" customFormat="1" ht="20.25" customHeight="1" x14ac:dyDescent="0.25">
      <c r="A874" s="67"/>
      <c r="F874" s="59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s="25" customFormat="1" ht="20.25" customHeight="1" x14ac:dyDescent="0.25">
      <c r="A875" s="67"/>
      <c r="F875" s="59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s="25" customFormat="1" ht="20.25" customHeight="1" x14ac:dyDescent="0.25">
      <c r="A876" s="67"/>
      <c r="F876" s="59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s="25" customFormat="1" ht="20.25" customHeight="1" x14ac:dyDescent="0.25">
      <c r="A877" s="67"/>
      <c r="F877" s="59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s="25" customFormat="1" ht="20.25" customHeight="1" x14ac:dyDescent="0.25">
      <c r="A878" s="67"/>
      <c r="F878" s="59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s="25" customFormat="1" ht="20.25" customHeight="1" x14ac:dyDescent="0.25">
      <c r="A879" s="67"/>
      <c r="F879" s="5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s="25" customFormat="1" ht="20.25" customHeight="1" x14ac:dyDescent="0.25">
      <c r="A880" s="67"/>
      <c r="F880" s="59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s="25" customFormat="1" ht="20.25" customHeight="1" x14ac:dyDescent="0.25">
      <c r="A881" s="67"/>
      <c r="F881" s="59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s="25" customFormat="1" ht="20.25" customHeight="1" x14ac:dyDescent="0.25">
      <c r="A882" s="67"/>
      <c r="F882" s="59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s="25" customFormat="1" ht="20.25" customHeight="1" x14ac:dyDescent="0.25">
      <c r="A883" s="67"/>
      <c r="F883" s="59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s="25" customFormat="1" ht="20.25" customHeight="1" x14ac:dyDescent="0.25">
      <c r="A884" s="67"/>
      <c r="F884" s="59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s="25" customFormat="1" ht="20.25" customHeight="1" x14ac:dyDescent="0.25">
      <c r="A885" s="67"/>
      <c r="F885" s="59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s="25" customFormat="1" ht="20.25" customHeight="1" x14ac:dyDescent="0.25">
      <c r="A886" s="67"/>
      <c r="F886" s="59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s="25" customFormat="1" ht="20.25" customHeight="1" x14ac:dyDescent="0.25">
      <c r="A887" s="67"/>
      <c r="F887" s="59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s="25" customFormat="1" ht="20.25" customHeight="1" x14ac:dyDescent="0.25">
      <c r="A888" s="67"/>
      <c r="F888" s="59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s="25" customFormat="1" ht="20.25" customHeight="1" x14ac:dyDescent="0.25">
      <c r="A889" s="67"/>
      <c r="F889" s="5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s="25" customFormat="1" ht="20.25" customHeight="1" x14ac:dyDescent="0.25">
      <c r="A890" s="67"/>
      <c r="F890" s="59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s="25" customFormat="1" ht="20.25" customHeight="1" x14ac:dyDescent="0.25">
      <c r="A891" s="67"/>
      <c r="F891" s="59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s="25" customFormat="1" ht="20.25" customHeight="1" x14ac:dyDescent="0.25">
      <c r="A892" s="67"/>
      <c r="F892" s="59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s="25" customFormat="1" ht="20.25" customHeight="1" x14ac:dyDescent="0.25">
      <c r="A893" s="67"/>
      <c r="F893" s="59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s="25" customFormat="1" ht="20.25" customHeight="1" x14ac:dyDescent="0.25">
      <c r="A894" s="67"/>
      <c r="F894" s="59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s="25" customFormat="1" ht="20.25" customHeight="1" x14ac:dyDescent="0.25">
      <c r="A895" s="67"/>
      <c r="F895" s="59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s="25" customFormat="1" ht="20.25" customHeight="1" x14ac:dyDescent="0.25">
      <c r="A896" s="67"/>
      <c r="F896" s="59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s="25" customFormat="1" ht="20.25" customHeight="1" x14ac:dyDescent="0.25">
      <c r="A897" s="67"/>
      <c r="F897" s="59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s="25" customFormat="1" ht="20.25" customHeight="1" x14ac:dyDescent="0.25">
      <c r="A898" s="67"/>
      <c r="F898" s="59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s="25" customFormat="1" ht="20.25" customHeight="1" x14ac:dyDescent="0.25">
      <c r="A899" s="67"/>
      <c r="F899" s="5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s="25" customFormat="1" ht="20.25" customHeight="1" x14ac:dyDescent="0.25">
      <c r="A900" s="67"/>
      <c r="F900" s="59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s="25" customFormat="1" ht="20.25" customHeight="1" x14ac:dyDescent="0.25">
      <c r="A901" s="67"/>
      <c r="F901" s="59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s="25" customFormat="1" ht="20.25" customHeight="1" x14ac:dyDescent="0.25">
      <c r="A902" s="67"/>
      <c r="F902" s="59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s="25" customFormat="1" ht="20.25" customHeight="1" x14ac:dyDescent="0.25">
      <c r="A903" s="67"/>
      <c r="F903" s="59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s="25" customFormat="1" ht="20.25" customHeight="1" x14ac:dyDescent="0.25">
      <c r="A904" s="67"/>
      <c r="F904" s="59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s="25" customFormat="1" ht="20.25" customHeight="1" x14ac:dyDescent="0.25">
      <c r="A905" s="67"/>
      <c r="F905" s="59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s="25" customFormat="1" ht="20.25" customHeight="1" x14ac:dyDescent="0.25">
      <c r="A906" s="67"/>
      <c r="F906" s="59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s="25" customFormat="1" ht="20.25" customHeight="1" x14ac:dyDescent="0.25">
      <c r="A907" s="67"/>
      <c r="F907" s="59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s="25" customFormat="1" ht="20.25" customHeight="1" x14ac:dyDescent="0.25">
      <c r="A908" s="67"/>
      <c r="F908" s="59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s="25" customFormat="1" ht="20.25" customHeight="1" x14ac:dyDescent="0.25">
      <c r="A909" s="67"/>
      <c r="F909" s="5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s="25" customFormat="1" ht="20.25" customHeight="1" x14ac:dyDescent="0.25">
      <c r="A910" s="67"/>
      <c r="F910" s="59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s="25" customFormat="1" ht="20.25" customHeight="1" x14ac:dyDescent="0.25">
      <c r="A911" s="67"/>
      <c r="F911" s="59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s="25" customFormat="1" ht="20.25" customHeight="1" x14ac:dyDescent="0.25">
      <c r="A912" s="67"/>
      <c r="F912" s="59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s="25" customFormat="1" ht="20.25" customHeight="1" x14ac:dyDescent="0.25">
      <c r="A913" s="67"/>
      <c r="F913" s="59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s="25" customFormat="1" ht="20.25" customHeight="1" x14ac:dyDescent="0.25">
      <c r="A914" s="67"/>
      <c r="F914" s="59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s="25" customFormat="1" ht="20.25" customHeight="1" x14ac:dyDescent="0.25">
      <c r="A915" s="67"/>
      <c r="F915" s="59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s="25" customFormat="1" ht="20.25" customHeight="1" x14ac:dyDescent="0.25">
      <c r="A916" s="67"/>
      <c r="F916" s="59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s="25" customFormat="1" ht="20.25" customHeight="1" x14ac:dyDescent="0.25">
      <c r="A917" s="67"/>
      <c r="F917" s="59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s="25" customFormat="1" ht="20.25" customHeight="1" x14ac:dyDescent="0.25">
      <c r="A918" s="67"/>
      <c r="F918" s="59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s="25" customFormat="1" ht="20.25" customHeight="1" x14ac:dyDescent="0.25">
      <c r="A919" s="67"/>
      <c r="F919" s="5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s="25" customFormat="1" ht="20.25" customHeight="1" x14ac:dyDescent="0.25">
      <c r="A920" s="67"/>
      <c r="F920" s="59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s="25" customFormat="1" ht="20.25" customHeight="1" x14ac:dyDescent="0.25">
      <c r="A921" s="67"/>
      <c r="F921" s="59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s="25" customFormat="1" ht="20.25" customHeight="1" x14ac:dyDescent="0.25">
      <c r="A922" s="67"/>
      <c r="F922" s="59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s="25" customFormat="1" ht="20.25" customHeight="1" x14ac:dyDescent="0.25">
      <c r="A923" s="67"/>
      <c r="F923" s="59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s="25" customFormat="1" ht="20.25" customHeight="1" x14ac:dyDescent="0.25">
      <c r="A924" s="67"/>
      <c r="F924" s="59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s="25" customFormat="1" ht="20.25" customHeight="1" x14ac:dyDescent="0.25">
      <c r="A925" s="67"/>
      <c r="F925" s="59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s="25" customFormat="1" ht="20.25" customHeight="1" x14ac:dyDescent="0.25">
      <c r="A926" s="67"/>
      <c r="F926" s="59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s="25" customFormat="1" ht="20.25" customHeight="1" x14ac:dyDescent="0.25">
      <c r="A927" s="67"/>
      <c r="F927" s="59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s="25" customFormat="1" ht="20.25" customHeight="1" x14ac:dyDescent="0.25">
      <c r="A928" s="67"/>
      <c r="F928" s="59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s="25" customFormat="1" ht="20.25" customHeight="1" x14ac:dyDescent="0.25">
      <c r="A929" s="67"/>
      <c r="F929" s="5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s="25" customFormat="1" ht="20.25" customHeight="1" x14ac:dyDescent="0.25">
      <c r="A930" s="67"/>
      <c r="F930" s="59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s="25" customFormat="1" ht="20.25" customHeight="1" x14ac:dyDescent="0.25">
      <c r="A931" s="67"/>
      <c r="F931" s="59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s="25" customFormat="1" ht="20.25" customHeight="1" x14ac:dyDescent="0.25">
      <c r="A932" s="67"/>
      <c r="F932" s="59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s="25" customFormat="1" ht="20.25" customHeight="1" x14ac:dyDescent="0.25">
      <c r="A933" s="67"/>
      <c r="F933" s="59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s="25" customFormat="1" ht="20.25" customHeight="1" x14ac:dyDescent="0.25">
      <c r="A934" s="67"/>
      <c r="F934" s="59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s="25" customFormat="1" ht="20.25" customHeight="1" x14ac:dyDescent="0.25">
      <c r="A935" s="67"/>
      <c r="F935" s="59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s="25" customFormat="1" ht="20.25" customHeight="1" x14ac:dyDescent="0.25">
      <c r="A936" s="67"/>
      <c r="F936" s="59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s="25" customFormat="1" ht="20.25" customHeight="1" x14ac:dyDescent="0.25">
      <c r="A937" s="67"/>
      <c r="F937" s="59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s="25" customFormat="1" ht="20.25" customHeight="1" x14ac:dyDescent="0.25">
      <c r="A938" s="67"/>
      <c r="F938" s="59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s="25" customFormat="1" ht="20.25" customHeight="1" x14ac:dyDescent="0.25">
      <c r="A939" s="67"/>
      <c r="F939" s="5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s="25" customFormat="1" ht="20.25" customHeight="1" x14ac:dyDescent="0.25">
      <c r="A940" s="67"/>
      <c r="F940" s="59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s="25" customFormat="1" ht="20.25" customHeight="1" x14ac:dyDescent="0.25">
      <c r="A941" s="67"/>
      <c r="F941" s="59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s="25" customFormat="1" ht="20.25" customHeight="1" x14ac:dyDescent="0.25">
      <c r="A942" s="67"/>
      <c r="F942" s="59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s="25" customFormat="1" ht="20.25" customHeight="1" x14ac:dyDescent="0.25">
      <c r="A943" s="67"/>
      <c r="F943" s="59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s="25" customFormat="1" ht="20.25" customHeight="1" x14ac:dyDescent="0.25">
      <c r="A944" s="67"/>
      <c r="F944" s="59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s="25" customFormat="1" ht="20.25" customHeight="1" x14ac:dyDescent="0.25">
      <c r="A945" s="67"/>
      <c r="F945" s="59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s="25" customFormat="1" ht="20.25" customHeight="1" x14ac:dyDescent="0.25">
      <c r="A946" s="67"/>
      <c r="F946" s="59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s="25" customFormat="1" ht="20.25" customHeight="1" x14ac:dyDescent="0.25">
      <c r="A947" s="67"/>
      <c r="F947" s="59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s="25" customFormat="1" ht="20.25" customHeight="1" x14ac:dyDescent="0.25">
      <c r="A948" s="67"/>
      <c r="F948" s="59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s="25" customFormat="1" ht="20.25" customHeight="1" x14ac:dyDescent="0.25">
      <c r="A949" s="67"/>
      <c r="F949" s="5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s="25" customFormat="1" ht="20.25" customHeight="1" x14ac:dyDescent="0.25">
      <c r="A950" s="67"/>
      <c r="F950" s="59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s="25" customFormat="1" ht="20.25" customHeight="1" x14ac:dyDescent="0.25">
      <c r="A951" s="67"/>
      <c r="F951" s="59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s="25" customFormat="1" ht="20.25" customHeight="1" x14ac:dyDescent="0.25">
      <c r="A952" s="67"/>
      <c r="F952" s="59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s="25" customFormat="1" ht="20.25" customHeight="1" x14ac:dyDescent="0.25">
      <c r="A953" s="67"/>
      <c r="F953" s="59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s="25" customFormat="1" ht="20.25" customHeight="1" x14ac:dyDescent="0.25">
      <c r="A954" s="67"/>
      <c r="F954" s="59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s="25" customFormat="1" ht="20.25" customHeight="1" x14ac:dyDescent="0.25">
      <c r="A955" s="67"/>
      <c r="F955" s="59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s="25" customFormat="1" ht="20.25" customHeight="1" x14ac:dyDescent="0.25">
      <c r="A956" s="67"/>
      <c r="F956" s="59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s="25" customFormat="1" ht="20.25" customHeight="1" x14ac:dyDescent="0.25">
      <c r="A957" s="67"/>
      <c r="F957" s="59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s="25" customFormat="1" ht="20.25" customHeight="1" x14ac:dyDescent="0.25">
      <c r="A958" s="67"/>
      <c r="F958" s="59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s="25" customFormat="1" ht="20.25" customHeight="1" x14ac:dyDescent="0.25">
      <c r="A959" s="67"/>
      <c r="F959" s="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s="25" customFormat="1" ht="20.25" customHeight="1" x14ac:dyDescent="0.25">
      <c r="A960" s="67"/>
      <c r="F960" s="59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s="25" customFormat="1" ht="20.25" customHeight="1" x14ac:dyDescent="0.25">
      <c r="A961" s="67"/>
      <c r="F961" s="59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s="25" customFormat="1" ht="20.25" customHeight="1" x14ac:dyDescent="0.25">
      <c r="A962" s="67"/>
      <c r="F962" s="59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s="25" customFormat="1" ht="20.25" customHeight="1" x14ac:dyDescent="0.25">
      <c r="A963" s="67"/>
      <c r="F963" s="59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s="25" customFormat="1" ht="20.25" customHeight="1" x14ac:dyDescent="0.25">
      <c r="A964" s="67"/>
      <c r="F964" s="59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s="25" customFormat="1" ht="20.25" customHeight="1" x14ac:dyDescent="0.25">
      <c r="A965" s="67"/>
      <c r="F965" s="59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s="25" customFormat="1" ht="20.25" customHeight="1" x14ac:dyDescent="0.25">
      <c r="A966" s="67"/>
      <c r="F966" s="59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s="25" customFormat="1" ht="20.25" customHeight="1" x14ac:dyDescent="0.25">
      <c r="A967" s="67"/>
      <c r="F967" s="59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s="25" customFormat="1" ht="20.25" customHeight="1" x14ac:dyDescent="0.25">
      <c r="A968" s="67"/>
      <c r="F968" s="59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s="25" customFormat="1" ht="20.25" customHeight="1" x14ac:dyDescent="0.25">
      <c r="A969" s="67"/>
      <c r="F969" s="5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s="25" customFormat="1" ht="20.25" customHeight="1" x14ac:dyDescent="0.25">
      <c r="A970" s="67"/>
      <c r="F970" s="59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s="25" customFormat="1" ht="20.25" customHeight="1" x14ac:dyDescent="0.25">
      <c r="A971" s="67"/>
      <c r="F971" s="59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s="25" customFormat="1" ht="20.25" customHeight="1" x14ac:dyDescent="0.25">
      <c r="A972" s="67"/>
      <c r="F972" s="59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s="25" customFormat="1" ht="20.25" customHeight="1" x14ac:dyDescent="0.25">
      <c r="A973" s="67"/>
      <c r="F973" s="59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s="25" customFormat="1" ht="20.25" customHeight="1" x14ac:dyDescent="0.25">
      <c r="A974" s="67"/>
      <c r="F974" s="59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s="25" customFormat="1" ht="20.25" customHeight="1" x14ac:dyDescent="0.25">
      <c r="A975" s="67"/>
      <c r="F975" s="59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s="25" customFormat="1" ht="20.25" customHeight="1" x14ac:dyDescent="0.25">
      <c r="A976" s="67"/>
      <c r="F976" s="59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s="25" customFormat="1" ht="20.25" customHeight="1" x14ac:dyDescent="0.25">
      <c r="A977" s="67"/>
      <c r="F977" s="59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s="25" customFormat="1" ht="20.25" customHeight="1" x14ac:dyDescent="0.25">
      <c r="A978" s="67"/>
      <c r="F978" s="59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s="25" customFormat="1" ht="20.25" customHeight="1" x14ac:dyDescent="0.25">
      <c r="A979" s="67"/>
      <c r="F979" s="5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s="25" customFormat="1" ht="20.25" customHeight="1" x14ac:dyDescent="0.25">
      <c r="A980" s="67"/>
      <c r="F980" s="59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s="25" customFormat="1" ht="20.25" customHeight="1" x14ac:dyDescent="0.25">
      <c r="A981" s="67"/>
      <c r="F981" s="59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s="25" customFormat="1" ht="20.25" customHeight="1" x14ac:dyDescent="0.25">
      <c r="A982" s="67"/>
      <c r="F982" s="59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s="25" customFormat="1" ht="20.25" customHeight="1" x14ac:dyDescent="0.25">
      <c r="A983" s="67"/>
      <c r="F983" s="59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s="25" customFormat="1" ht="20.25" customHeight="1" x14ac:dyDescent="0.25">
      <c r="A984" s="67"/>
      <c r="F984" s="59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s="25" customFormat="1" ht="20.25" customHeight="1" x14ac:dyDescent="0.25">
      <c r="A985" s="67"/>
      <c r="F985" s="59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s="25" customFormat="1" ht="20.25" customHeight="1" x14ac:dyDescent="0.25">
      <c r="A986" s="67"/>
      <c r="F986" s="59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s="25" customFormat="1" ht="20.25" customHeight="1" x14ac:dyDescent="0.25">
      <c r="A987" s="67"/>
      <c r="F987" s="59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s="25" customFormat="1" ht="20.25" customHeight="1" x14ac:dyDescent="0.25">
      <c r="A988" s="67"/>
      <c r="F988" s="59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s="25" customFormat="1" ht="20.25" customHeight="1" x14ac:dyDescent="0.25">
      <c r="A989" s="67"/>
      <c r="F989" s="5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s="25" customFormat="1" ht="20.25" customHeight="1" x14ac:dyDescent="0.25">
      <c r="A990" s="67"/>
      <c r="F990" s="59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s="25" customFormat="1" ht="20.25" customHeight="1" x14ac:dyDescent="0.25">
      <c r="A991" s="67"/>
      <c r="F991" s="59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s="25" customFormat="1" ht="20.25" customHeight="1" x14ac:dyDescent="0.25">
      <c r="A992" s="67"/>
      <c r="F992" s="59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s="25" customFormat="1" ht="20.25" customHeight="1" x14ac:dyDescent="0.25">
      <c r="A993" s="67"/>
      <c r="F993" s="59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s="25" customFormat="1" ht="20.25" customHeight="1" x14ac:dyDescent="0.25">
      <c r="A994" s="67"/>
      <c r="F994" s="59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s="25" customFormat="1" ht="20.25" customHeight="1" x14ac:dyDescent="0.25">
      <c r="A995" s="67"/>
      <c r="F995" s="59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s="25" customFormat="1" ht="20.25" customHeight="1" x14ac:dyDescent="0.25">
      <c r="A996" s="67"/>
      <c r="F996" s="59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s="25" customFormat="1" ht="20.25" customHeight="1" x14ac:dyDescent="0.25">
      <c r="A997" s="67"/>
      <c r="F997" s="59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s="25" customFormat="1" ht="20.25" customHeight="1" x14ac:dyDescent="0.25">
      <c r="A998" s="67"/>
      <c r="F998" s="59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s="25" customFormat="1" ht="20.25" customHeight="1" x14ac:dyDescent="0.25">
      <c r="A999" s="67"/>
      <c r="F999" s="5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s="25" customFormat="1" ht="20.25" customHeight="1" x14ac:dyDescent="0.25">
      <c r="A1000" s="67"/>
      <c r="F1000" s="59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6" s="25" customFormat="1" ht="20.25" customHeight="1" x14ac:dyDescent="0.25">
      <c r="A1001" s="67"/>
      <c r="F1001" s="59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6" s="25" customFormat="1" ht="20.25" customHeight="1" x14ac:dyDescent="0.25">
      <c r="A1002" s="67"/>
      <c r="F1002" s="59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  <row r="1003" spans="1:26" s="25" customFormat="1" ht="20.25" customHeight="1" x14ac:dyDescent="0.25">
      <c r="A1003" s="67"/>
      <c r="F1003" s="59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</row>
    <row r="1004" spans="1:26" s="25" customFormat="1" ht="20.25" customHeight="1" x14ac:dyDescent="0.25">
      <c r="A1004" s="67"/>
      <c r="F1004" s="59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  <row r="1005" spans="1:26" s="25" customFormat="1" ht="20.25" customHeight="1" x14ac:dyDescent="0.25">
      <c r="A1005" s="67"/>
      <c r="F1005" s="59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</row>
    <row r="1006" spans="1:26" s="25" customFormat="1" ht="20.25" customHeight="1" x14ac:dyDescent="0.25">
      <c r="A1006" s="67"/>
      <c r="F1006" s="59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</row>
    <row r="1007" spans="1:26" s="25" customFormat="1" ht="20.25" customHeight="1" x14ac:dyDescent="0.25">
      <c r="A1007" s="67"/>
      <c r="F1007" s="59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1:26" s="25" customFormat="1" ht="20.25" customHeight="1" x14ac:dyDescent="0.25">
      <c r="A1008" s="67"/>
      <c r="F1008" s="59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</row>
    <row r="1009" spans="1:26" s="25" customFormat="1" ht="20.25" customHeight="1" x14ac:dyDescent="0.25">
      <c r="A1009" s="67"/>
      <c r="F1009" s="5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</row>
    <row r="1010" spans="1:26" s="25" customFormat="1" ht="20.25" customHeight="1" x14ac:dyDescent="0.25">
      <c r="A1010" s="67"/>
      <c r="F1010" s="59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</row>
    <row r="1011" spans="1:26" s="25" customFormat="1" ht="20.25" customHeight="1" x14ac:dyDescent="0.25">
      <c r="A1011" s="67"/>
      <c r="F1011" s="59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</row>
    <row r="1012" spans="1:26" s="25" customFormat="1" ht="20.25" customHeight="1" x14ac:dyDescent="0.25">
      <c r="A1012" s="67"/>
      <c r="F1012" s="59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</row>
    <row r="1013" spans="1:26" s="25" customFormat="1" ht="20.25" customHeight="1" x14ac:dyDescent="0.25">
      <c r="A1013" s="67"/>
      <c r="F1013" s="59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</row>
    <row r="1014" spans="1:26" s="25" customFormat="1" ht="20.25" customHeight="1" x14ac:dyDescent="0.25">
      <c r="A1014" s="67"/>
      <c r="F1014" s="59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</row>
    <row r="1015" spans="1:26" s="25" customFormat="1" ht="20.25" customHeight="1" x14ac:dyDescent="0.25">
      <c r="A1015" s="67"/>
      <c r="F1015" s="59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</row>
    <row r="1016" spans="1:26" s="25" customFormat="1" ht="20.25" customHeight="1" x14ac:dyDescent="0.25">
      <c r="A1016" s="67"/>
      <c r="F1016" s="59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</row>
    <row r="1017" spans="1:26" s="25" customFormat="1" ht="20.25" customHeight="1" x14ac:dyDescent="0.25">
      <c r="A1017" s="67"/>
      <c r="F1017" s="59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</row>
    <row r="1018" spans="1:26" s="25" customFormat="1" ht="20.25" customHeight="1" x14ac:dyDescent="0.25">
      <c r="A1018" s="67"/>
      <c r="F1018" s="59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</row>
    <row r="1019" spans="1:26" s="25" customFormat="1" ht="20.25" customHeight="1" x14ac:dyDescent="0.25">
      <c r="A1019" s="67"/>
      <c r="F1019" s="5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</row>
    <row r="1020" spans="1:26" s="25" customFormat="1" ht="20.25" customHeight="1" x14ac:dyDescent="0.25">
      <c r="A1020" s="67"/>
      <c r="F1020" s="59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</row>
    <row r="1021" spans="1:26" s="25" customFormat="1" ht="20.25" customHeight="1" x14ac:dyDescent="0.25">
      <c r="A1021" s="67"/>
      <c r="F1021" s="59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</row>
    <row r="1022" spans="1:26" s="25" customFormat="1" ht="20.25" customHeight="1" x14ac:dyDescent="0.25">
      <c r="A1022" s="67"/>
      <c r="F1022" s="59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</row>
    <row r="1023" spans="1:26" s="25" customFormat="1" ht="20.25" customHeight="1" x14ac:dyDescent="0.25">
      <c r="A1023" s="67"/>
      <c r="F1023" s="59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</row>
    <row r="1024" spans="1:26" s="25" customFormat="1" ht="20.25" customHeight="1" x14ac:dyDescent="0.25">
      <c r="A1024" s="67"/>
      <c r="F1024" s="59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</row>
    <row r="1025" spans="1:26" s="25" customFormat="1" ht="20.25" customHeight="1" x14ac:dyDescent="0.25">
      <c r="A1025" s="67"/>
      <c r="F1025" s="59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</row>
    <row r="1026" spans="1:26" s="25" customFormat="1" ht="20.25" customHeight="1" x14ac:dyDescent="0.25">
      <c r="A1026" s="67"/>
      <c r="F1026" s="59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</row>
    <row r="1027" spans="1:26" s="25" customFormat="1" ht="20.25" customHeight="1" x14ac:dyDescent="0.25">
      <c r="A1027" s="67"/>
      <c r="F1027" s="59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</row>
    <row r="1028" spans="1:26" s="25" customFormat="1" ht="20.25" customHeight="1" x14ac:dyDescent="0.25">
      <c r="A1028" s="67"/>
      <c r="F1028" s="59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</row>
    <row r="1029" spans="1:26" s="25" customFormat="1" ht="20.25" customHeight="1" x14ac:dyDescent="0.25">
      <c r="A1029" s="67"/>
      <c r="F1029" s="5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</row>
    <row r="1030" spans="1:26" s="25" customFormat="1" ht="20.25" customHeight="1" x14ac:dyDescent="0.25">
      <c r="A1030" s="67"/>
      <c r="F1030" s="59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</row>
    <row r="1031" spans="1:26" s="25" customFormat="1" ht="20.25" customHeight="1" x14ac:dyDescent="0.25">
      <c r="A1031" s="67"/>
      <c r="F1031" s="59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</row>
    <row r="1032" spans="1:26" s="25" customFormat="1" ht="20.25" customHeight="1" x14ac:dyDescent="0.25">
      <c r="A1032" s="67"/>
      <c r="F1032" s="59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</row>
    <row r="1033" spans="1:26" s="25" customFormat="1" ht="20.25" customHeight="1" x14ac:dyDescent="0.25">
      <c r="A1033" s="67"/>
      <c r="F1033" s="59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</row>
    <row r="1034" spans="1:26" s="25" customFormat="1" ht="20.25" customHeight="1" x14ac:dyDescent="0.25">
      <c r="A1034" s="67"/>
      <c r="F1034" s="59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</row>
    <row r="1035" spans="1:26" s="25" customFormat="1" ht="20.25" customHeight="1" x14ac:dyDescent="0.25">
      <c r="A1035" s="67"/>
      <c r="F1035" s="59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</row>
    <row r="1036" spans="1:26" s="25" customFormat="1" ht="20.25" customHeight="1" x14ac:dyDescent="0.25">
      <c r="A1036" s="67"/>
      <c r="F1036" s="59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</row>
    <row r="1037" spans="1:26" s="25" customFormat="1" ht="20.25" customHeight="1" x14ac:dyDescent="0.25">
      <c r="A1037" s="67"/>
      <c r="F1037" s="59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</row>
    <row r="1038" spans="1:26" s="25" customFormat="1" ht="20.25" customHeight="1" x14ac:dyDescent="0.25">
      <c r="A1038" s="67"/>
      <c r="F1038" s="59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</row>
    <row r="1039" spans="1:26" s="25" customFormat="1" ht="20.25" customHeight="1" x14ac:dyDescent="0.25">
      <c r="A1039" s="67"/>
      <c r="F1039" s="5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</row>
    <row r="1040" spans="1:26" s="25" customFormat="1" ht="20.25" customHeight="1" x14ac:dyDescent="0.25">
      <c r="A1040" s="67"/>
      <c r="F1040" s="59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</row>
    <row r="1041" spans="1:26" s="25" customFormat="1" ht="20.25" customHeight="1" x14ac:dyDescent="0.25">
      <c r="A1041" s="67"/>
      <c r="F1041" s="59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</row>
    <row r="1042" spans="1:26" s="25" customFormat="1" ht="20.25" customHeight="1" x14ac:dyDescent="0.25">
      <c r="A1042" s="67"/>
      <c r="F1042" s="59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</row>
    <row r="1043" spans="1:26" s="25" customFormat="1" ht="20.25" customHeight="1" x14ac:dyDescent="0.25">
      <c r="A1043" s="67"/>
      <c r="F1043" s="59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</row>
    <row r="1044" spans="1:26" s="25" customFormat="1" ht="20.25" customHeight="1" x14ac:dyDescent="0.25">
      <c r="A1044" s="67"/>
      <c r="F1044" s="59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</row>
    <row r="1045" spans="1:26" s="25" customFormat="1" ht="20.25" customHeight="1" x14ac:dyDescent="0.25">
      <c r="A1045" s="67"/>
      <c r="F1045" s="59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</row>
    <row r="1046" spans="1:26" s="25" customFormat="1" ht="20.25" customHeight="1" x14ac:dyDescent="0.25">
      <c r="A1046" s="67"/>
      <c r="F1046" s="59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</row>
    <row r="1047" spans="1:26" s="25" customFormat="1" ht="20.25" customHeight="1" x14ac:dyDescent="0.25">
      <c r="A1047" s="67"/>
      <c r="F1047" s="59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</row>
    <row r="1048" spans="1:26" s="25" customFormat="1" ht="20.25" customHeight="1" x14ac:dyDescent="0.25">
      <c r="A1048" s="67"/>
      <c r="F1048" s="59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</row>
    <row r="1049" spans="1:26" s="25" customFormat="1" ht="20.25" customHeight="1" x14ac:dyDescent="0.25">
      <c r="A1049" s="67"/>
      <c r="F1049" s="5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</row>
    <row r="1050" spans="1:26" s="25" customFormat="1" ht="20.25" customHeight="1" x14ac:dyDescent="0.25">
      <c r="A1050" s="67"/>
      <c r="F1050" s="59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</row>
    <row r="1051" spans="1:26" s="25" customFormat="1" ht="20.25" customHeight="1" x14ac:dyDescent="0.25">
      <c r="A1051" s="67"/>
      <c r="F1051" s="59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</row>
    <row r="1052" spans="1:26" s="25" customFormat="1" ht="20.25" customHeight="1" x14ac:dyDescent="0.25">
      <c r="A1052" s="67"/>
      <c r="F1052" s="59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</row>
    <row r="1053" spans="1:26" s="25" customFormat="1" ht="20.25" customHeight="1" x14ac:dyDescent="0.25">
      <c r="A1053" s="67"/>
      <c r="F1053" s="59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</row>
    <row r="1054" spans="1:26" s="25" customFormat="1" ht="20.25" customHeight="1" x14ac:dyDescent="0.25">
      <c r="A1054" s="67"/>
      <c r="F1054" s="59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</row>
    <row r="1055" spans="1:26" s="25" customFormat="1" ht="20.25" customHeight="1" x14ac:dyDescent="0.25">
      <c r="A1055" s="67"/>
      <c r="F1055" s="59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</row>
    <row r="1056" spans="1:26" s="25" customFormat="1" ht="20.25" customHeight="1" x14ac:dyDescent="0.25">
      <c r="A1056" s="67"/>
      <c r="F1056" s="59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</row>
    <row r="1057" spans="1:26" s="25" customFormat="1" ht="20.25" customHeight="1" x14ac:dyDescent="0.25">
      <c r="A1057" s="67"/>
      <c r="F1057" s="59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</row>
    <row r="1058" spans="1:26" s="25" customFormat="1" ht="20.25" customHeight="1" x14ac:dyDescent="0.25">
      <c r="A1058" s="67"/>
      <c r="F1058" s="59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</row>
    <row r="1059" spans="1:26" s="25" customFormat="1" ht="20.25" customHeight="1" x14ac:dyDescent="0.25">
      <c r="A1059" s="67"/>
      <c r="F1059" s="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</row>
    <row r="1060" spans="1:26" s="25" customFormat="1" ht="20.25" customHeight="1" x14ac:dyDescent="0.25">
      <c r="A1060" s="67"/>
      <c r="F1060" s="59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</row>
    <row r="1061" spans="1:26" s="25" customFormat="1" ht="20.25" customHeight="1" x14ac:dyDescent="0.25">
      <c r="A1061" s="67"/>
      <c r="F1061" s="59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</row>
    <row r="1062" spans="1:26" s="25" customFormat="1" ht="20.25" customHeight="1" x14ac:dyDescent="0.25">
      <c r="A1062" s="67"/>
      <c r="F1062" s="59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</row>
    <row r="1063" spans="1:26" s="25" customFormat="1" ht="20.25" customHeight="1" x14ac:dyDescent="0.25">
      <c r="A1063" s="67"/>
      <c r="F1063" s="59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</row>
    <row r="1064" spans="1:26" s="25" customFormat="1" ht="20.25" customHeight="1" x14ac:dyDescent="0.25">
      <c r="A1064" s="67"/>
      <c r="F1064" s="59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</row>
    <row r="1065" spans="1:26" s="25" customFormat="1" ht="20.25" customHeight="1" x14ac:dyDescent="0.25">
      <c r="A1065" s="67"/>
      <c r="F1065" s="59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</row>
    <row r="1066" spans="1:26" s="25" customFormat="1" ht="20.25" customHeight="1" x14ac:dyDescent="0.25">
      <c r="A1066" s="67"/>
      <c r="F1066" s="59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</row>
    <row r="1067" spans="1:26" s="25" customFormat="1" ht="20.25" customHeight="1" x14ac:dyDescent="0.25">
      <c r="A1067" s="67"/>
      <c r="F1067" s="59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</row>
    <row r="1068" spans="1:26" s="25" customFormat="1" ht="20.25" customHeight="1" x14ac:dyDescent="0.25">
      <c r="A1068" s="67"/>
      <c r="F1068" s="59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</row>
    <row r="1069" spans="1:26" s="25" customFormat="1" ht="20.25" customHeight="1" x14ac:dyDescent="0.25">
      <c r="A1069" s="67"/>
      <c r="F1069" s="5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</row>
    <row r="1070" spans="1:26" s="25" customFormat="1" ht="20.25" customHeight="1" x14ac:dyDescent="0.25">
      <c r="A1070" s="67"/>
      <c r="F1070" s="59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</row>
    <row r="1071" spans="1:26" s="25" customFormat="1" ht="20.25" customHeight="1" x14ac:dyDescent="0.25">
      <c r="A1071" s="67"/>
      <c r="F1071" s="59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</row>
    <row r="1072" spans="1:26" s="25" customFormat="1" ht="20.25" customHeight="1" x14ac:dyDescent="0.25">
      <c r="A1072" s="67"/>
      <c r="F1072" s="59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</row>
    <row r="1073" spans="1:26" s="25" customFormat="1" ht="20.25" customHeight="1" x14ac:dyDescent="0.25">
      <c r="A1073" s="67"/>
      <c r="F1073" s="59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</row>
    <row r="1074" spans="1:26" s="25" customFormat="1" ht="20.25" customHeight="1" x14ac:dyDescent="0.25">
      <c r="A1074" s="67"/>
      <c r="F1074" s="59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</row>
    <row r="1075" spans="1:26" s="25" customFormat="1" ht="20.25" customHeight="1" x14ac:dyDescent="0.25">
      <c r="A1075" s="67"/>
      <c r="F1075" s="59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</row>
    <row r="1076" spans="1:26" s="25" customFormat="1" ht="20.25" customHeight="1" x14ac:dyDescent="0.25">
      <c r="A1076" s="67"/>
      <c r="F1076" s="59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</row>
    <row r="1077" spans="1:26" s="25" customFormat="1" ht="20.25" customHeight="1" x14ac:dyDescent="0.25">
      <c r="A1077" s="67"/>
      <c r="F1077" s="59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</row>
    <row r="1078" spans="1:26" s="25" customFormat="1" ht="20.25" customHeight="1" x14ac:dyDescent="0.25">
      <c r="A1078" s="67"/>
      <c r="F1078" s="59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</row>
    <row r="1079" spans="1:26" s="25" customFormat="1" ht="20.25" customHeight="1" x14ac:dyDescent="0.25">
      <c r="A1079" s="67"/>
      <c r="F1079" s="5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</row>
    <row r="1080" spans="1:26" s="25" customFormat="1" ht="20.25" customHeight="1" x14ac:dyDescent="0.25">
      <c r="A1080" s="67"/>
      <c r="F1080" s="59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</row>
    <row r="1081" spans="1:26" s="25" customFormat="1" ht="20.25" customHeight="1" x14ac:dyDescent="0.25">
      <c r="A1081" s="67"/>
      <c r="F1081" s="59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</row>
    <row r="1082" spans="1:26" s="25" customFormat="1" ht="20.25" customHeight="1" x14ac:dyDescent="0.25">
      <c r="A1082" s="67"/>
      <c r="F1082" s="59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</row>
    <row r="1083" spans="1:26" s="25" customFormat="1" ht="20.25" customHeight="1" x14ac:dyDescent="0.25">
      <c r="A1083" s="67"/>
      <c r="F1083" s="59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</row>
    <row r="1084" spans="1:26" s="25" customFormat="1" ht="20.25" customHeight="1" x14ac:dyDescent="0.25">
      <c r="A1084" s="67"/>
      <c r="F1084" s="59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</row>
    <row r="1085" spans="1:26" s="25" customFormat="1" ht="20.25" customHeight="1" x14ac:dyDescent="0.25">
      <c r="A1085" s="67"/>
      <c r="F1085" s="59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</row>
    <row r="1086" spans="1:26" s="25" customFormat="1" ht="20.25" customHeight="1" x14ac:dyDescent="0.25">
      <c r="A1086" s="67"/>
      <c r="F1086" s="59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</row>
    <row r="1087" spans="1:26" s="25" customFormat="1" ht="20.25" customHeight="1" x14ac:dyDescent="0.25">
      <c r="A1087" s="67"/>
      <c r="F1087" s="59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</row>
    <row r="1088" spans="1:26" s="25" customFormat="1" ht="20.25" customHeight="1" x14ac:dyDescent="0.25">
      <c r="A1088" s="67"/>
      <c r="F1088" s="59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</row>
    <row r="1089" spans="1:26" s="25" customFormat="1" ht="20.25" customHeight="1" x14ac:dyDescent="0.25">
      <c r="A1089" s="67"/>
      <c r="F1089" s="5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</row>
    <row r="1090" spans="1:26" s="25" customFormat="1" ht="20.25" customHeight="1" x14ac:dyDescent="0.25">
      <c r="A1090" s="67"/>
      <c r="F1090" s="59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</row>
    <row r="1091" spans="1:26" s="25" customFormat="1" ht="20.25" customHeight="1" x14ac:dyDescent="0.25">
      <c r="A1091" s="67"/>
      <c r="F1091" s="59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</row>
    <row r="1092" spans="1:26" s="25" customFormat="1" ht="20.25" customHeight="1" x14ac:dyDescent="0.25">
      <c r="A1092" s="67"/>
      <c r="F1092" s="59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</row>
    <row r="1093" spans="1:26" s="25" customFormat="1" ht="20.25" customHeight="1" x14ac:dyDescent="0.25">
      <c r="A1093" s="67"/>
      <c r="F1093" s="59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</row>
    <row r="1094" spans="1:26" s="25" customFormat="1" ht="20.25" customHeight="1" x14ac:dyDescent="0.25">
      <c r="A1094" s="67"/>
      <c r="F1094" s="59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</row>
    <row r="1095" spans="1:26" s="25" customFormat="1" ht="20.25" customHeight="1" x14ac:dyDescent="0.25">
      <c r="A1095" s="67"/>
      <c r="F1095" s="59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</row>
    <row r="1096" spans="1:26" s="25" customFormat="1" ht="20.25" customHeight="1" x14ac:dyDescent="0.25">
      <c r="A1096" s="67"/>
      <c r="F1096" s="59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</row>
    <row r="1097" spans="1:26" s="25" customFormat="1" ht="20.25" customHeight="1" x14ac:dyDescent="0.25">
      <c r="A1097" s="67"/>
      <c r="F1097" s="59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</row>
    <row r="1098" spans="1:26" s="25" customFormat="1" ht="20.25" customHeight="1" x14ac:dyDescent="0.25">
      <c r="A1098" s="67"/>
      <c r="F1098" s="59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</row>
    <row r="1099" spans="1:26" s="25" customFormat="1" ht="20.25" customHeight="1" x14ac:dyDescent="0.25">
      <c r="A1099" s="67"/>
      <c r="F1099" s="5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</row>
    <row r="1100" spans="1:26" s="25" customFormat="1" ht="20.25" customHeight="1" x14ac:dyDescent="0.25">
      <c r="A1100" s="67"/>
      <c r="F1100" s="59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</row>
    <row r="1101" spans="1:26" s="25" customFormat="1" ht="20.25" customHeight="1" x14ac:dyDescent="0.25">
      <c r="A1101" s="67"/>
      <c r="F1101" s="59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</row>
    <row r="1102" spans="1:26" s="25" customFormat="1" ht="20.25" customHeight="1" x14ac:dyDescent="0.25">
      <c r="A1102" s="67"/>
      <c r="F1102" s="59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</row>
    <row r="1103" spans="1:26" s="25" customFormat="1" ht="20.25" customHeight="1" x14ac:dyDescent="0.25">
      <c r="A1103" s="67"/>
      <c r="F1103" s="59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</row>
    <row r="1104" spans="1:26" s="25" customFormat="1" ht="20.25" customHeight="1" x14ac:dyDescent="0.25">
      <c r="A1104" s="67"/>
      <c r="F1104" s="59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</row>
    <row r="1105" spans="1:26" s="25" customFormat="1" ht="20.25" customHeight="1" x14ac:dyDescent="0.25">
      <c r="A1105" s="67"/>
      <c r="F1105" s="59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</row>
    <row r="1106" spans="1:26" s="25" customFormat="1" ht="20.25" customHeight="1" x14ac:dyDescent="0.25">
      <c r="A1106" s="67"/>
      <c r="F1106" s="59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</row>
    <row r="1107" spans="1:26" s="25" customFormat="1" ht="20.25" customHeight="1" x14ac:dyDescent="0.25">
      <c r="A1107" s="67"/>
      <c r="F1107" s="59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</row>
    <row r="1108" spans="1:26" s="25" customFormat="1" ht="20.25" customHeight="1" x14ac:dyDescent="0.25">
      <c r="A1108" s="67"/>
      <c r="F1108" s="59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</row>
    <row r="1109" spans="1:26" s="25" customFormat="1" ht="20.25" customHeight="1" x14ac:dyDescent="0.25">
      <c r="A1109" s="67"/>
      <c r="F1109" s="5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</row>
    <row r="1110" spans="1:26" s="25" customFormat="1" ht="20.25" customHeight="1" x14ac:dyDescent="0.25">
      <c r="A1110" s="67"/>
      <c r="F1110" s="59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</row>
    <row r="1111" spans="1:26" s="25" customFormat="1" ht="20.25" customHeight="1" x14ac:dyDescent="0.25">
      <c r="A1111" s="67"/>
      <c r="F1111" s="59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</row>
    <row r="1112" spans="1:26" s="25" customFormat="1" ht="20.25" customHeight="1" x14ac:dyDescent="0.25">
      <c r="A1112" s="67"/>
      <c r="F1112" s="59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</row>
    <row r="1113" spans="1:26" s="25" customFormat="1" ht="20.25" customHeight="1" x14ac:dyDescent="0.25">
      <c r="A1113" s="67"/>
      <c r="F1113" s="59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</row>
    <row r="1114" spans="1:26" s="25" customFormat="1" ht="20.25" customHeight="1" x14ac:dyDescent="0.25">
      <c r="A1114" s="67"/>
      <c r="F1114" s="59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</row>
    <row r="1115" spans="1:26" s="25" customFormat="1" ht="20.25" customHeight="1" x14ac:dyDescent="0.25">
      <c r="A1115" s="67"/>
      <c r="F1115" s="59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</row>
    <row r="1116" spans="1:26" s="25" customFormat="1" ht="20.25" customHeight="1" x14ac:dyDescent="0.25">
      <c r="A1116" s="67"/>
      <c r="F1116" s="59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</row>
    <row r="1117" spans="1:26" s="25" customFormat="1" ht="20.25" customHeight="1" x14ac:dyDescent="0.25">
      <c r="A1117" s="67"/>
      <c r="F1117" s="59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</row>
    <row r="1118" spans="1:26" s="25" customFormat="1" ht="20.25" customHeight="1" x14ac:dyDescent="0.25">
      <c r="A1118" s="67"/>
      <c r="F1118" s="59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</row>
    <row r="1119" spans="1:26" s="25" customFormat="1" ht="20.25" customHeight="1" x14ac:dyDescent="0.25">
      <c r="A1119" s="67"/>
      <c r="F1119" s="5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</row>
    <row r="1120" spans="1:26" s="25" customFormat="1" ht="20.25" customHeight="1" x14ac:dyDescent="0.25">
      <c r="A1120" s="67"/>
      <c r="F1120" s="59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</row>
    <row r="1121" spans="1:26" s="25" customFormat="1" ht="20.25" customHeight="1" x14ac:dyDescent="0.25">
      <c r="A1121" s="67"/>
      <c r="F1121" s="59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1:26" s="25" customFormat="1" ht="20.25" customHeight="1" x14ac:dyDescent="0.25">
      <c r="A1122" s="67"/>
      <c r="F1122" s="59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1:26" s="25" customFormat="1" ht="20.25" customHeight="1" x14ac:dyDescent="0.25">
      <c r="A1123" s="67"/>
      <c r="F1123" s="59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1:26" s="25" customFormat="1" ht="20.25" customHeight="1" x14ac:dyDescent="0.25">
      <c r="A1124" s="67"/>
      <c r="F1124" s="59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</row>
    <row r="1125" spans="1:26" s="25" customFormat="1" ht="20.25" customHeight="1" x14ac:dyDescent="0.25">
      <c r="A1125" s="67"/>
      <c r="F1125" s="59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</row>
    <row r="1126" spans="1:26" s="25" customFormat="1" ht="20.25" customHeight="1" x14ac:dyDescent="0.25">
      <c r="A1126" s="67"/>
      <c r="F1126" s="59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</row>
    <row r="1127" spans="1:26" s="25" customFormat="1" ht="20.25" customHeight="1" x14ac:dyDescent="0.25">
      <c r="A1127" s="67"/>
      <c r="F1127" s="59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</row>
    <row r="1128" spans="1:26" s="25" customFormat="1" ht="20.25" customHeight="1" x14ac:dyDescent="0.25">
      <c r="A1128" s="67"/>
      <c r="F1128" s="59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</row>
    <row r="1129" spans="1:26" s="25" customFormat="1" ht="20.25" customHeight="1" x14ac:dyDescent="0.25">
      <c r="A1129" s="67"/>
      <c r="F1129" s="5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</row>
    <row r="1130" spans="1:26" s="25" customFormat="1" ht="20.25" customHeight="1" x14ac:dyDescent="0.25">
      <c r="A1130" s="67"/>
      <c r="F1130" s="59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</row>
    <row r="1131" spans="1:26" s="25" customFormat="1" ht="20.25" customHeight="1" x14ac:dyDescent="0.25">
      <c r="A1131" s="67"/>
      <c r="F1131" s="59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</row>
    <row r="1132" spans="1:26" s="25" customFormat="1" ht="20.25" customHeight="1" x14ac:dyDescent="0.25">
      <c r="A1132" s="67"/>
      <c r="F1132" s="59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</row>
    <row r="1133" spans="1:26" s="25" customFormat="1" ht="20.25" customHeight="1" x14ac:dyDescent="0.25">
      <c r="A1133" s="67"/>
      <c r="F1133" s="59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</row>
    <row r="1134" spans="1:26" s="25" customFormat="1" ht="20.25" customHeight="1" x14ac:dyDescent="0.25">
      <c r="A1134" s="67"/>
      <c r="F1134" s="59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</row>
    <row r="1135" spans="1:26" s="25" customFormat="1" ht="20.25" customHeight="1" x14ac:dyDescent="0.25">
      <c r="A1135" s="67"/>
      <c r="F1135" s="59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</row>
    <row r="1136" spans="1:26" s="25" customFormat="1" ht="20.25" customHeight="1" x14ac:dyDescent="0.25">
      <c r="A1136" s="67"/>
      <c r="F1136" s="59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</row>
    <row r="1137" spans="1:26" s="25" customFormat="1" ht="20.25" customHeight="1" x14ac:dyDescent="0.25">
      <c r="A1137" s="67"/>
      <c r="F1137" s="59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</row>
    <row r="1138" spans="1:26" s="25" customFormat="1" ht="20.25" customHeight="1" x14ac:dyDescent="0.25">
      <c r="A1138" s="67"/>
      <c r="F1138" s="59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</row>
    <row r="1139" spans="1:26" s="25" customFormat="1" ht="20.25" customHeight="1" x14ac:dyDescent="0.25">
      <c r="A1139" s="67"/>
      <c r="F1139" s="5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</row>
    <row r="1140" spans="1:26" s="25" customFormat="1" ht="20.25" customHeight="1" x14ac:dyDescent="0.25">
      <c r="A1140" s="67"/>
      <c r="F1140" s="59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</row>
    <row r="1141" spans="1:26" s="25" customFormat="1" ht="20.25" customHeight="1" x14ac:dyDescent="0.25">
      <c r="A1141" s="67"/>
      <c r="F1141" s="59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</row>
    <row r="1142" spans="1:26" s="25" customFormat="1" ht="20.25" customHeight="1" x14ac:dyDescent="0.25">
      <c r="A1142" s="67"/>
      <c r="F1142" s="59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</row>
    <row r="1143" spans="1:26" s="25" customFormat="1" ht="20.25" customHeight="1" x14ac:dyDescent="0.25">
      <c r="A1143" s="67"/>
      <c r="F1143" s="59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</row>
    <row r="1144" spans="1:26" s="25" customFormat="1" ht="20.25" customHeight="1" x14ac:dyDescent="0.25">
      <c r="A1144" s="67"/>
      <c r="F1144" s="59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</row>
    <row r="1145" spans="1:26" s="25" customFormat="1" ht="20.25" customHeight="1" x14ac:dyDescent="0.25">
      <c r="A1145" s="67"/>
      <c r="F1145" s="59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</row>
    <row r="1146" spans="1:26" s="25" customFormat="1" ht="20.25" customHeight="1" x14ac:dyDescent="0.25">
      <c r="A1146" s="67"/>
      <c r="F1146" s="59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</row>
    <row r="1147" spans="1:26" s="25" customFormat="1" ht="20.25" customHeight="1" x14ac:dyDescent="0.25">
      <c r="A1147" s="67"/>
      <c r="F1147" s="59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</row>
    <row r="1148" spans="1:26" s="25" customFormat="1" ht="20.25" customHeight="1" x14ac:dyDescent="0.25">
      <c r="A1148" s="67"/>
      <c r="F1148" s="59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</row>
    <row r="1149" spans="1:26" s="25" customFormat="1" ht="20.25" customHeight="1" x14ac:dyDescent="0.25">
      <c r="A1149" s="67"/>
      <c r="F1149" s="5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</row>
    <row r="1150" spans="1:26" s="25" customFormat="1" ht="20.25" customHeight="1" x14ac:dyDescent="0.25">
      <c r="A1150" s="67"/>
      <c r="F1150" s="59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</row>
    <row r="1151" spans="1:26" s="25" customFormat="1" ht="20.25" customHeight="1" x14ac:dyDescent="0.25">
      <c r="A1151" s="67"/>
      <c r="F1151" s="59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</row>
    <row r="1152" spans="1:26" s="25" customFormat="1" ht="20.25" customHeight="1" x14ac:dyDescent="0.25">
      <c r="A1152" s="67"/>
      <c r="F1152" s="59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</row>
    <row r="1153" spans="1:26" s="25" customFormat="1" ht="20.25" customHeight="1" x14ac:dyDescent="0.25">
      <c r="A1153" s="67"/>
      <c r="F1153" s="59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</row>
    <row r="1154" spans="1:26" s="25" customFormat="1" ht="20.25" customHeight="1" x14ac:dyDescent="0.25">
      <c r="A1154" s="67"/>
      <c r="F1154" s="59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</row>
    <row r="1155" spans="1:26" s="25" customFormat="1" ht="20.25" customHeight="1" x14ac:dyDescent="0.25">
      <c r="A1155" s="67"/>
      <c r="F1155" s="59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</row>
    <row r="1156" spans="1:26" s="25" customFormat="1" ht="20.25" customHeight="1" x14ac:dyDescent="0.25">
      <c r="A1156" s="67"/>
      <c r="F1156" s="59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</row>
    <row r="1157" spans="1:26" s="25" customFormat="1" ht="20.25" customHeight="1" x14ac:dyDescent="0.25">
      <c r="A1157" s="67"/>
      <c r="F1157" s="59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</row>
    <row r="1158" spans="1:26" s="25" customFormat="1" ht="20.25" customHeight="1" x14ac:dyDescent="0.25">
      <c r="A1158" s="67"/>
      <c r="F1158" s="59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</row>
    <row r="1159" spans="1:26" s="25" customFormat="1" ht="20.25" customHeight="1" x14ac:dyDescent="0.25">
      <c r="A1159" s="67"/>
      <c r="F1159" s="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</row>
    <row r="1160" spans="1:26" s="25" customFormat="1" ht="20.25" customHeight="1" x14ac:dyDescent="0.25">
      <c r="A1160" s="67"/>
      <c r="F1160" s="59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</row>
    <row r="1161" spans="1:26" s="25" customFormat="1" ht="20.25" customHeight="1" x14ac:dyDescent="0.25">
      <c r="A1161" s="67"/>
      <c r="F1161" s="59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</row>
    <row r="1162" spans="1:26" s="25" customFormat="1" ht="20.25" customHeight="1" x14ac:dyDescent="0.25">
      <c r="A1162" s="67"/>
      <c r="F1162" s="59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</row>
    <row r="1163" spans="1:26" s="25" customFormat="1" ht="20.25" customHeight="1" x14ac:dyDescent="0.25">
      <c r="A1163" s="67"/>
      <c r="F1163" s="59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</row>
    <row r="1164" spans="1:26" s="25" customFormat="1" ht="20.25" customHeight="1" x14ac:dyDescent="0.25">
      <c r="A1164" s="67"/>
      <c r="F1164" s="59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</row>
    <row r="1165" spans="1:26" s="25" customFormat="1" ht="20.25" customHeight="1" x14ac:dyDescent="0.25">
      <c r="A1165" s="67"/>
      <c r="F1165" s="59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</row>
    <row r="1166" spans="1:26" s="25" customFormat="1" ht="20.25" customHeight="1" x14ac:dyDescent="0.25">
      <c r="A1166" s="67"/>
      <c r="F1166" s="59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</row>
    <row r="1167" spans="1:26" s="25" customFormat="1" ht="20.25" customHeight="1" x14ac:dyDescent="0.25">
      <c r="A1167" s="67"/>
      <c r="F1167" s="59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</row>
    <row r="1168" spans="1:26" s="25" customFormat="1" ht="20.25" customHeight="1" x14ac:dyDescent="0.25">
      <c r="A1168" s="67"/>
      <c r="F1168" s="59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</row>
    <row r="1169" spans="1:26" s="25" customFormat="1" ht="20.25" customHeight="1" x14ac:dyDescent="0.25">
      <c r="A1169" s="67"/>
      <c r="F1169" s="5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</row>
    <row r="1170" spans="1:26" s="25" customFormat="1" ht="20.25" customHeight="1" x14ac:dyDescent="0.25">
      <c r="A1170" s="67"/>
      <c r="F1170" s="59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</row>
    <row r="1171" spans="1:26" s="25" customFormat="1" ht="20.25" customHeight="1" x14ac:dyDescent="0.25">
      <c r="A1171" s="67"/>
      <c r="F1171" s="59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</row>
    <row r="1172" spans="1:26" s="25" customFormat="1" ht="20.25" customHeight="1" x14ac:dyDescent="0.25">
      <c r="A1172" s="67"/>
      <c r="F1172" s="59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</row>
    <row r="1173" spans="1:26" s="25" customFormat="1" ht="20.25" customHeight="1" x14ac:dyDescent="0.25">
      <c r="A1173" s="67"/>
      <c r="F1173" s="59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</row>
    <row r="1174" spans="1:26" s="25" customFormat="1" ht="20.25" customHeight="1" x14ac:dyDescent="0.25">
      <c r="A1174" s="67"/>
      <c r="F1174" s="59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</row>
    <row r="1175" spans="1:26" s="25" customFormat="1" ht="20.25" customHeight="1" x14ac:dyDescent="0.25">
      <c r="A1175" s="67"/>
      <c r="F1175" s="59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</row>
    <row r="1176" spans="1:26" s="25" customFormat="1" ht="20.25" customHeight="1" x14ac:dyDescent="0.25">
      <c r="A1176" s="67"/>
      <c r="F1176" s="59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</row>
    <row r="1177" spans="1:26" s="25" customFormat="1" ht="20.25" customHeight="1" x14ac:dyDescent="0.25">
      <c r="A1177" s="67"/>
      <c r="F1177" s="59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</row>
    <row r="1178" spans="1:26" s="25" customFormat="1" ht="20.25" customHeight="1" x14ac:dyDescent="0.25">
      <c r="A1178" s="67"/>
      <c r="F1178" s="59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1:26" s="25" customFormat="1" ht="20.25" customHeight="1" x14ac:dyDescent="0.25">
      <c r="A1179" s="67"/>
      <c r="F1179" s="5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1:26" s="25" customFormat="1" ht="20.25" customHeight="1" x14ac:dyDescent="0.25">
      <c r="A1180" s="67"/>
      <c r="F1180" s="59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1:26" s="25" customFormat="1" ht="20.25" customHeight="1" x14ac:dyDescent="0.25">
      <c r="A1181" s="67"/>
      <c r="F1181" s="59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1:26" s="25" customFormat="1" ht="20.25" customHeight="1" x14ac:dyDescent="0.25">
      <c r="A1182" s="67"/>
      <c r="F1182" s="59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1:26" s="25" customFormat="1" ht="20.25" customHeight="1" x14ac:dyDescent="0.25">
      <c r="A1183" s="67"/>
      <c r="F1183" s="59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1:26" s="25" customFormat="1" ht="20.25" customHeight="1" x14ac:dyDescent="0.25">
      <c r="A1184" s="67"/>
      <c r="F1184" s="59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1:26" s="25" customFormat="1" ht="20.25" customHeight="1" x14ac:dyDescent="0.25">
      <c r="A1185" s="67"/>
      <c r="F1185" s="59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1:26" s="25" customFormat="1" ht="20.25" customHeight="1" x14ac:dyDescent="0.25">
      <c r="A1186" s="67"/>
      <c r="F1186" s="59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1:26" s="25" customFormat="1" ht="20.25" customHeight="1" x14ac:dyDescent="0.25">
      <c r="A1187" s="67"/>
      <c r="F1187" s="59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1:26" s="25" customFormat="1" ht="20.25" customHeight="1" x14ac:dyDescent="0.25">
      <c r="A1188" s="67"/>
      <c r="F1188" s="59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1:26" s="25" customFormat="1" ht="20.25" customHeight="1" x14ac:dyDescent="0.25">
      <c r="A1189" s="67"/>
      <c r="F1189" s="5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1:26" s="25" customFormat="1" ht="20.25" customHeight="1" x14ac:dyDescent="0.25">
      <c r="A1190" s="67"/>
      <c r="F1190" s="59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1:26" s="25" customFormat="1" ht="20.25" customHeight="1" x14ac:dyDescent="0.25">
      <c r="A1191" s="67"/>
      <c r="F1191" s="59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1:26" s="25" customFormat="1" ht="20.25" customHeight="1" x14ac:dyDescent="0.25">
      <c r="A1192" s="67"/>
      <c r="F1192" s="59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1:26" s="25" customFormat="1" ht="20.25" customHeight="1" x14ac:dyDescent="0.25">
      <c r="A1193" s="67"/>
      <c r="F1193" s="59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1:26" s="25" customFormat="1" ht="20.25" customHeight="1" x14ac:dyDescent="0.25">
      <c r="A1194" s="67"/>
      <c r="F1194" s="59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1:26" s="25" customFormat="1" ht="20.25" customHeight="1" x14ac:dyDescent="0.25">
      <c r="A1195" s="67"/>
      <c r="F1195" s="59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1:26" s="25" customFormat="1" ht="20.25" customHeight="1" x14ac:dyDescent="0.25">
      <c r="A1196" s="67"/>
      <c r="F1196" s="59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1:26" s="25" customFormat="1" ht="20.25" customHeight="1" x14ac:dyDescent="0.25">
      <c r="A1197" s="67"/>
      <c r="F1197" s="59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1:26" s="25" customFormat="1" ht="20.25" customHeight="1" x14ac:dyDescent="0.25">
      <c r="A1198" s="67"/>
      <c r="F1198" s="59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1:26" s="25" customFormat="1" ht="20.25" customHeight="1" x14ac:dyDescent="0.25">
      <c r="A1199" s="67"/>
      <c r="F1199" s="5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1:26" s="25" customFormat="1" ht="20.25" customHeight="1" x14ac:dyDescent="0.25">
      <c r="A1200" s="67"/>
      <c r="F1200" s="59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1:26" s="25" customFormat="1" ht="20.25" customHeight="1" x14ac:dyDescent="0.25">
      <c r="A1201" s="67"/>
      <c r="F1201" s="59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1:26" s="25" customFormat="1" ht="20.25" customHeight="1" x14ac:dyDescent="0.25">
      <c r="A1202" s="67"/>
      <c r="F1202" s="59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1:26" s="25" customFormat="1" ht="20.25" customHeight="1" x14ac:dyDescent="0.25">
      <c r="A1203" s="67"/>
      <c r="F1203" s="59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1:26" s="25" customFormat="1" ht="20.25" customHeight="1" x14ac:dyDescent="0.25">
      <c r="A1204" s="67"/>
      <c r="F1204" s="59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1:26" s="25" customFormat="1" ht="20.25" customHeight="1" x14ac:dyDescent="0.25">
      <c r="A1205" s="67"/>
      <c r="F1205" s="59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1:26" s="25" customFormat="1" ht="20.25" customHeight="1" x14ac:dyDescent="0.25">
      <c r="A1206" s="67"/>
      <c r="F1206" s="59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1:26" s="25" customFormat="1" ht="20.25" customHeight="1" x14ac:dyDescent="0.25">
      <c r="A1207" s="67"/>
      <c r="F1207" s="59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1:26" s="25" customFormat="1" ht="20.25" customHeight="1" x14ac:dyDescent="0.25">
      <c r="A1208" s="67"/>
      <c r="F1208" s="59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1:26" s="25" customFormat="1" ht="20.25" customHeight="1" x14ac:dyDescent="0.25">
      <c r="A1209" s="67"/>
      <c r="F1209" s="5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1:26" s="25" customFormat="1" ht="20.25" customHeight="1" x14ac:dyDescent="0.25">
      <c r="A1210" s="67"/>
      <c r="F1210" s="59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1:26" s="25" customFormat="1" ht="20.25" customHeight="1" x14ac:dyDescent="0.25">
      <c r="A1211" s="67"/>
      <c r="F1211" s="59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1:26" s="25" customFormat="1" ht="20.25" customHeight="1" x14ac:dyDescent="0.25">
      <c r="A1212" s="67"/>
      <c r="F1212" s="59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1:26" s="25" customFormat="1" ht="20.25" customHeight="1" x14ac:dyDescent="0.25">
      <c r="A1213" s="67"/>
      <c r="F1213" s="59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1:26" s="25" customFormat="1" ht="20.25" customHeight="1" x14ac:dyDescent="0.25">
      <c r="A1214" s="67"/>
      <c r="F1214" s="59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1:26" s="25" customFormat="1" ht="20.25" customHeight="1" x14ac:dyDescent="0.25">
      <c r="A1215" s="67"/>
      <c r="F1215" s="59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</sheetData>
  <mergeCells count="42">
    <mergeCell ref="B78:B80"/>
    <mergeCell ref="B81:B83"/>
    <mergeCell ref="B132:B135"/>
    <mergeCell ref="C2:I2"/>
    <mergeCell ref="C8:H8"/>
    <mergeCell ref="C9:H9"/>
    <mergeCell ref="C10:H10"/>
    <mergeCell ref="C11:H11"/>
    <mergeCell ref="B18:B23"/>
    <mergeCell ref="B33:B35"/>
    <mergeCell ref="B36:B38"/>
    <mergeCell ref="B39:B41"/>
    <mergeCell ref="B42:B44"/>
    <mergeCell ref="B48:B50"/>
    <mergeCell ref="B51:B53"/>
    <mergeCell ref="B54:B56"/>
    <mergeCell ref="B102:B104"/>
    <mergeCell ref="B108:B110"/>
    <mergeCell ref="B111:B113"/>
    <mergeCell ref="B114:B116"/>
    <mergeCell ref="B84:B86"/>
    <mergeCell ref="B87:B89"/>
    <mergeCell ref="B93:B95"/>
    <mergeCell ref="B96:B98"/>
    <mergeCell ref="B99:B101"/>
    <mergeCell ref="B90:B92"/>
    <mergeCell ref="B120:B125"/>
    <mergeCell ref="B126:B128"/>
    <mergeCell ref="B129:B131"/>
    <mergeCell ref="B117:B119"/>
    <mergeCell ref="B24:B26"/>
    <mergeCell ref="B30:B32"/>
    <mergeCell ref="B45:B47"/>
    <mergeCell ref="B60:B62"/>
    <mergeCell ref="B75:B77"/>
    <mergeCell ref="B66:B68"/>
    <mergeCell ref="B69:B71"/>
    <mergeCell ref="B72:B74"/>
    <mergeCell ref="B57:B59"/>
    <mergeCell ref="B63:B65"/>
    <mergeCell ref="B27:B29"/>
    <mergeCell ref="B105:B107"/>
  </mergeCells>
  <phoneticPr fontId="48" type="noConversion"/>
  <pageMargins left="0.47244094488188981" right="0.19685039370078741" top="0.59055118110236227" bottom="0.62992125984251968" header="0.23622047244094491" footer="0.31496062992125984"/>
  <pageSetup paperSize="9" scale="67" fitToHeight="0" orientation="portrait" verticalDpi="598" r:id="rId1"/>
  <headerFooter alignWithMargins="0">
    <oddHeader>&amp;LClassification: Internal&amp;CStatus: Draft&amp;RExpiry Date: 2011-01-09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>
  <LongProp xmlns="" name="TaxCatchAll"><![CDATA[147;#NO 35/11-B-11 AY1H|89db3cf3-8049-4ff0-ade0-200ee36ab718;#28;#SP2010 TEAM SITE|d2a13e4d-4332-499d-9e40-c5f8a4f798c5;#2;#Draft|af4d3abd-d88d-48b7-8fea-db9baac9496f;#39;#Deepsea Atlantic|85b34f49-f655-45af-86b8-ca0db1090d9d;#75;#EXPLORATION ＆ PRODUCTION NORWAY (EPN)|549f4d9b-e032-4f6f-88fa-913655c22a47;#161;#NO 16/2-4|fd80658c-d536-4de1-8c84-56a3088da1bf;#160;#NO PL005|8db58b1d-ecf4-4187-9598-6f5796532b98;#159;#Well construction planning and execution|1d56c2e8-2989-41cf-8e27-972be7a52cf2;#9;#JOHAN SVERDRUP|ced64f09-3bc2-4f3b-b76a-ec31cb4c6883;#8;#Norway|cd21f0fc-a0f3-48c6-8f36-ae1c60534e37;#7;#Internal|3361fef0-33ac-457d-8a1d-df19735ffcb1;#4;#Drilling & Well (D&W)|fe009a51-ebe1-4ba3-bf38-86b6ff998287;#76;#DW700 – Development well construction - data|88626af0-72d9-4a41-b493-8319a826a6e9;#1;#Equinor ASA|98c35a5d-62b8-4578-be3d-53b9f4deec1f]]></LongProp>
</LongProperties>
</file>

<file path=customXml/item3.xml><?xml version="1.0" encoding="utf-8"?>
<?mso-contentType ?>
<SharedContentType xmlns="Microsoft.SharePoint.Taxonomy.ContentTypeSync" SourceId="02f74cf1-ae9f-400d-bc52-3bcd3a9e177f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52B23E065112644B84E950C35A824CD0" ma:contentTypeVersion="20" ma:contentTypeDescription="Create a new document." ma:contentTypeScope="" ma:versionID="f5f64b35ad3a5b53fcf08f33e46f1bd8">
  <xsd:schema xmlns:xsd="http://www.w3.org/2001/XMLSchema" xmlns:xs="http://www.w3.org/2001/XMLSchema" xmlns:p="http://schemas.microsoft.com/office/2006/metadata/properties" xmlns:ns2="6e5e811e-62e6-444b-b6ef-204719c0b44a" xmlns:ns3="5b4e24bb-367d-45dc-b637-097f3fb44482" xmlns:ns4="8016c18e-c0a1-40da-b3d2-c4a37b26f98b" targetNamespace="http://schemas.microsoft.com/office/2006/metadata/properties" ma:root="true" ma:fieldsID="26024ade12a64bc6b2737b3088c66b4b" ns2:_="" ns3:_="" ns4:_="">
    <xsd:import namespace="6e5e811e-62e6-444b-b6ef-204719c0b44a"/>
    <xsd:import namespace="5b4e24bb-367d-45dc-b637-097f3fb44482"/>
    <xsd:import namespace="8016c18e-c0a1-40da-b3d2-c4a37b26f98b"/>
    <xsd:element name="properties">
      <xsd:complexType>
        <xsd:sequence>
          <xsd:element name="documentManagement">
            <xsd:complexType>
              <xsd:all>
                <xsd:element ref="ns2:d632f762b19c46329b06e4a329cb5038" minOccurs="0"/>
                <xsd:element ref="ns3:TaxCatchAll" minOccurs="0"/>
                <xsd:element ref="ns3:TaxCatchAllLabel" minOccurs="0"/>
                <xsd:element ref="ns2:mbf6ec96a4d94feeaf76fee4d5d0c80e" minOccurs="0"/>
                <xsd:element ref="ns2:c71f94430ee24530b6af52dc58e8598c" minOccurs="0"/>
                <xsd:element ref="ns2:m9e92212f5fa42fa9b52bc2f3224e0af" minOccurs="0"/>
                <xsd:element ref="ns2:hfb23c77fa4f4618a5f446ac03ac12ab" minOccurs="0"/>
                <xsd:element ref="ns2:g971e9ce8060489b80a056801d36d93d" minOccurs="0"/>
                <xsd:element ref="ns2:b519d5ff8fc64ffea9cb9a4c0b377271" minOccurs="0"/>
                <xsd:element ref="ns2:o6fe11a35735487dac377a215490fa4b" minOccurs="0"/>
                <xsd:element ref="ns2:gd56e2644879487f8da67586944cf0f5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2:SharedWithUsers" minOccurs="0"/>
                <xsd:element ref="ns2:SharedWithDetails" minOccurs="0"/>
                <xsd:element ref="ns4:MediaServiceOCR" minOccurs="0"/>
                <xsd:element ref="ns4:lcf76f155ced4ddcb4097134ff3c332f" minOccurs="0"/>
                <xsd:element ref="ns2:j463fd55c1e24278acd7d668b68aa43a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e811e-62e6-444b-b6ef-204719c0b44a" elementFormDefault="qualified">
    <xsd:import namespace="http://schemas.microsoft.com/office/2006/documentManagement/types"/>
    <xsd:import namespace="http://schemas.microsoft.com/office/infopath/2007/PartnerControls"/>
    <xsd:element name="d632f762b19c46329b06e4a329cb5038" ma:index="8" ma:taxonomy="true" ma:internalName="d632f762b19c46329b06e4a329cb5038" ma:taxonomyFieldName="EIMBusinessArea" ma:displayName="Business Area" ma:default="7;#TECHNOLOGY DIGITAL ＆ INNOVATION (TDI)|90177810-19d5-40f0-8fda-8eb6a1357ee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12" ma:taxonomy="true" ma:internalName="mbf6ec96a4d94feeaf76fee4d5d0c80e" ma:taxonomyFieldName="EIMCountry" ma:displayName="Country" ma:default="8;#Norway|cd21f0fc-a0f3-48c6-8f36-ae1c60534e37" ma:fieldId="{6bf6ec96-a4d9-4fee-af76-fee4d5d0c80e}" ma:taxonomyMulti="true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14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16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fb23c77fa4f4618a5f446ac03ac12ab" ma:index="18" ma:taxonomy="true" ma:internalName="hfb23c77fa4f4618a5f446ac03ac12ab" ma:taxonomyFieldName="EIMProcessArea" ma:displayName="Business capability level 1" ma:default="10;#Technology development and implementation (TDI)|01afcb3b-5eca-414e-9ead-1d3cb7205fcb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0" ma:taxonomy="true" ma:internalName="g971e9ce8060489b80a056801d36d93d" ma:taxonomyFieldName="EIMProcess" ma:displayName="Business capability level 2" ma:default="11;#Technology management|ec9b736c-3d23-465e-a7dc-be57bcc6c5b7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2" ma:taxonomy="true" ma:internalName="b519d5ff8fc64ffea9cb9a4c0b377271" ma:taxonomyFieldName="EIMSecurityClassification" ma:displayName="Security Classification" ma:default="4;#Internal|3361fef0-33ac-457d-8a1d-df19735ffcb1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2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6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j463fd55c1e24278acd7d668b68aa43a" ma:index="40" nillable="true" ma:taxonomy="true" ma:internalName="j463fd55c1e24278acd7d668b68aa43a" ma:taxonomyFieldName="EIMOrganisationUnit" ma:displayName="Organisation Unit" ma:default="-1;#TDI OIL AND GAS (TDI OG)|aadd1e37-0835-4a1e-a4a9-b0d764757ee7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bea9f7b8-4a7c-4fa4-83d4-8fe459801976}" ma:internalName="TaxCatchAll" ma:showField="CatchAllData" ma:web="6e5e811e-62e6-444b-b6ef-204719c0b4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ea9f7b8-4a7c-4fa4-83d4-8fe459801976}" ma:internalName="TaxCatchAllLabel" ma:readOnly="true" ma:showField="CatchAllDataLabel" ma:web="6e5e811e-62e6-444b-b6ef-204719c0b4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6c18e-c0a1-40da-b3d2-c4a37b26f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1" nillable="true" ma:displayName="Length (seconds)" ma:internalName="MediaLengthInSeconds" ma:readOnly="true">
      <xsd:simpleType>
        <xsd:restriction base="dms:Unknown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9" nillable="true" ma:taxonomy="true" ma:internalName="lcf76f155ced4ddcb4097134ff3c332f" ma:taxonomyFieldName="MediaServiceImageTags" ma:displayName="Image Tags" ma:readOnly="false" ma:fieldId="{5cf76f15-5ced-4ddc-b409-7134ff3c332f}" ma:taxonomyMulti="true" ma:sspId="02f74cf1-ae9f-400d-bc52-3bcd3a9e17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b4e24bb-367d-45dc-b637-097f3fb44482">
      <Value>101</Value>
      <Value>48</Value>
      <Value>64</Value>
      <Value>29</Value>
      <Value>8</Value>
      <Value>108</Value>
      <Value>39</Value>
      <Value>4</Value>
      <Value>2</Value>
      <Value>1</Value>
    </TaxCatchAll>
    <mbf6ec96a4d94feeaf76fee4d5d0c80e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Norway</TermName>
          <TermId xmlns="http://schemas.microsoft.com/office/infopath/2007/PartnerControls">cd21f0fc-a0f3-48c6-8f36-ae1c60534e37</TermId>
        </TermInfo>
      </Terms>
    </mbf6ec96a4d94feeaf76fee4d5d0c80e>
    <m9e92212f5fa42fa9b52bc2f3224e0af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  <b519d5ff8fc64ffea9cb9a4c0b377271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3361fef0-33ac-457d-8a1d-df19735ffcb1</TermId>
        </TermInfo>
      </Terms>
    </b519d5ff8fc64ffea9cb9a4c0b377271>
    <c71f94430ee24530b6af52dc58e8598c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DW700 – Development well construction - data</TermName>
          <TermId xmlns="http://schemas.microsoft.com/office/infopath/2007/PartnerControls">88626af0-72d9-4a41-b493-8319a826a6e9</TermId>
        </TermInfo>
      </Terms>
    </c71f94430ee24530b6af52dc58e8598c>
    <hfb23c77fa4f4618a5f446ac03ac12ab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Drilling &amp; Well (D&amp;W)</TermName>
          <TermId xmlns="http://schemas.microsoft.com/office/infopath/2007/PartnerControls">fe009a51-ebe1-4ba3-bf38-86b6ff998287</TermId>
        </TermInfo>
      </Terms>
    </hfb23c77fa4f4618a5f446ac03ac12ab>
    <g971e9ce8060489b80a056801d36d93d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Well construction planning and execution</TermName>
          <TermId xmlns="http://schemas.microsoft.com/office/infopath/2007/PartnerControls">1d56c2e8-2989-41cf-8e27-972be7a52cf2</TermId>
        </TermInfo>
      </Terms>
    </g971e9ce8060489b80a056801d36d93d>
    <lcf76f155ced4ddcb4097134ff3c332f xmlns="8016c18e-c0a1-40da-b3d2-c4a37b26f98b">
      <Terms xmlns="http://schemas.microsoft.com/office/infopath/2007/PartnerControls"/>
    </lcf76f155ced4ddcb4097134ff3c332f>
    <gd56e2644879487f8da67586944cf0f5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d632f762b19c46329b06e4a329cb5038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EXPLORATION ＆ PRODUCTION NORWAY (EPN)</TermName>
          <TermId xmlns="http://schemas.microsoft.com/office/infopath/2007/PartnerControls">549f4d9b-e032-4f6f-88fa-913655c22a47</TermId>
        </TermInfo>
      </Terms>
    </d632f762b19c46329b06e4a329cb5038>
    <o6fe11a35735487dac377a215490fa4b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SP2010 TEAM SITE</TermName>
          <TermId xmlns="http://schemas.microsoft.com/office/infopath/2007/PartnerControls">d2a13e4d-4332-499d-9e40-c5f8a4f798c5</TermId>
        </TermInfo>
      </Terms>
    </o6fe11a35735487dac377a215490fa4b>
    <j463fd55c1e24278acd7d668b68aa43a xmlns="6e5e811e-62e6-444b-b6ef-204719c0b4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DPN OTE POP TRO TROLL C/FRAM (POP TRO CF)</TermName>
          <TermId xmlns="http://schemas.microsoft.com/office/infopath/2007/PartnerControls">2090f158-3ce9-4c44-bbee-82f5e0d3d63e</TermId>
        </TermInfo>
      </Terms>
    </j463fd55c1e24278acd7d668b68aa43a>
  </documentManagement>
</p:properties>
</file>

<file path=customXml/itemProps1.xml><?xml version="1.0" encoding="utf-8"?>
<ds:datastoreItem xmlns:ds="http://schemas.openxmlformats.org/officeDocument/2006/customXml" ds:itemID="{57214C86-30DE-4914-AB37-7A14187E9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AD00FD-A8E0-4FBF-921D-8B68C930F4C1}">
  <ds:schemaRefs>
    <ds:schemaRef ds:uri="http://schemas.microsoft.com/office/2006/metadata/longProperties"/>
    <ds:schemaRef ds:uri=""/>
  </ds:schemaRefs>
</ds:datastoreItem>
</file>

<file path=customXml/itemProps3.xml><?xml version="1.0" encoding="utf-8"?>
<ds:datastoreItem xmlns:ds="http://schemas.openxmlformats.org/officeDocument/2006/customXml" ds:itemID="{37331DDA-6CC1-4A5D-9914-EEA5AF83B64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3EE75BE-692D-435F-B9E9-8A176C714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5e811e-62e6-444b-b6ef-204719c0b44a"/>
    <ds:schemaRef ds:uri="5b4e24bb-367d-45dc-b637-097f3fb44482"/>
    <ds:schemaRef ds:uri="8016c18e-c0a1-40da-b3d2-c4a37b26f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D33CA81D-A582-4D8B-909E-EA3453E4411F}">
  <ds:schemaRefs>
    <ds:schemaRef ds:uri="http://schemas.microsoft.com/office/2006/metadata/properties"/>
    <ds:schemaRef ds:uri="http://schemas.microsoft.com/office/infopath/2007/PartnerControls"/>
    <ds:schemaRef ds:uri="5b4e24bb-367d-45dc-b637-097f3fb44482"/>
    <ds:schemaRef ds:uri="6e5e811e-62e6-444b-b6ef-204719c0b44a"/>
    <ds:schemaRef ds:uri="8016c18e-c0a1-40da-b3d2-c4a37b26f98b"/>
  </ds:schemaRefs>
</ds:datastoreItem>
</file>

<file path=docMetadata/LabelInfo.xml><?xml version="1.0" encoding="utf-8"?>
<clbl:labelList xmlns:clbl="http://schemas.microsoft.com/office/2020/mipLabelMetadata">
  <clbl:label id="{7f934997-aada-4c45-8b18-4c773a156691}" enabled="1" method="Privileged" siteId="{3aa4a235-b6e2-48d5-9195-7fcf05b459b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10 3-4 Tieback back use</vt:lpstr>
      <vt:lpstr>'10 3-4 Tieback back use'!Print_Area</vt:lpstr>
      <vt:lpstr>'10 3-4 Tieback back use'!Print_Titles</vt:lpstr>
    </vt:vector>
  </TitlesOfParts>
  <Manager/>
  <Company>Norsk Hydro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Hydro Bridge</dc:creator>
  <cp:keywords/>
  <dc:description/>
  <cp:lastModifiedBy>Felix Odebrett</cp:lastModifiedBy>
  <cp:revision/>
  <dcterms:created xsi:type="dcterms:W3CDTF">2002-10-08T09:24:46Z</dcterms:created>
  <dcterms:modified xsi:type="dcterms:W3CDTF">2025-03-13T07:16:17Z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CS_PROJECT">
    <vt:lpwstr>Gullfaks Well NO 34/10-O-1</vt:lpwstr>
  </property>
  <property fmtid="{D5CDD505-2E9C-101B-9397-08002B2CF9AE}" pid="4" name="CS_FIELD">
    <vt:lpwstr>GULLFAKS SATELITTER</vt:lpwstr>
  </property>
  <property fmtid="{D5CDD505-2E9C-101B-9397-08002B2CF9AE}" pid="5" name="CS_TECHNICALDOCUMENTTYPE">
    <vt:lpwstr>Tally</vt:lpwstr>
  </property>
  <property fmtid="{D5CDD505-2E9C-101B-9397-08002B2CF9AE}" pid="6" name="CS_DISCIPLINE">
    <vt:lpwstr>(None)</vt:lpwstr>
  </property>
  <property fmtid="{D5CDD505-2E9C-101B-9397-08002B2CF9AE}" pid="7" name="CS_INSTALLATION">
    <vt:lpwstr>Gullfaks</vt:lpwstr>
  </property>
  <property fmtid="{D5CDD505-2E9C-101B-9397-08002B2CF9AE}" pid="8" name="Expiry Date">
    <vt:lpwstr>2011-01-09T00:00:00Z</vt:lpwstr>
  </property>
  <property fmtid="{D5CDD505-2E9C-101B-9397-08002B2CF9AE}" pid="9" name="CS_LOCATION">
    <vt:lpwstr>Bergen Sandsli</vt:lpwstr>
  </property>
  <property fmtid="{D5CDD505-2E9C-101B-9397-08002B2CF9AE}" pid="10" name="CS_BLOCK">
    <vt:lpwstr>NO 34/10</vt:lpwstr>
  </property>
  <property fmtid="{D5CDD505-2E9C-101B-9397-08002B2CF9AE}" pid="11" name="CS_DECISIONGATE">
    <vt:lpwstr>RTDE</vt:lpwstr>
  </property>
  <property fmtid="{D5CDD505-2E9C-101B-9397-08002B2CF9AE}" pid="12" name="Status">
    <vt:lpwstr>Final</vt:lpwstr>
  </property>
  <property fmtid="{D5CDD505-2E9C-101B-9397-08002B2CF9AE}" pid="13" name="CS_ACTIVITY">
    <vt:lpwstr>5</vt:lpwstr>
  </property>
  <property fmtid="{D5CDD505-2E9C-101B-9397-08002B2CF9AE}" pid="14" name="Security Classification">
    <vt:lpwstr>Internal</vt:lpwstr>
  </property>
  <property fmtid="{D5CDD505-2E9C-101B-9397-08002B2CF9AE}" pid="15" name="CS_REGION">
    <vt:lpwstr>Norway</vt:lpwstr>
  </property>
  <property fmtid="{D5CDD505-2E9C-101B-9397-08002B2CF9AE}" pid="16" name="CS_AREA">
    <vt:lpwstr>North Sea</vt:lpwstr>
  </property>
  <property fmtid="{D5CDD505-2E9C-101B-9397-08002B2CF9AE}" pid="17" name="CS_COUNTRY">
    <vt:lpwstr>Norway</vt:lpwstr>
  </property>
  <property fmtid="{D5CDD505-2E9C-101B-9397-08002B2CF9AE}" pid="18" name="CS_BUSINESSPARTNER">
    <vt:lpwstr>(None)</vt:lpwstr>
  </property>
  <property fmtid="{D5CDD505-2E9C-101B-9397-08002B2CF9AE}" pid="19" name="Author">
    <vt:lpwstr>Hydro Bridge</vt:lpwstr>
  </property>
  <property fmtid="{D5CDD505-2E9C-101B-9397-08002B2CF9AE}" pid="20" name="Document type">
    <vt:lpwstr>Spreadsheet</vt:lpwstr>
  </property>
  <property fmtid="{D5CDD505-2E9C-101B-9397-08002B2CF9AE}" pid="21" name="Created date">
    <vt:lpwstr>2002-10-08TZ</vt:lpwstr>
  </property>
  <property fmtid="{D5CDD505-2E9C-101B-9397-08002B2CF9AE}" pid="22" name="_NewReviewCycle">
    <vt:lpwstr/>
  </property>
  <property fmtid="{D5CDD505-2E9C-101B-9397-08002B2CF9AE}" pid="23" name="CS_WELLBORE">
    <vt:lpwstr>NO 34/10-O-1 H</vt:lpwstr>
  </property>
  <property fmtid="{D5CDD505-2E9C-101B-9397-08002B2CF9AE}" pid="24" name="CS_LICENSE">
    <vt:lpwstr>NO PL050</vt:lpwstr>
  </property>
  <property fmtid="{D5CDD505-2E9C-101B-9397-08002B2CF9AE}" pid="25" name="Order">
    <vt:r8>3800</vt:r8>
  </property>
  <property fmtid="{D5CDD505-2E9C-101B-9397-08002B2CF9AE}" pid="26" name="CS_PHASE">
    <vt:lpwstr>Exploration</vt:lpwstr>
  </property>
  <property fmtid="{D5CDD505-2E9C-101B-9397-08002B2CF9AE}" pid="27" name="CS_FACILITYTYPE">
    <vt:lpwstr>Drilling Rig</vt:lpwstr>
  </property>
  <property fmtid="{D5CDD505-2E9C-101B-9397-08002B2CF9AE}" pid="28" name="CS_BASIN">
    <vt:lpwstr>Hordaplattformen</vt:lpwstr>
  </property>
  <property fmtid="{D5CDD505-2E9C-101B-9397-08002B2CF9AE}" pid="29" name="CS_CATEGORY">
    <vt:lpwstr>3</vt:lpwstr>
  </property>
  <property fmtid="{D5CDD505-2E9C-101B-9397-08002B2CF9AE}" pid="30" name="CS_KEYWORD">
    <vt:lpwstr/>
  </property>
  <property fmtid="{D5CDD505-2E9C-101B-9397-08002B2CF9AE}" pid="31" name="CS_JOURNALNUMBER">
    <vt:lpwstr/>
  </property>
  <property fmtid="{D5CDD505-2E9C-101B-9397-08002B2CF9AE}" pid="32" name="CS_ARCHIVEID">
    <vt:lpwstr/>
  </property>
  <property fmtid="{D5CDD505-2E9C-101B-9397-08002B2CF9AE}" pid="33" name="OrganisationTaxHTField0">
    <vt:lpwstr>DPN OTE POP TRO TROLL C/FRAM (POP TRO CF)|f6cd6d4a-9f46-4524-a836-7da559472932</vt:lpwstr>
  </property>
  <property fmtid="{D5CDD505-2E9C-101B-9397-08002B2CF9AE}" pid="34" name="d45a489e749a4b08b88ee0d1051a257f">
    <vt:lpwstr>NO 35/11-B-12 BY1H|b1f38c0f-103e-4b89-a691-f249eb7cca91</vt:lpwstr>
  </property>
  <property fmtid="{D5CDD505-2E9C-101B-9397-08002B2CF9AE}" pid="35" name="ProcessTaxHTField0">
    <vt:lpwstr>Well planning and construction|0f9c19a4-6620-47db-ad55-9997e9de0b59</vt:lpwstr>
  </property>
  <property fmtid="{D5CDD505-2E9C-101B-9397-08002B2CF9AE}" pid="36" name="SecurityClassificationTaxHTField0">
    <vt:lpwstr>Internal|3f97380a-aecf-4500-b684-b7a8fb7ac2b7</vt:lpwstr>
  </property>
  <property fmtid="{D5CDD505-2E9C-101B-9397-08002B2CF9AE}" pid="37" name="ItemRetentionFormula">
    <vt:lpwstr>&lt;formula id="Status Sent to archive" /&gt;</vt:lpwstr>
  </property>
  <property fmtid="{D5CDD505-2E9C-101B-9397-08002B2CF9AE}" pid="38" name="_dlc_policyId">
    <vt:lpwstr>0x010100F7AC974578254811A4E2A32DB0F95ACD0B|-1289614699</vt:lpwstr>
  </property>
  <property fmtid="{D5CDD505-2E9C-101B-9397-08002B2CF9AE}" pid="39" name="_dlc_DocId">
    <vt:lpwstr>e7c2cbbb-6738-489a-9f34-0b733f3216a6</vt:lpwstr>
  </property>
  <property fmtid="{D5CDD505-2E9C-101B-9397-08002B2CF9AE}" pid="40" name="_dlc_DocIdUrl">
    <vt:lpwstr>https://statoilsrm.sharepoint.com/sites/ts-100647/_layouts/DocIdRedir.aspx?ID=e7c2cbbb-6738-489a-9f34-0b733f3216a6, e7c2cbbb-6738-489a-9f34-0b733f3216a6</vt:lpwstr>
  </property>
  <property fmtid="{D5CDD505-2E9C-101B-9397-08002B2CF9AE}" pid="41" name="_dlc_DocIdItemGuid">
    <vt:lpwstr>c137ffb5-f025-42af-a364-5430df70b0ca</vt:lpwstr>
  </property>
  <property fmtid="{D5CDD505-2E9C-101B-9397-08002B2CF9AE}" pid="42" name="Document status">
    <vt:lpwstr>Draft</vt:lpwstr>
  </property>
  <property fmtid="{D5CDD505-2E9C-101B-9397-08002B2CF9AE}" pid="43" name="Organisation">
    <vt:lpwstr>3</vt:lpwstr>
  </property>
  <property fmtid="{D5CDD505-2E9C-101B-9397-08002B2CF9AE}" pid="44" name="p561a92960084c2785ca15c0de38ca74">
    <vt:lpwstr/>
  </property>
  <property fmtid="{D5CDD505-2E9C-101B-9397-08002B2CF9AE}" pid="45" name="Process">
    <vt:lpwstr>4</vt:lpwstr>
  </property>
  <property fmtid="{D5CDD505-2E9C-101B-9397-08002B2CF9AE}" pid="46" name="SecurityClassification">
    <vt:lpwstr>1</vt:lpwstr>
  </property>
  <property fmtid="{D5CDD505-2E9C-101B-9397-08002B2CF9AE}" pid="47" name="Unique Wellbore Identifier">
    <vt:lpwstr>2</vt:lpwstr>
  </property>
  <property fmtid="{D5CDD505-2E9C-101B-9397-08002B2CF9AE}" pid="48" name="j09364c63ac54311acd84976796ff8f9">
    <vt:lpwstr/>
  </property>
  <property fmtid="{D5CDD505-2E9C-101B-9397-08002B2CF9AE}" pid="49" name="Comments">
    <vt:lpwstr/>
  </property>
  <property fmtid="{D5CDD505-2E9C-101B-9397-08002B2CF9AE}" pid="50" name="IconOverlay">
    <vt:lpwstr/>
  </property>
  <property fmtid="{D5CDD505-2E9C-101B-9397-08002B2CF9AE}" pid="51" name="ContentTypeId">
    <vt:lpwstr>0x01010021A623C39873404E8BA89587BD4428B4010052B23E065112644B84E950C35A824CD0</vt:lpwstr>
  </property>
  <property fmtid="{D5CDD505-2E9C-101B-9397-08002B2CF9AE}" pid="52" name="c41fa050bd8d49e583dedbbacbbd0099">
    <vt:lpwstr/>
  </property>
  <property fmtid="{D5CDD505-2E9C-101B-9397-08002B2CF9AE}" pid="53" name="n8d2ada35b5f44c3ad335a190e3269c0">
    <vt:lpwstr/>
  </property>
  <property fmtid="{D5CDD505-2E9C-101B-9397-08002B2CF9AE}" pid="54" name="a69c476fa222412c88eb51b991fe9ba9">
    <vt:lpwstr>NO 35/11-B-11 AY1H|efe1007d-ccf7-4041-ac25-62a2e9588200</vt:lpwstr>
  </property>
  <property fmtid="{D5CDD505-2E9C-101B-9397-08002B2CF9AE}" pid="55" name="j463fd55c1e24278acd7d668b68aa43a">
    <vt:lpwstr>DPN OTE POP TRO TROLL C/FRAM (POP TRO CF)|2090f158-3ce9-4c44-bbee-82f5e0d3d63e</vt:lpwstr>
  </property>
  <property fmtid="{D5CDD505-2E9C-101B-9397-08002B2CF9AE}" pid="56" name="_dlc_ExpireDate">
    <vt:lpwstr/>
  </property>
  <property fmtid="{D5CDD505-2E9C-101B-9397-08002B2CF9AE}" pid="57" name="display_urn:schemas-microsoft-com:office:office#Editor">
    <vt:lpwstr>Viktor Hamre Anderssen</vt:lpwstr>
  </property>
  <property fmtid="{D5CDD505-2E9C-101B-9397-08002B2CF9AE}" pid="58" name="EIMProcessArea">
    <vt:lpwstr>39;#Drilling &amp; Well (D&amp;W)|fe009a51-ebe1-4ba3-bf38-86b6ff998287</vt:lpwstr>
  </property>
  <property fmtid="{D5CDD505-2E9C-101B-9397-08002B2CF9AE}" pid="59" name="EIMOrganisationUnit">
    <vt:lpwstr>101;#DPN OTE POP TRO TROLL C/FRAM (POP TRO CF)|2090f158-3ce9-4c44-bbee-82f5e0d3d63e</vt:lpwstr>
  </property>
  <property fmtid="{D5CDD505-2E9C-101B-9397-08002B2CF9AE}" pid="60" name="ComplianceAssetId">
    <vt:lpwstr/>
  </property>
  <property fmtid="{D5CDD505-2E9C-101B-9397-08002B2CF9AE}" pid="61" name="_vti_ItemDeclaredRecord">
    <vt:lpwstr/>
  </property>
  <property fmtid="{D5CDD505-2E9C-101B-9397-08002B2CF9AE}" pid="62" name="EIMLegalEntity">
    <vt:lpwstr>1;#Equinor ASA|98c35a5d-62b8-4578-be3d-53b9f4deec1f</vt:lpwstr>
  </property>
  <property fmtid="{D5CDD505-2E9C-101B-9397-08002B2CF9AE}" pid="63" name="Email_sentdate">
    <vt:lpwstr/>
  </property>
  <property fmtid="{D5CDD505-2E9C-101B-9397-08002B2CF9AE}" pid="64" name="EIMPlant">
    <vt:lpwstr>60;#Deepsea Atlantic|85b34f49-f655-45af-86b8-ca0db1090d9d</vt:lpwstr>
  </property>
  <property fmtid="{D5CDD505-2E9C-101B-9397-08002B2CF9AE}" pid="65" name="EIMWellbore">
    <vt:lpwstr>135;#NO 35/11-B-11 AY1H|89db3cf3-8049-4ff0-ade0-200ee36ab718</vt:lpwstr>
  </property>
  <property fmtid="{D5CDD505-2E9C-101B-9397-08002B2CF9AE}" pid="66" name="GUID">
    <vt:lpwstr>c9914366-5f7f-4457-b8b7-5ebe72c9f3a3</vt:lpwstr>
  </property>
  <property fmtid="{D5CDD505-2E9C-101B-9397-08002B2CF9AE}" pid="67" name="Email_to">
    <vt:lpwstr/>
  </property>
  <property fmtid="{D5CDD505-2E9C-101B-9397-08002B2CF9AE}" pid="68" name="EIMStatus">
    <vt:lpwstr>2;#Draft|af4d3abd-d88d-48b7-8fea-db9baac9496f</vt:lpwstr>
  </property>
  <property fmtid="{D5CDD505-2E9C-101B-9397-08002B2CF9AE}" pid="69" name="DocumentSetDescription">
    <vt:lpwstr/>
  </property>
  <property fmtid="{D5CDD505-2E9C-101B-9397-08002B2CF9AE}" pid="70" name="Email_hasattachment">
    <vt:lpwstr/>
  </property>
  <property fmtid="{D5CDD505-2E9C-101B-9397-08002B2CF9AE}" pid="71" name="EIMSource">
    <vt:lpwstr>29;#SP2010 TEAM SITE|d2a13e4d-4332-499d-9e40-c5f8a4f798c5</vt:lpwstr>
  </property>
  <property fmtid="{D5CDD505-2E9C-101B-9397-08002B2CF9AE}" pid="72" name="display_urn:schemas-microsoft-com:office:office#Author">
    <vt:lpwstr>Arild Christensen</vt:lpwstr>
  </property>
  <property fmtid="{D5CDD505-2E9C-101B-9397-08002B2CF9AE}" pid="73" name="EIMSecurityClassification">
    <vt:lpwstr>4;#Internal|3361fef0-33ac-457d-8a1d-df19735ffcb1</vt:lpwstr>
  </property>
  <property fmtid="{D5CDD505-2E9C-101B-9397-08002B2CF9AE}" pid="74" name="EIMBusinessArea">
    <vt:lpwstr>64;#EXPLORATION ＆ PRODUCTION NORWAY (EPN)|549f4d9b-e032-4f6f-88fa-913655c22a47</vt:lpwstr>
  </property>
  <property fmtid="{D5CDD505-2E9C-101B-9397-08002B2CF9AE}" pid="75" name="EIMProcess">
    <vt:lpwstr>108;#Well construction planning and execution|1d56c2e8-2989-41cf-8e27-972be7a52cf2</vt:lpwstr>
  </property>
  <property fmtid="{D5CDD505-2E9C-101B-9397-08002B2CF9AE}" pid="76" name="EIMField">
    <vt:lpwstr>8;#JOHAN SVERDRUP|ced64f09-3bc2-4f3b-b76a-ec31cb4c6883</vt:lpwstr>
  </property>
  <property fmtid="{D5CDD505-2E9C-101B-9397-08002B2CF9AE}" pid="77" name="EIMWell">
    <vt:lpwstr>140;#NO 16/2-4|fd80658c-d536-4de1-8c84-56a3088da1bf</vt:lpwstr>
  </property>
  <property fmtid="{D5CDD505-2E9C-101B-9397-08002B2CF9AE}" pid="78" name="Email_from">
    <vt:lpwstr/>
  </property>
  <property fmtid="{D5CDD505-2E9C-101B-9397-08002B2CF9AE}" pid="79" name="StatusSP2010">
    <vt:lpwstr>Draft</vt:lpwstr>
  </property>
  <property fmtid="{D5CDD505-2E9C-101B-9397-08002B2CF9AE}" pid="80" name="EIMCountry">
    <vt:lpwstr>8;#Norway|cd21f0fc-a0f3-48c6-8f36-ae1c60534e37</vt:lpwstr>
  </property>
  <property fmtid="{D5CDD505-2E9C-101B-9397-08002B2CF9AE}" pid="81" name="EIMInformationAsset">
    <vt:lpwstr>48;#DW700 – Development well construction - data|88626af0-72d9-4a41-b493-8319a826a6e9</vt:lpwstr>
  </property>
  <property fmtid="{D5CDD505-2E9C-101B-9397-08002B2CF9AE}" pid="82" name="EIMLicense">
    <vt:lpwstr>139;#NO PL005|8db58b1d-ecf4-4187-9598-6f5796532b98</vt:lpwstr>
  </property>
  <property fmtid="{D5CDD505-2E9C-101B-9397-08002B2CF9AE}" pid="83" name="MediaServiceImageTags">
    <vt:lpwstr/>
  </property>
  <property fmtid="{D5CDD505-2E9C-101B-9397-08002B2CF9AE}" pid="84" name="xd_ProgID">
    <vt:lpwstr/>
  </property>
  <property fmtid="{D5CDD505-2E9C-101B-9397-08002B2CF9AE}" pid="85" name="TemplateUrl">
    <vt:lpwstr/>
  </property>
  <property fmtid="{D5CDD505-2E9C-101B-9397-08002B2CF9AE}" pid="86" name="_ExtendedDescription">
    <vt:lpwstr/>
  </property>
  <property fmtid="{D5CDD505-2E9C-101B-9397-08002B2CF9AE}" pid="87" name="xd_Signature">
    <vt:bool>false</vt:bool>
  </property>
  <property fmtid="{D5CDD505-2E9C-101B-9397-08002B2CF9AE}" pid="88" name="TriggerFlowInfo">
    <vt:lpwstr/>
  </property>
</Properties>
</file>