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ownloads\"/>
    </mc:Choice>
  </mc:AlternateContent>
  <xr:revisionPtr revIDLastSave="0" documentId="13_ncr:1_{13E8A8E4-4CB5-4FB4-AEDF-75385D50B582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Actions" sheetId="2" r:id="rId1"/>
    <sheet name="Rendements" sheetId="3" r:id="rId2"/>
    <sheet name="Var&amp;Cov" sheetId="4" r:id="rId3"/>
    <sheet name="PortefeuilleInitial" sheetId="5" r:id="rId4"/>
    <sheet name="PortefeuilleVarMin" sheetId="7" r:id="rId5"/>
    <sheet name="PortefeuilleInitialSimulé" sheetId="6" r:id="rId6"/>
    <sheet name="PortefeuilleSimuléVarMin" sheetId="8" r:id="rId7"/>
  </sheets>
  <definedNames>
    <definedName name="_xlchart.v1.0" hidden="1">PortefeuilleInitial!$D$3:$D$514</definedName>
    <definedName name="_xlchart.v1.1" hidden="1">PortefeuilleVarMin!$D$15:$D$526</definedName>
    <definedName name="_xlchart.v1.2" hidden="1">PortefeuilleInitialSimulé!$G$18:$G$528</definedName>
    <definedName name="_xlchart.v1.3" hidden="1">PortefeuilleSimuléVarMin!$H$5:$H$515</definedName>
    <definedName name="solver_adj" localSheetId="2" hidden="1">'Var&amp;Cov'!$E$23:$E$27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'Var&amp;Cov'!$E$28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'Var&amp;Cov'!$K$12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" i="8" l="1"/>
  <c r="M27" i="7" l="1"/>
  <c r="L27" i="7"/>
  <c r="K27" i="7"/>
  <c r="J27" i="7"/>
  <c r="I27" i="7"/>
  <c r="M26" i="7"/>
  <c r="M28" i="7" s="1"/>
  <c r="L26" i="7"/>
  <c r="L28" i="7" s="1"/>
  <c r="K26" i="7"/>
  <c r="J26" i="7"/>
  <c r="I26" i="7"/>
  <c r="H513" i="8"/>
  <c r="H496" i="8"/>
  <c r="H480" i="8"/>
  <c r="H476" i="8"/>
  <c r="H477" i="8"/>
  <c r="H469" i="8"/>
  <c r="H441" i="8"/>
  <c r="H425" i="8"/>
  <c r="H396" i="8"/>
  <c r="H392" i="8"/>
  <c r="H389" i="8"/>
  <c r="H382" i="8"/>
  <c r="H376" i="8"/>
  <c r="H371" i="8"/>
  <c r="H365" i="8"/>
  <c r="H363" i="8"/>
  <c r="H356" i="8"/>
  <c r="H343" i="8"/>
  <c r="H337" i="8"/>
  <c r="H334" i="8"/>
  <c r="H333" i="8"/>
  <c r="H328" i="8"/>
  <c r="H327" i="8"/>
  <c r="H317" i="8"/>
  <c r="H315" i="8"/>
  <c r="H312" i="8"/>
  <c r="H303" i="8"/>
  <c r="H302" i="8"/>
  <c r="H295" i="8"/>
  <c r="H251" i="8"/>
  <c r="H245" i="8"/>
  <c r="H239" i="8"/>
  <c r="H235" i="8"/>
  <c r="H216" i="8"/>
  <c r="H200" i="8"/>
  <c r="H148" i="8"/>
  <c r="H146" i="8"/>
  <c r="H141" i="8"/>
  <c r="H140" i="8"/>
  <c r="H139" i="8"/>
  <c r="H132" i="8"/>
  <c r="H130" i="8"/>
  <c r="H100" i="8"/>
  <c r="H92" i="8"/>
  <c r="H76" i="8"/>
  <c r="H60" i="8"/>
  <c r="H44" i="8"/>
  <c r="H43" i="8"/>
  <c r="H27" i="8"/>
  <c r="H23" i="8"/>
  <c r="H22" i="8"/>
  <c r="H21" i="8"/>
  <c r="H9" i="8"/>
  <c r="Q6" i="8"/>
  <c r="L5" i="8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L250" i="8" s="1"/>
  <c r="L251" i="8" s="1"/>
  <c r="L252" i="8" s="1"/>
  <c r="L253" i="8" s="1"/>
  <c r="L254" i="8" s="1"/>
  <c r="L255" i="8" s="1"/>
  <c r="L256" i="8" s="1"/>
  <c r="L257" i="8" s="1"/>
  <c r="L258" i="8" s="1"/>
  <c r="L259" i="8" s="1"/>
  <c r="L260" i="8" s="1"/>
  <c r="L261" i="8" s="1"/>
  <c r="L262" i="8" s="1"/>
  <c r="L263" i="8" s="1"/>
  <c r="L264" i="8" s="1"/>
  <c r="L265" i="8" s="1"/>
  <c r="L266" i="8" s="1"/>
  <c r="L267" i="8" s="1"/>
  <c r="L268" i="8" s="1"/>
  <c r="L269" i="8" s="1"/>
  <c r="L270" i="8" s="1"/>
  <c r="L271" i="8" s="1"/>
  <c r="L272" i="8" s="1"/>
  <c r="L273" i="8" s="1"/>
  <c r="L274" i="8" s="1"/>
  <c r="L275" i="8" s="1"/>
  <c r="L276" i="8" s="1"/>
  <c r="L277" i="8" s="1"/>
  <c r="L278" i="8" s="1"/>
  <c r="L279" i="8" s="1"/>
  <c r="L280" i="8" s="1"/>
  <c r="L281" i="8" s="1"/>
  <c r="L282" i="8" s="1"/>
  <c r="L283" i="8" s="1"/>
  <c r="L284" i="8" s="1"/>
  <c r="L285" i="8" s="1"/>
  <c r="L286" i="8" s="1"/>
  <c r="L287" i="8" s="1"/>
  <c r="L288" i="8" s="1"/>
  <c r="L289" i="8" s="1"/>
  <c r="L290" i="8" s="1"/>
  <c r="L291" i="8" s="1"/>
  <c r="L292" i="8" s="1"/>
  <c r="L293" i="8" s="1"/>
  <c r="L294" i="8" s="1"/>
  <c r="L295" i="8" s="1"/>
  <c r="L296" i="8" s="1"/>
  <c r="L297" i="8" s="1"/>
  <c r="L298" i="8" s="1"/>
  <c r="L299" i="8" s="1"/>
  <c r="L300" i="8" s="1"/>
  <c r="L301" i="8" s="1"/>
  <c r="L302" i="8" s="1"/>
  <c r="L303" i="8" s="1"/>
  <c r="L304" i="8" s="1"/>
  <c r="L305" i="8" s="1"/>
  <c r="L306" i="8" s="1"/>
  <c r="L307" i="8" s="1"/>
  <c r="L308" i="8" s="1"/>
  <c r="L309" i="8" s="1"/>
  <c r="L310" i="8" s="1"/>
  <c r="L311" i="8" s="1"/>
  <c r="L312" i="8" s="1"/>
  <c r="L313" i="8" s="1"/>
  <c r="L314" i="8" s="1"/>
  <c r="L315" i="8" s="1"/>
  <c r="L316" i="8" s="1"/>
  <c r="L317" i="8" s="1"/>
  <c r="L318" i="8" s="1"/>
  <c r="L319" i="8" s="1"/>
  <c r="L320" i="8" s="1"/>
  <c r="L321" i="8" s="1"/>
  <c r="L322" i="8" s="1"/>
  <c r="L323" i="8" s="1"/>
  <c r="L324" i="8" s="1"/>
  <c r="L325" i="8" s="1"/>
  <c r="L326" i="8" s="1"/>
  <c r="L327" i="8" s="1"/>
  <c r="L328" i="8" s="1"/>
  <c r="L329" i="8" s="1"/>
  <c r="L330" i="8" s="1"/>
  <c r="L331" i="8" s="1"/>
  <c r="L332" i="8" s="1"/>
  <c r="L333" i="8" s="1"/>
  <c r="L334" i="8" s="1"/>
  <c r="L335" i="8" s="1"/>
  <c r="L336" i="8" s="1"/>
  <c r="L337" i="8" s="1"/>
  <c r="L338" i="8" s="1"/>
  <c r="L339" i="8" s="1"/>
  <c r="L340" i="8" s="1"/>
  <c r="L341" i="8" s="1"/>
  <c r="L342" i="8" s="1"/>
  <c r="L343" i="8" s="1"/>
  <c r="L344" i="8" s="1"/>
  <c r="L345" i="8" s="1"/>
  <c r="L346" i="8" s="1"/>
  <c r="L347" i="8" s="1"/>
  <c r="L348" i="8" s="1"/>
  <c r="L349" i="8" s="1"/>
  <c r="L350" i="8" s="1"/>
  <c r="L351" i="8" s="1"/>
  <c r="L352" i="8" s="1"/>
  <c r="L353" i="8" s="1"/>
  <c r="L354" i="8" s="1"/>
  <c r="L355" i="8" s="1"/>
  <c r="L356" i="8" s="1"/>
  <c r="L357" i="8" s="1"/>
  <c r="L358" i="8" s="1"/>
  <c r="L359" i="8" s="1"/>
  <c r="L360" i="8" s="1"/>
  <c r="L361" i="8" s="1"/>
  <c r="L362" i="8" s="1"/>
  <c r="L363" i="8" s="1"/>
  <c r="L364" i="8" s="1"/>
  <c r="L365" i="8" s="1"/>
  <c r="L366" i="8" s="1"/>
  <c r="L367" i="8" s="1"/>
  <c r="L368" i="8" s="1"/>
  <c r="L369" i="8" s="1"/>
  <c r="L370" i="8" s="1"/>
  <c r="L371" i="8" s="1"/>
  <c r="L372" i="8" s="1"/>
  <c r="L373" i="8" s="1"/>
  <c r="L374" i="8" s="1"/>
  <c r="L375" i="8" s="1"/>
  <c r="L376" i="8" s="1"/>
  <c r="L377" i="8" s="1"/>
  <c r="L378" i="8" s="1"/>
  <c r="L379" i="8" s="1"/>
  <c r="L380" i="8" s="1"/>
  <c r="L381" i="8" s="1"/>
  <c r="L382" i="8" s="1"/>
  <c r="L383" i="8" s="1"/>
  <c r="L384" i="8" s="1"/>
  <c r="L385" i="8" s="1"/>
  <c r="L386" i="8" s="1"/>
  <c r="L387" i="8" s="1"/>
  <c r="L388" i="8" s="1"/>
  <c r="L389" i="8" s="1"/>
  <c r="L390" i="8" s="1"/>
  <c r="L391" i="8" s="1"/>
  <c r="L392" i="8" s="1"/>
  <c r="L393" i="8" s="1"/>
  <c r="L394" i="8" s="1"/>
  <c r="L395" i="8" s="1"/>
  <c r="L396" i="8" s="1"/>
  <c r="L397" i="8" s="1"/>
  <c r="L398" i="8" s="1"/>
  <c r="L399" i="8" s="1"/>
  <c r="L400" i="8" s="1"/>
  <c r="L401" i="8" s="1"/>
  <c r="L402" i="8" s="1"/>
  <c r="L403" i="8" s="1"/>
  <c r="L404" i="8" s="1"/>
  <c r="L405" i="8" s="1"/>
  <c r="L406" i="8" s="1"/>
  <c r="L407" i="8" s="1"/>
  <c r="L408" i="8" s="1"/>
  <c r="L409" i="8" s="1"/>
  <c r="L410" i="8" s="1"/>
  <c r="L411" i="8" s="1"/>
  <c r="L412" i="8" s="1"/>
  <c r="L413" i="8" s="1"/>
  <c r="L414" i="8" s="1"/>
  <c r="L415" i="8" s="1"/>
  <c r="L416" i="8" s="1"/>
  <c r="L417" i="8" s="1"/>
  <c r="L418" i="8" s="1"/>
  <c r="L419" i="8" s="1"/>
  <c r="L420" i="8" s="1"/>
  <c r="L421" i="8" s="1"/>
  <c r="L422" i="8" s="1"/>
  <c r="L423" i="8" s="1"/>
  <c r="L424" i="8" s="1"/>
  <c r="L425" i="8" s="1"/>
  <c r="L426" i="8" s="1"/>
  <c r="L427" i="8" s="1"/>
  <c r="L428" i="8" s="1"/>
  <c r="L429" i="8" s="1"/>
  <c r="L430" i="8" s="1"/>
  <c r="L431" i="8" s="1"/>
  <c r="L432" i="8" s="1"/>
  <c r="L433" i="8" s="1"/>
  <c r="L434" i="8" s="1"/>
  <c r="L435" i="8" s="1"/>
  <c r="L436" i="8" s="1"/>
  <c r="L437" i="8" s="1"/>
  <c r="L438" i="8" s="1"/>
  <c r="L439" i="8" s="1"/>
  <c r="L440" i="8" s="1"/>
  <c r="L441" i="8" s="1"/>
  <c r="L442" i="8" s="1"/>
  <c r="L443" i="8" s="1"/>
  <c r="L444" i="8" s="1"/>
  <c r="L445" i="8" s="1"/>
  <c r="L446" i="8" s="1"/>
  <c r="L447" i="8" s="1"/>
  <c r="L448" i="8" s="1"/>
  <c r="L449" i="8" s="1"/>
  <c r="L450" i="8" s="1"/>
  <c r="L451" i="8" s="1"/>
  <c r="L452" i="8" s="1"/>
  <c r="L453" i="8" s="1"/>
  <c r="L454" i="8" s="1"/>
  <c r="L455" i="8" s="1"/>
  <c r="L456" i="8" s="1"/>
  <c r="L457" i="8" s="1"/>
  <c r="L458" i="8" s="1"/>
  <c r="L459" i="8" s="1"/>
  <c r="L460" i="8" s="1"/>
  <c r="L461" i="8" s="1"/>
  <c r="L462" i="8" s="1"/>
  <c r="L463" i="8" s="1"/>
  <c r="L464" i="8" s="1"/>
  <c r="L465" i="8" s="1"/>
  <c r="L466" i="8" s="1"/>
  <c r="L467" i="8" s="1"/>
  <c r="L468" i="8" s="1"/>
  <c r="L469" i="8" s="1"/>
  <c r="L470" i="8" s="1"/>
  <c r="L471" i="8" s="1"/>
  <c r="L472" i="8" s="1"/>
  <c r="L473" i="8" s="1"/>
  <c r="L474" i="8" s="1"/>
  <c r="L475" i="8" s="1"/>
  <c r="L476" i="8" s="1"/>
  <c r="L477" i="8" s="1"/>
  <c r="L478" i="8" s="1"/>
  <c r="L479" i="8" s="1"/>
  <c r="L480" i="8" s="1"/>
  <c r="L481" i="8" s="1"/>
  <c r="L482" i="8" s="1"/>
  <c r="L483" i="8" s="1"/>
  <c r="L484" i="8" s="1"/>
  <c r="L485" i="8" s="1"/>
  <c r="L486" i="8" s="1"/>
  <c r="L487" i="8" s="1"/>
  <c r="L488" i="8" s="1"/>
  <c r="L489" i="8" s="1"/>
  <c r="L490" i="8" s="1"/>
  <c r="L491" i="8" s="1"/>
  <c r="L492" i="8" s="1"/>
  <c r="L493" i="8" s="1"/>
  <c r="L494" i="8" s="1"/>
  <c r="L495" i="8" s="1"/>
  <c r="L496" i="8" s="1"/>
  <c r="L497" i="8" s="1"/>
  <c r="L498" i="8" s="1"/>
  <c r="L499" i="8" s="1"/>
  <c r="L500" i="8" s="1"/>
  <c r="L501" i="8" s="1"/>
  <c r="L502" i="8" s="1"/>
  <c r="L503" i="8" s="1"/>
  <c r="L504" i="8" s="1"/>
  <c r="L505" i="8" s="1"/>
  <c r="L506" i="8" s="1"/>
  <c r="L507" i="8" s="1"/>
  <c r="L508" i="8" s="1"/>
  <c r="L509" i="8" s="1"/>
  <c r="L510" i="8" s="1"/>
  <c r="L511" i="8" s="1"/>
  <c r="L512" i="8" s="1"/>
  <c r="L513" i="8" s="1"/>
  <c r="L514" i="8" s="1"/>
  <c r="L515" i="8" s="1"/>
  <c r="H5" i="8"/>
  <c r="Q4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I16" i="7"/>
  <c r="F16" i="7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F203" i="7" s="1"/>
  <c r="F204" i="7" s="1"/>
  <c r="F205" i="7" s="1"/>
  <c r="F206" i="7" s="1"/>
  <c r="F207" i="7" s="1"/>
  <c r="F208" i="7" s="1"/>
  <c r="F209" i="7" s="1"/>
  <c r="F210" i="7" s="1"/>
  <c r="F211" i="7" s="1"/>
  <c r="F212" i="7" s="1"/>
  <c r="F213" i="7" s="1"/>
  <c r="F214" i="7" s="1"/>
  <c r="F215" i="7" s="1"/>
  <c r="F216" i="7" s="1"/>
  <c r="F217" i="7" s="1"/>
  <c r="F218" i="7" s="1"/>
  <c r="F219" i="7" s="1"/>
  <c r="F220" i="7" s="1"/>
  <c r="F221" i="7" s="1"/>
  <c r="F222" i="7" s="1"/>
  <c r="F223" i="7" s="1"/>
  <c r="F224" i="7" s="1"/>
  <c r="F225" i="7" s="1"/>
  <c r="F226" i="7" s="1"/>
  <c r="F227" i="7" s="1"/>
  <c r="F228" i="7" s="1"/>
  <c r="F229" i="7" s="1"/>
  <c r="F230" i="7" s="1"/>
  <c r="F231" i="7" s="1"/>
  <c r="F232" i="7" s="1"/>
  <c r="F233" i="7" s="1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1" i="7" s="1"/>
  <c r="F252" i="7" s="1"/>
  <c r="F253" i="7" s="1"/>
  <c r="F254" i="7" s="1"/>
  <c r="F255" i="7" s="1"/>
  <c r="F256" i="7" s="1"/>
  <c r="F257" i="7" s="1"/>
  <c r="F258" i="7" s="1"/>
  <c r="F259" i="7" s="1"/>
  <c r="F260" i="7" s="1"/>
  <c r="F261" i="7" s="1"/>
  <c r="F262" i="7" s="1"/>
  <c r="F263" i="7" s="1"/>
  <c r="F264" i="7" s="1"/>
  <c r="F265" i="7" s="1"/>
  <c r="F266" i="7" s="1"/>
  <c r="F267" i="7" s="1"/>
  <c r="F268" i="7" s="1"/>
  <c r="F269" i="7" s="1"/>
  <c r="F270" i="7" s="1"/>
  <c r="F271" i="7" s="1"/>
  <c r="F272" i="7" s="1"/>
  <c r="F273" i="7" s="1"/>
  <c r="F274" i="7" s="1"/>
  <c r="F275" i="7" s="1"/>
  <c r="F276" i="7" s="1"/>
  <c r="F277" i="7" s="1"/>
  <c r="F278" i="7" s="1"/>
  <c r="F279" i="7" s="1"/>
  <c r="F280" i="7" s="1"/>
  <c r="F281" i="7" s="1"/>
  <c r="F282" i="7" s="1"/>
  <c r="F283" i="7" s="1"/>
  <c r="F284" i="7" s="1"/>
  <c r="F285" i="7" s="1"/>
  <c r="F286" i="7" s="1"/>
  <c r="F287" i="7" s="1"/>
  <c r="F288" i="7" s="1"/>
  <c r="F289" i="7" s="1"/>
  <c r="F290" i="7" s="1"/>
  <c r="F291" i="7" s="1"/>
  <c r="F292" i="7" s="1"/>
  <c r="F293" i="7" s="1"/>
  <c r="F294" i="7" s="1"/>
  <c r="F295" i="7" s="1"/>
  <c r="F296" i="7" s="1"/>
  <c r="F297" i="7" s="1"/>
  <c r="F298" i="7" s="1"/>
  <c r="F299" i="7" s="1"/>
  <c r="F300" i="7" s="1"/>
  <c r="F301" i="7" s="1"/>
  <c r="F302" i="7" s="1"/>
  <c r="F303" i="7" s="1"/>
  <c r="F304" i="7" s="1"/>
  <c r="F305" i="7" s="1"/>
  <c r="F306" i="7" s="1"/>
  <c r="F307" i="7" s="1"/>
  <c r="F308" i="7" s="1"/>
  <c r="F309" i="7" s="1"/>
  <c r="F310" i="7" s="1"/>
  <c r="F311" i="7" s="1"/>
  <c r="F312" i="7" s="1"/>
  <c r="F313" i="7" s="1"/>
  <c r="F314" i="7" s="1"/>
  <c r="F315" i="7" s="1"/>
  <c r="F316" i="7" s="1"/>
  <c r="F317" i="7" s="1"/>
  <c r="F318" i="7" s="1"/>
  <c r="F319" i="7" s="1"/>
  <c r="F320" i="7" s="1"/>
  <c r="F321" i="7" s="1"/>
  <c r="F322" i="7" s="1"/>
  <c r="F323" i="7" s="1"/>
  <c r="F324" i="7" s="1"/>
  <c r="F325" i="7" s="1"/>
  <c r="F326" i="7" s="1"/>
  <c r="F327" i="7" s="1"/>
  <c r="F328" i="7" s="1"/>
  <c r="F329" i="7" s="1"/>
  <c r="F330" i="7" s="1"/>
  <c r="F331" i="7" s="1"/>
  <c r="F332" i="7" s="1"/>
  <c r="F333" i="7" s="1"/>
  <c r="F334" i="7" s="1"/>
  <c r="F335" i="7" s="1"/>
  <c r="F336" i="7" s="1"/>
  <c r="F337" i="7" s="1"/>
  <c r="F338" i="7" s="1"/>
  <c r="F339" i="7" s="1"/>
  <c r="F340" i="7" s="1"/>
  <c r="F341" i="7" s="1"/>
  <c r="F342" i="7" s="1"/>
  <c r="F343" i="7" s="1"/>
  <c r="F344" i="7" s="1"/>
  <c r="F345" i="7" s="1"/>
  <c r="F346" i="7" s="1"/>
  <c r="F347" i="7" s="1"/>
  <c r="F348" i="7" s="1"/>
  <c r="F349" i="7" s="1"/>
  <c r="F350" i="7" s="1"/>
  <c r="F351" i="7" s="1"/>
  <c r="F352" i="7" s="1"/>
  <c r="F353" i="7" s="1"/>
  <c r="F354" i="7" s="1"/>
  <c r="F355" i="7" s="1"/>
  <c r="F356" i="7" s="1"/>
  <c r="F357" i="7" s="1"/>
  <c r="F358" i="7" s="1"/>
  <c r="F359" i="7" s="1"/>
  <c r="F360" i="7" s="1"/>
  <c r="F361" i="7" s="1"/>
  <c r="F362" i="7" s="1"/>
  <c r="F363" i="7" s="1"/>
  <c r="F364" i="7" s="1"/>
  <c r="F365" i="7" s="1"/>
  <c r="F366" i="7" s="1"/>
  <c r="F367" i="7" s="1"/>
  <c r="F368" i="7" s="1"/>
  <c r="F369" i="7" s="1"/>
  <c r="F370" i="7" s="1"/>
  <c r="F371" i="7" s="1"/>
  <c r="F372" i="7" s="1"/>
  <c r="F373" i="7" s="1"/>
  <c r="F374" i="7" s="1"/>
  <c r="F375" i="7" s="1"/>
  <c r="F376" i="7" s="1"/>
  <c r="F377" i="7" s="1"/>
  <c r="F378" i="7" s="1"/>
  <c r="F379" i="7" s="1"/>
  <c r="F380" i="7" s="1"/>
  <c r="F381" i="7" s="1"/>
  <c r="F382" i="7" s="1"/>
  <c r="F383" i="7" s="1"/>
  <c r="F384" i="7" s="1"/>
  <c r="F385" i="7" s="1"/>
  <c r="F386" i="7" s="1"/>
  <c r="F387" i="7" s="1"/>
  <c r="F388" i="7" s="1"/>
  <c r="F389" i="7" s="1"/>
  <c r="F390" i="7" s="1"/>
  <c r="F391" i="7" s="1"/>
  <c r="F392" i="7" s="1"/>
  <c r="F393" i="7" s="1"/>
  <c r="F394" i="7" s="1"/>
  <c r="F395" i="7" s="1"/>
  <c r="F396" i="7" s="1"/>
  <c r="F397" i="7" s="1"/>
  <c r="F398" i="7" s="1"/>
  <c r="F399" i="7" s="1"/>
  <c r="F400" i="7" s="1"/>
  <c r="F401" i="7" s="1"/>
  <c r="F402" i="7" s="1"/>
  <c r="F403" i="7" s="1"/>
  <c r="F404" i="7" s="1"/>
  <c r="F405" i="7" s="1"/>
  <c r="F406" i="7" s="1"/>
  <c r="F407" i="7" s="1"/>
  <c r="F408" i="7" s="1"/>
  <c r="F409" i="7" s="1"/>
  <c r="F410" i="7" s="1"/>
  <c r="F411" i="7" s="1"/>
  <c r="F412" i="7" s="1"/>
  <c r="F413" i="7" s="1"/>
  <c r="F414" i="7" s="1"/>
  <c r="F415" i="7" s="1"/>
  <c r="F416" i="7" s="1"/>
  <c r="F417" i="7" s="1"/>
  <c r="F418" i="7" s="1"/>
  <c r="F419" i="7" s="1"/>
  <c r="F420" i="7" s="1"/>
  <c r="F421" i="7" s="1"/>
  <c r="F422" i="7" s="1"/>
  <c r="F423" i="7" s="1"/>
  <c r="F424" i="7" s="1"/>
  <c r="F425" i="7" s="1"/>
  <c r="F426" i="7" s="1"/>
  <c r="F427" i="7" s="1"/>
  <c r="F428" i="7" s="1"/>
  <c r="F429" i="7" s="1"/>
  <c r="F430" i="7" s="1"/>
  <c r="F431" i="7" s="1"/>
  <c r="F432" i="7" s="1"/>
  <c r="F433" i="7" s="1"/>
  <c r="F434" i="7" s="1"/>
  <c r="F435" i="7" s="1"/>
  <c r="F436" i="7" s="1"/>
  <c r="F437" i="7" s="1"/>
  <c r="F438" i="7" s="1"/>
  <c r="F439" i="7" s="1"/>
  <c r="F440" i="7" s="1"/>
  <c r="F441" i="7" s="1"/>
  <c r="F442" i="7" s="1"/>
  <c r="F443" i="7" s="1"/>
  <c r="F444" i="7" s="1"/>
  <c r="F445" i="7" s="1"/>
  <c r="F446" i="7" s="1"/>
  <c r="F447" i="7" s="1"/>
  <c r="F448" i="7" s="1"/>
  <c r="F449" i="7" s="1"/>
  <c r="F450" i="7" s="1"/>
  <c r="F451" i="7" s="1"/>
  <c r="F452" i="7" s="1"/>
  <c r="F453" i="7" s="1"/>
  <c r="F454" i="7" s="1"/>
  <c r="F455" i="7" s="1"/>
  <c r="F456" i="7" s="1"/>
  <c r="F457" i="7" s="1"/>
  <c r="F458" i="7" s="1"/>
  <c r="F459" i="7" s="1"/>
  <c r="F460" i="7" s="1"/>
  <c r="F461" i="7" s="1"/>
  <c r="F462" i="7" s="1"/>
  <c r="F463" i="7" s="1"/>
  <c r="F464" i="7" s="1"/>
  <c r="F465" i="7" s="1"/>
  <c r="F466" i="7" s="1"/>
  <c r="F467" i="7" s="1"/>
  <c r="F468" i="7" s="1"/>
  <c r="F469" i="7" s="1"/>
  <c r="F470" i="7" s="1"/>
  <c r="F471" i="7" s="1"/>
  <c r="F472" i="7" s="1"/>
  <c r="F473" i="7" s="1"/>
  <c r="F474" i="7" s="1"/>
  <c r="F475" i="7" s="1"/>
  <c r="F476" i="7" s="1"/>
  <c r="F477" i="7" s="1"/>
  <c r="F478" i="7" s="1"/>
  <c r="F479" i="7" s="1"/>
  <c r="F480" i="7" s="1"/>
  <c r="F481" i="7" s="1"/>
  <c r="F482" i="7" s="1"/>
  <c r="F483" i="7" s="1"/>
  <c r="F484" i="7" s="1"/>
  <c r="F485" i="7" s="1"/>
  <c r="F486" i="7" s="1"/>
  <c r="F487" i="7" s="1"/>
  <c r="F488" i="7" s="1"/>
  <c r="F489" i="7" s="1"/>
  <c r="F490" i="7" s="1"/>
  <c r="F491" i="7" s="1"/>
  <c r="F492" i="7" s="1"/>
  <c r="F493" i="7" s="1"/>
  <c r="F494" i="7" s="1"/>
  <c r="F495" i="7" s="1"/>
  <c r="F496" i="7" s="1"/>
  <c r="F497" i="7" s="1"/>
  <c r="F498" i="7" s="1"/>
  <c r="F499" i="7" s="1"/>
  <c r="F500" i="7" s="1"/>
  <c r="F501" i="7" s="1"/>
  <c r="F502" i="7" s="1"/>
  <c r="F503" i="7" s="1"/>
  <c r="F504" i="7" s="1"/>
  <c r="F505" i="7" s="1"/>
  <c r="F506" i="7" s="1"/>
  <c r="F507" i="7" s="1"/>
  <c r="F508" i="7" s="1"/>
  <c r="F509" i="7" s="1"/>
  <c r="F510" i="7" s="1"/>
  <c r="F511" i="7" s="1"/>
  <c r="F512" i="7" s="1"/>
  <c r="F513" i="7" s="1"/>
  <c r="F514" i="7" s="1"/>
  <c r="F515" i="7" s="1"/>
  <c r="F516" i="7" s="1"/>
  <c r="F517" i="7" s="1"/>
  <c r="F518" i="7" s="1"/>
  <c r="F519" i="7" s="1"/>
  <c r="F520" i="7" s="1"/>
  <c r="F521" i="7" s="1"/>
  <c r="F522" i="7" s="1"/>
  <c r="F523" i="7" s="1"/>
  <c r="F524" i="7" s="1"/>
  <c r="F525" i="7" s="1"/>
  <c r="F526" i="7" s="1"/>
  <c r="I15" i="7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I14" i="7"/>
  <c r="I8" i="7"/>
  <c r="I6" i="7"/>
  <c r="C5" i="7"/>
  <c r="C6" i="7" s="1"/>
  <c r="C7" i="7" s="1"/>
  <c r="C8" i="7" s="1"/>
  <c r="I4" i="7"/>
  <c r="I9" i="7" s="1"/>
  <c r="I10" i="7" s="1"/>
  <c r="F5" i="7"/>
  <c r="F6" i="7" s="1"/>
  <c r="F7" i="7" s="1"/>
  <c r="F8" i="7" s="1"/>
  <c r="E5" i="7"/>
  <c r="E6" i="7" s="1"/>
  <c r="E7" i="7" s="1"/>
  <c r="E8" i="7" s="1"/>
  <c r="D5" i="7"/>
  <c r="D6" i="7" s="1"/>
  <c r="D7" i="7" s="1"/>
  <c r="D8" i="7" s="1"/>
  <c r="B5" i="7"/>
  <c r="B6" i="7" s="1"/>
  <c r="B7" i="7" s="1"/>
  <c r="I17" i="7" l="1"/>
  <c r="H222" i="8"/>
  <c r="H229" i="8"/>
  <c r="H246" i="8"/>
  <c r="H386" i="8"/>
  <c r="H465" i="8"/>
  <c r="H464" i="8"/>
  <c r="H6" i="8"/>
  <c r="H12" i="8"/>
  <c r="H19" i="8"/>
  <c r="H20" i="8"/>
  <c r="H68" i="8"/>
  <c r="H84" i="8"/>
  <c r="H185" i="8"/>
  <c r="H259" i="8"/>
  <c r="H321" i="8"/>
  <c r="H379" i="8"/>
  <c r="H449" i="8"/>
  <c r="H159" i="8"/>
  <c r="H181" i="8"/>
  <c r="H304" i="8"/>
  <c r="H11" i="8"/>
  <c r="H15" i="8"/>
  <c r="H16" i="8"/>
  <c r="H52" i="8"/>
  <c r="H156" i="8"/>
  <c r="H155" i="8"/>
  <c r="H173" i="8"/>
  <c r="H201" i="8"/>
  <c r="H230" i="8"/>
  <c r="H247" i="8"/>
  <c r="H256" i="8"/>
  <c r="H372" i="8"/>
  <c r="H108" i="8"/>
  <c r="H165" i="8"/>
  <c r="H8" i="8"/>
  <c r="H10" i="8"/>
  <c r="H18" i="8"/>
  <c r="H36" i="8"/>
  <c r="H96" i="8"/>
  <c r="H160" i="8"/>
  <c r="H161" i="8"/>
  <c r="H168" i="8"/>
  <c r="H177" i="8"/>
  <c r="H287" i="8"/>
  <c r="H350" i="8"/>
  <c r="H369" i="8"/>
  <c r="H433" i="8"/>
  <c r="H32" i="8"/>
  <c r="H48" i="8"/>
  <c r="H64" i="8"/>
  <c r="H80" i="8"/>
  <c r="H104" i="8"/>
  <c r="H145" i="8"/>
  <c r="H149" i="8"/>
  <c r="H169" i="8"/>
  <c r="H223" i="8"/>
  <c r="H231" i="8"/>
  <c r="H255" i="8"/>
  <c r="H286" i="8"/>
  <c r="H320" i="8"/>
  <c r="H366" i="8"/>
  <c r="H374" i="8"/>
  <c r="H381" i="8"/>
  <c r="H404" i="8"/>
  <c r="H413" i="8"/>
  <c r="H445" i="8"/>
  <c r="H453" i="8"/>
  <c r="H455" i="8"/>
  <c r="H471" i="8"/>
  <c r="H28" i="8"/>
  <c r="H107" i="8"/>
  <c r="H124" i="8"/>
  <c r="H184" i="8"/>
  <c r="H221" i="8"/>
  <c r="H233" i="8"/>
  <c r="H238" i="8"/>
  <c r="H253" i="8"/>
  <c r="H254" i="8"/>
  <c r="H267" i="8"/>
  <c r="H271" i="8"/>
  <c r="H283" i="8"/>
  <c r="H289" i="8"/>
  <c r="H297" i="8"/>
  <c r="H311" i="8"/>
  <c r="H319" i="8"/>
  <c r="H336" i="8"/>
  <c r="H364" i="8"/>
  <c r="H385" i="8"/>
  <c r="H390" i="8"/>
  <c r="H417" i="8"/>
  <c r="H492" i="8"/>
  <c r="H24" i="8"/>
  <c r="H40" i="8"/>
  <c r="H51" i="8"/>
  <c r="H56" i="8"/>
  <c r="H72" i="8"/>
  <c r="H88" i="8"/>
  <c r="H112" i="8"/>
  <c r="H116" i="8"/>
  <c r="H120" i="8"/>
  <c r="H129" i="8"/>
  <c r="H133" i="8"/>
  <c r="H157" i="8"/>
  <c r="H189" i="8"/>
  <c r="H193" i="8"/>
  <c r="H197" i="8"/>
  <c r="H205" i="8"/>
  <c r="H209" i="8"/>
  <c r="H213" i="8"/>
  <c r="H217" i="8"/>
  <c r="H236" i="8"/>
  <c r="H237" i="8"/>
  <c r="H263" i="8"/>
  <c r="H285" i="8"/>
  <c r="H288" i="8"/>
  <c r="H296" i="8"/>
  <c r="H301" i="8"/>
  <c r="H318" i="8"/>
  <c r="H335" i="8"/>
  <c r="H348" i="8"/>
  <c r="H375" i="8"/>
  <c r="H380" i="8"/>
  <c r="H387" i="8"/>
  <c r="H388" i="8"/>
  <c r="H403" i="8"/>
  <c r="H412" i="8"/>
  <c r="H429" i="8"/>
  <c r="H454" i="8"/>
  <c r="H457" i="8"/>
  <c r="H470" i="8"/>
  <c r="H473" i="8"/>
  <c r="H508" i="8"/>
  <c r="H450" i="8"/>
  <c r="H466" i="8"/>
  <c r="K28" i="7"/>
  <c r="H347" i="8"/>
  <c r="H349" i="8"/>
  <c r="H353" i="8"/>
  <c r="H359" i="8"/>
  <c r="H373" i="8"/>
  <c r="H405" i="8"/>
  <c r="H488" i="8"/>
  <c r="H504" i="8"/>
  <c r="H512" i="8"/>
  <c r="H262" i="8"/>
  <c r="H275" i="8"/>
  <c r="H279" i="8"/>
  <c r="H299" i="8"/>
  <c r="H305" i="8"/>
  <c r="H313" i="8"/>
  <c r="H329" i="8"/>
  <c r="H355" i="8"/>
  <c r="H357" i="8"/>
  <c r="H358" i="8"/>
  <c r="H391" i="8"/>
  <c r="H395" i="8"/>
  <c r="H397" i="8"/>
  <c r="H398" i="8"/>
  <c r="H401" i="8"/>
  <c r="H402" i="8"/>
  <c r="H411" i="8"/>
  <c r="H421" i="8"/>
  <c r="H437" i="8"/>
  <c r="H458" i="8"/>
  <c r="H474" i="8"/>
  <c r="H484" i="8"/>
  <c r="H500" i="8"/>
  <c r="J28" i="7"/>
  <c r="I28" i="7"/>
  <c r="H34" i="8"/>
  <c r="H35" i="8"/>
  <c r="H58" i="8"/>
  <c r="H66" i="8"/>
  <c r="H82" i="8"/>
  <c r="H83" i="8"/>
  <c r="H122" i="8"/>
  <c r="H142" i="8"/>
  <c r="H243" i="8"/>
  <c r="H244" i="8"/>
  <c r="H367" i="8"/>
  <c r="H368" i="8"/>
  <c r="H14" i="8"/>
  <c r="H25" i="8"/>
  <c r="H118" i="8"/>
  <c r="H119" i="8"/>
  <c r="H136" i="8"/>
  <c r="H135" i="8"/>
  <c r="H167" i="8"/>
  <c r="H199" i="8"/>
  <c r="H227" i="8"/>
  <c r="H228" i="8"/>
  <c r="H50" i="8"/>
  <c r="H74" i="8"/>
  <c r="H98" i="8"/>
  <c r="H99" i="8"/>
  <c r="H123" i="8"/>
  <c r="H30" i="8"/>
  <c r="H31" i="8"/>
  <c r="H38" i="8"/>
  <c r="H39" i="8"/>
  <c r="H46" i="8"/>
  <c r="H47" i="8"/>
  <c r="H54" i="8"/>
  <c r="H55" i="8"/>
  <c r="H62" i="8"/>
  <c r="H63" i="8"/>
  <c r="H70" i="8"/>
  <c r="H71" i="8"/>
  <c r="H78" i="8"/>
  <c r="H79" i="8"/>
  <c r="H86" i="8"/>
  <c r="H87" i="8"/>
  <c r="H94" i="8"/>
  <c r="H95" i="8"/>
  <c r="H102" i="8"/>
  <c r="H103" i="8"/>
  <c r="H114" i="8"/>
  <c r="H115" i="8"/>
  <c r="H127" i="8"/>
  <c r="H152" i="8"/>
  <c r="H151" i="8"/>
  <c r="H42" i="8"/>
  <c r="H59" i="8"/>
  <c r="H67" i="8"/>
  <c r="H75" i="8"/>
  <c r="H90" i="8"/>
  <c r="H91" i="8"/>
  <c r="H106" i="8"/>
  <c r="H153" i="8"/>
  <c r="H17" i="8"/>
  <c r="H7" i="8"/>
  <c r="H13" i="8"/>
  <c r="H26" i="8"/>
  <c r="H110" i="8"/>
  <c r="H111" i="8"/>
  <c r="H126" i="8"/>
  <c r="H137" i="8"/>
  <c r="H143" i="8"/>
  <c r="H183" i="8"/>
  <c r="H215" i="8"/>
  <c r="H248" i="8"/>
  <c r="H277" i="8"/>
  <c r="H278" i="8"/>
  <c r="H293" i="8"/>
  <c r="H294" i="8"/>
  <c r="H128" i="8"/>
  <c r="H144" i="8"/>
  <c r="H158" i="8"/>
  <c r="H163" i="8"/>
  <c r="H164" i="8"/>
  <c r="H179" i="8"/>
  <c r="H180" i="8"/>
  <c r="H195" i="8"/>
  <c r="H196" i="8"/>
  <c r="H211" i="8"/>
  <c r="H212" i="8"/>
  <c r="H232" i="8"/>
  <c r="H330" i="8"/>
  <c r="H468" i="8"/>
  <c r="H467" i="8"/>
  <c r="H29" i="8"/>
  <c r="H33" i="8"/>
  <c r="H37" i="8"/>
  <c r="H41" i="8"/>
  <c r="H45" i="8"/>
  <c r="H49" i="8"/>
  <c r="H53" i="8"/>
  <c r="H57" i="8"/>
  <c r="H61" i="8"/>
  <c r="H65" i="8"/>
  <c r="H69" i="8"/>
  <c r="H73" i="8"/>
  <c r="H77" i="8"/>
  <c r="H81" i="8"/>
  <c r="H85" i="8"/>
  <c r="H89" i="8"/>
  <c r="H93" i="8"/>
  <c r="H97" i="8"/>
  <c r="H101" i="8"/>
  <c r="H105" i="8"/>
  <c r="H109" i="8"/>
  <c r="H113" i="8"/>
  <c r="H117" i="8"/>
  <c r="H121" i="8"/>
  <c r="H125" i="8"/>
  <c r="H131" i="8"/>
  <c r="H138" i="8"/>
  <c r="H147" i="8"/>
  <c r="H154" i="8"/>
  <c r="H175" i="8"/>
  <c r="H176" i="8"/>
  <c r="H191" i="8"/>
  <c r="H192" i="8"/>
  <c r="H207" i="8"/>
  <c r="H208" i="8"/>
  <c r="H226" i="8"/>
  <c r="H225" i="8"/>
  <c r="H242" i="8"/>
  <c r="H241" i="8"/>
  <c r="H325" i="8"/>
  <c r="H326" i="8"/>
  <c r="H134" i="8"/>
  <c r="H150" i="8"/>
  <c r="H171" i="8"/>
  <c r="H172" i="8"/>
  <c r="H187" i="8"/>
  <c r="H188" i="8"/>
  <c r="H203" i="8"/>
  <c r="H204" i="8"/>
  <c r="H219" i="8"/>
  <c r="H220" i="8"/>
  <c r="H249" i="8"/>
  <c r="H261" i="8"/>
  <c r="H309" i="8"/>
  <c r="H310" i="8"/>
  <c r="H345" i="8"/>
  <c r="H346" i="8"/>
  <c r="H431" i="8"/>
  <c r="H432" i="8"/>
  <c r="H234" i="8"/>
  <c r="H250" i="8"/>
  <c r="H257" i="8"/>
  <c r="H258" i="8"/>
  <c r="H273" i="8"/>
  <c r="H274" i="8"/>
  <c r="H298" i="8"/>
  <c r="H314" i="8"/>
  <c r="H340" i="8"/>
  <c r="H339" i="8"/>
  <c r="H383" i="8"/>
  <c r="H384" i="8"/>
  <c r="H393" i="8"/>
  <c r="H394" i="8"/>
  <c r="H423" i="8"/>
  <c r="H424" i="8"/>
  <c r="H162" i="8"/>
  <c r="H166" i="8"/>
  <c r="H170" i="8"/>
  <c r="H174" i="8"/>
  <c r="H178" i="8"/>
  <c r="H182" i="8"/>
  <c r="H186" i="8"/>
  <c r="H190" i="8"/>
  <c r="H194" i="8"/>
  <c r="H198" i="8"/>
  <c r="H202" i="8"/>
  <c r="H206" i="8"/>
  <c r="H210" i="8"/>
  <c r="H214" i="8"/>
  <c r="H218" i="8"/>
  <c r="H269" i="8"/>
  <c r="H270" i="8"/>
  <c r="H292" i="8"/>
  <c r="H291" i="8"/>
  <c r="H308" i="8"/>
  <c r="H307" i="8"/>
  <c r="H324" i="8"/>
  <c r="H323" i="8"/>
  <c r="H351" i="8"/>
  <c r="H352" i="8"/>
  <c r="H361" i="8"/>
  <c r="H362" i="8"/>
  <c r="H409" i="8"/>
  <c r="H410" i="8"/>
  <c r="H415" i="8"/>
  <c r="H416" i="8"/>
  <c r="H447" i="8"/>
  <c r="H448" i="8"/>
  <c r="H224" i="8"/>
  <c r="H240" i="8"/>
  <c r="H252" i="8"/>
  <c r="H265" i="8"/>
  <c r="H266" i="8"/>
  <c r="H281" i="8"/>
  <c r="H282" i="8"/>
  <c r="H331" i="8"/>
  <c r="H341" i="8"/>
  <c r="H342" i="8"/>
  <c r="H377" i="8"/>
  <c r="H378" i="8"/>
  <c r="H399" i="8"/>
  <c r="H400" i="8"/>
  <c r="H439" i="8"/>
  <c r="H440" i="8"/>
  <c r="H284" i="8"/>
  <c r="H300" i="8"/>
  <c r="H316" i="8"/>
  <c r="H332" i="8"/>
  <c r="H260" i="8"/>
  <c r="H264" i="8"/>
  <c r="H268" i="8"/>
  <c r="H272" i="8"/>
  <c r="H276" i="8"/>
  <c r="H280" i="8"/>
  <c r="H408" i="8"/>
  <c r="H407" i="8"/>
  <c r="H290" i="8"/>
  <c r="H306" i="8"/>
  <c r="H322" i="8"/>
  <c r="H338" i="8"/>
  <c r="H344" i="8"/>
  <c r="H354" i="8"/>
  <c r="H360" i="8"/>
  <c r="H370" i="8"/>
  <c r="H452" i="8"/>
  <c r="H462" i="8"/>
  <c r="H419" i="8"/>
  <c r="H420" i="8"/>
  <c r="H427" i="8"/>
  <c r="H428" i="8"/>
  <c r="H435" i="8"/>
  <c r="H436" i="8"/>
  <c r="H443" i="8"/>
  <c r="H444" i="8"/>
  <c r="H451" i="8"/>
  <c r="H406" i="8"/>
  <c r="H461" i="8"/>
  <c r="H460" i="8"/>
  <c r="H478" i="8"/>
  <c r="H479" i="8"/>
  <c r="H486" i="8"/>
  <c r="H487" i="8"/>
  <c r="H494" i="8"/>
  <c r="H495" i="8"/>
  <c r="H502" i="8"/>
  <c r="H503" i="8"/>
  <c r="H510" i="8"/>
  <c r="H511" i="8"/>
  <c r="H414" i="8"/>
  <c r="H418" i="8"/>
  <c r="H422" i="8"/>
  <c r="H426" i="8"/>
  <c r="H430" i="8"/>
  <c r="H434" i="8"/>
  <c r="H438" i="8"/>
  <c r="H442" i="8"/>
  <c r="H446" i="8"/>
  <c r="H456" i="8"/>
  <c r="H463" i="8"/>
  <c r="H472" i="8"/>
  <c r="H459" i="8"/>
  <c r="H475" i="8"/>
  <c r="H482" i="8"/>
  <c r="H483" i="8"/>
  <c r="H490" i="8"/>
  <c r="H491" i="8"/>
  <c r="H498" i="8"/>
  <c r="H499" i="8"/>
  <c r="H506" i="8"/>
  <c r="H507" i="8"/>
  <c r="H514" i="8"/>
  <c r="H515" i="8"/>
  <c r="H481" i="8"/>
  <c r="H485" i="8"/>
  <c r="H489" i="8"/>
  <c r="H493" i="8"/>
  <c r="H497" i="8"/>
  <c r="H501" i="8"/>
  <c r="H505" i="8"/>
  <c r="H509" i="8"/>
  <c r="D451" i="7"/>
  <c r="D474" i="7"/>
  <c r="D466" i="7"/>
  <c r="D442" i="7"/>
  <c r="D434" i="7"/>
  <c r="D426" i="7"/>
  <c r="D418" i="7"/>
  <c r="D410" i="7"/>
  <c r="D484" i="7"/>
  <c r="D446" i="7"/>
  <c r="D437" i="7"/>
  <c r="D429" i="7"/>
  <c r="D421" i="7"/>
  <c r="D413" i="7"/>
  <c r="D509" i="7"/>
  <c r="D477" i="7"/>
  <c r="D505" i="7"/>
  <c r="D497" i="7"/>
  <c r="D468" i="7"/>
  <c r="D491" i="7"/>
  <c r="D499" i="7"/>
  <c r="D487" i="7"/>
  <c r="D384" i="7"/>
  <c r="D376" i="7"/>
  <c r="D511" i="7"/>
  <c r="D479" i="7"/>
  <c r="D406" i="7"/>
  <c r="D374" i="7"/>
  <c r="D228" i="7"/>
  <c r="D196" i="7"/>
  <c r="D164" i="7"/>
  <c r="D503" i="7"/>
  <c r="D396" i="7"/>
  <c r="D365" i="7"/>
  <c r="D301" i="7"/>
  <c r="D495" i="7"/>
  <c r="D356" i="7"/>
  <c r="D292" i="7"/>
  <c r="D225" i="7"/>
  <c r="D193" i="7"/>
  <c r="D161" i="7"/>
  <c r="D394" i="7"/>
  <c r="D364" i="7"/>
  <c r="D348" i="7"/>
  <c r="D332" i="7"/>
  <c r="D300" i="7"/>
  <c r="D284" i="7"/>
  <c r="D229" i="7"/>
  <c r="D197" i="7"/>
  <c r="D165" i="7"/>
  <c r="D145" i="7"/>
  <c r="D136" i="7"/>
  <c r="B8" i="7"/>
  <c r="B9" i="7" s="1"/>
  <c r="D328" i="7"/>
  <c r="D264" i="7"/>
  <c r="D211" i="7"/>
  <c r="D179" i="7"/>
  <c r="D149" i="7"/>
  <c r="D18" i="7"/>
  <c r="D370" i="7"/>
  <c r="D336" i="7"/>
  <c r="D272" i="7"/>
  <c r="D231" i="7"/>
  <c r="D215" i="7"/>
  <c r="D207" i="7"/>
  <c r="D199" i="7"/>
  <c r="D183" i="7"/>
  <c r="D175" i="7"/>
  <c r="D141" i="7"/>
  <c r="D137" i="7"/>
  <c r="D133" i="7"/>
  <c r="D129" i="7"/>
  <c r="D125" i="7"/>
  <c r="D121" i="7"/>
  <c r="D113" i="7"/>
  <c r="D105" i="7"/>
  <c r="D97" i="7"/>
  <c r="D89" i="7"/>
  <c r="D81" i="7"/>
  <c r="D73" i="7"/>
  <c r="D69" i="7"/>
  <c r="D65" i="7"/>
  <c r="D61" i="7"/>
  <c r="D57" i="7"/>
  <c r="D53" i="7"/>
  <c r="D49" i="7"/>
  <c r="D45" i="7"/>
  <c r="D41" i="7"/>
  <c r="D37" i="7"/>
  <c r="D33" i="7"/>
  <c r="D29" i="7"/>
  <c r="D25" i="7"/>
  <c r="D21" i="7"/>
  <c r="D77" i="7" l="1"/>
  <c r="D85" i="7"/>
  <c r="D93" i="7"/>
  <c r="D101" i="7"/>
  <c r="D109" i="7"/>
  <c r="D117" i="7"/>
  <c r="D159" i="7"/>
  <c r="D191" i="7"/>
  <c r="D223" i="7"/>
  <c r="D26" i="7"/>
  <c r="D34" i="7"/>
  <c r="D42" i="7"/>
  <c r="D50" i="7"/>
  <c r="D58" i="7"/>
  <c r="D66" i="7"/>
  <c r="D23" i="7"/>
  <c r="D31" i="7"/>
  <c r="D39" i="7"/>
  <c r="D47" i="7"/>
  <c r="D55" i="7"/>
  <c r="D63" i="7"/>
  <c r="D71" i="7"/>
  <c r="D79" i="7"/>
  <c r="D87" i="7"/>
  <c r="D95" i="7"/>
  <c r="D103" i="7"/>
  <c r="D111" i="7"/>
  <c r="D119" i="7"/>
  <c r="D167" i="7"/>
  <c r="D20" i="7"/>
  <c r="D28" i="7"/>
  <c r="D36" i="7"/>
  <c r="D44" i="7"/>
  <c r="D52" i="7"/>
  <c r="D60" i="7"/>
  <c r="D68" i="7"/>
  <c r="D76" i="7"/>
  <c r="D84" i="7"/>
  <c r="D92" i="7"/>
  <c r="D100" i="7"/>
  <c r="D108" i="7"/>
  <c r="D116" i="7"/>
  <c r="D127" i="7"/>
  <c r="D248" i="7"/>
  <c r="D312" i="7"/>
  <c r="D386" i="7"/>
  <c r="D132" i="7"/>
  <c r="D157" i="7"/>
  <c r="D189" i="7"/>
  <c r="D221" i="7"/>
  <c r="D268" i="7"/>
  <c r="D15" i="7"/>
  <c r="D148" i="7"/>
  <c r="D265" i="7"/>
  <c r="D281" i="7"/>
  <c r="D329" i="7"/>
  <c r="D345" i="7"/>
  <c r="D154" i="7"/>
  <c r="D178" i="7"/>
  <c r="D186" i="7"/>
  <c r="D210" i="7"/>
  <c r="D218" i="7"/>
  <c r="D390" i="7"/>
  <c r="D142" i="7"/>
  <c r="D375" i="7"/>
  <c r="D407" i="7"/>
  <c r="D397" i="7"/>
  <c r="D475" i="7"/>
  <c r="D452" i="7"/>
  <c r="Q9" i="8"/>
  <c r="Q10" i="8" s="1"/>
  <c r="D74" i="7"/>
  <c r="D82" i="7"/>
  <c r="D90" i="7"/>
  <c r="D98" i="7"/>
  <c r="D106" i="7"/>
  <c r="D114" i="7"/>
  <c r="D123" i="7"/>
  <c r="D139" i="7"/>
  <c r="D171" i="7"/>
  <c r="D203" i="7"/>
  <c r="D235" i="7"/>
  <c r="D296" i="7"/>
  <c r="D360" i="7"/>
  <c r="D128" i="7"/>
  <c r="D181" i="7"/>
  <c r="D213" i="7"/>
  <c r="D252" i="7"/>
  <c r="D316" i="7"/>
  <c r="D276" i="7"/>
  <c r="D340" i="7"/>
  <c r="D144" i="7"/>
  <c r="D245" i="7"/>
  <c r="D261" i="7"/>
  <c r="D293" i="7"/>
  <c r="D309" i="7"/>
  <c r="D325" i="7"/>
  <c r="D357" i="7"/>
  <c r="D380" i="7"/>
  <c r="D472" i="7"/>
  <c r="D151" i="7"/>
  <c r="D168" i="7"/>
  <c r="D176" i="7"/>
  <c r="D184" i="7"/>
  <c r="D200" i="7"/>
  <c r="D208" i="7"/>
  <c r="D216" i="7"/>
  <c r="D232" i="7"/>
  <c r="D242" i="7"/>
  <c r="D258" i="7"/>
  <c r="D274" i="7"/>
  <c r="D290" i="7"/>
  <c r="D306" i="7"/>
  <c r="D322" i="7"/>
  <c r="D338" i="7"/>
  <c r="D354" i="7"/>
  <c r="D382" i="7"/>
  <c r="D456" i="7"/>
  <c r="D17" i="7"/>
  <c r="D239" i="7"/>
  <c r="D255" i="7"/>
  <c r="D271" i="7"/>
  <c r="D287" i="7"/>
  <c r="D303" i="7"/>
  <c r="D319" i="7"/>
  <c r="D335" i="7"/>
  <c r="D351" i="7"/>
  <c r="D368" i="7"/>
  <c r="D400" i="7"/>
  <c r="D371" i="7"/>
  <c r="D387" i="7"/>
  <c r="D403" i="7"/>
  <c r="D377" i="7"/>
  <c r="D393" i="7"/>
  <c r="D464" i="7"/>
  <c r="D523" i="7"/>
  <c r="D489" i="7"/>
  <c r="D521" i="7"/>
  <c r="D411" i="7"/>
  <c r="D419" i="7"/>
  <c r="D427" i="7"/>
  <c r="D435" i="7"/>
  <c r="D476" i="7"/>
  <c r="D492" i="7"/>
  <c r="D508" i="7"/>
  <c r="D414" i="7"/>
  <c r="D422" i="7"/>
  <c r="D430" i="7"/>
  <c r="D438" i="7"/>
  <c r="D458" i="7"/>
  <c r="D482" i="7"/>
  <c r="D498" i="7"/>
  <c r="D514" i="7"/>
  <c r="D443" i="7"/>
  <c r="D445" i="7"/>
  <c r="D461" i="7"/>
  <c r="D366" i="7"/>
  <c r="D485" i="7"/>
  <c r="D517" i="7"/>
  <c r="D454" i="7"/>
  <c r="D496" i="7"/>
  <c r="D512" i="7"/>
  <c r="D416" i="7"/>
  <c r="D424" i="7"/>
  <c r="D432" i="7"/>
  <c r="D440" i="7"/>
  <c r="D502" i="7"/>
  <c r="D463" i="7"/>
  <c r="D449" i="7"/>
  <c r="Q19" i="8"/>
  <c r="I29" i="7"/>
  <c r="I30" i="7" s="1"/>
  <c r="Q20" i="8"/>
  <c r="Q21" i="8"/>
  <c r="Q22" i="8" s="1"/>
  <c r="D130" i="7"/>
  <c r="D277" i="7"/>
  <c r="D341" i="7"/>
  <c r="D160" i="7"/>
  <c r="D192" i="7"/>
  <c r="D224" i="7"/>
  <c r="D524" i="7"/>
  <c r="D459" i="7"/>
  <c r="D288" i="7"/>
  <c r="D352" i="7"/>
  <c r="D134" i="7"/>
  <c r="D169" i="7"/>
  <c r="D201" i="7"/>
  <c r="D233" i="7"/>
  <c r="D249" i="7"/>
  <c r="D297" i="7"/>
  <c r="D313" i="7"/>
  <c r="D361" i="7"/>
  <c r="D388" i="7"/>
  <c r="D162" i="7"/>
  <c r="D170" i="7"/>
  <c r="D194" i="7"/>
  <c r="D202" i="7"/>
  <c r="D226" i="7"/>
  <c r="D234" i="7"/>
  <c r="D246" i="7"/>
  <c r="D262" i="7"/>
  <c r="D278" i="7"/>
  <c r="D294" i="7"/>
  <c r="D310" i="7"/>
  <c r="D326" i="7"/>
  <c r="D342" i="7"/>
  <c r="D358" i="7"/>
  <c r="D243" i="7"/>
  <c r="D259" i="7"/>
  <c r="D275" i="7"/>
  <c r="D291" i="7"/>
  <c r="D307" i="7"/>
  <c r="D323" i="7"/>
  <c r="D339" i="7"/>
  <c r="D355" i="7"/>
  <c r="D391" i="7"/>
  <c r="D515" i="7"/>
  <c r="D381" i="7"/>
  <c r="D480" i="7"/>
  <c r="D408" i="7"/>
  <c r="D486" i="7"/>
  <c r="D518" i="7"/>
  <c r="D447" i="7"/>
  <c r="D465" i="7"/>
  <c r="D16" i="7"/>
  <c r="D240" i="7"/>
  <c r="D304" i="7"/>
  <c r="D22" i="7"/>
  <c r="D30" i="7"/>
  <c r="D38" i="7"/>
  <c r="D46" i="7"/>
  <c r="D54" i="7"/>
  <c r="D62" i="7"/>
  <c r="D70" i="7"/>
  <c r="D78" i="7"/>
  <c r="D86" i="7"/>
  <c r="D94" i="7"/>
  <c r="D102" i="7"/>
  <c r="D110" i="7"/>
  <c r="D118" i="7"/>
  <c r="D131" i="7"/>
  <c r="D155" i="7"/>
  <c r="D187" i="7"/>
  <c r="D219" i="7"/>
  <c r="D122" i="7"/>
  <c r="D138" i="7"/>
  <c r="D177" i="7"/>
  <c r="D209" i="7"/>
  <c r="D244" i="7"/>
  <c r="D308" i="7"/>
  <c r="D378" i="7"/>
  <c r="D152" i="7"/>
  <c r="D253" i="7"/>
  <c r="D269" i="7"/>
  <c r="D285" i="7"/>
  <c r="D317" i="7"/>
  <c r="D333" i="7"/>
  <c r="D349" i="7"/>
  <c r="D143" i="7"/>
  <c r="D156" i="7"/>
  <c r="D172" i="7"/>
  <c r="D180" i="7"/>
  <c r="D188" i="7"/>
  <c r="D204" i="7"/>
  <c r="D212" i="7"/>
  <c r="D220" i="7"/>
  <c r="D236" i="7"/>
  <c r="D250" i="7"/>
  <c r="D266" i="7"/>
  <c r="D282" i="7"/>
  <c r="D298" i="7"/>
  <c r="D314" i="7"/>
  <c r="D330" i="7"/>
  <c r="D346" i="7"/>
  <c r="D362" i="7"/>
  <c r="D398" i="7"/>
  <c r="D146" i="7"/>
  <c r="D247" i="7"/>
  <c r="D263" i="7"/>
  <c r="D279" i="7"/>
  <c r="D295" i="7"/>
  <c r="D311" i="7"/>
  <c r="D327" i="7"/>
  <c r="D343" i="7"/>
  <c r="D359" i="7"/>
  <c r="D519" i="7"/>
  <c r="D379" i="7"/>
  <c r="D395" i="7"/>
  <c r="D448" i="7"/>
  <c r="D369" i="7"/>
  <c r="D385" i="7"/>
  <c r="D401" i="7"/>
  <c r="D444" i="7"/>
  <c r="D493" i="7"/>
  <c r="D525" i="7"/>
  <c r="D415" i="7"/>
  <c r="D423" i="7"/>
  <c r="D431" i="7"/>
  <c r="D439" i="7"/>
  <c r="D462" i="7"/>
  <c r="D500" i="7"/>
  <c r="D516" i="7"/>
  <c r="D490" i="7"/>
  <c r="D506" i="7"/>
  <c r="D522" i="7"/>
  <c r="D467" i="7"/>
  <c r="D453" i="7"/>
  <c r="D469" i="7"/>
  <c r="D19" i="7"/>
  <c r="D27" i="7"/>
  <c r="D35" i="7"/>
  <c r="D43" i="7"/>
  <c r="D51" i="7"/>
  <c r="D59" i="7"/>
  <c r="D67" i="7"/>
  <c r="D75" i="7"/>
  <c r="D83" i="7"/>
  <c r="D91" i="7"/>
  <c r="D99" i="7"/>
  <c r="D107" i="7"/>
  <c r="D115" i="7"/>
  <c r="D256" i="7"/>
  <c r="D320" i="7"/>
  <c r="D402" i="7"/>
  <c r="D24" i="7"/>
  <c r="D32" i="7"/>
  <c r="D40" i="7"/>
  <c r="D48" i="7"/>
  <c r="D56" i="7"/>
  <c r="D64" i="7"/>
  <c r="D72" i="7"/>
  <c r="D80" i="7"/>
  <c r="D88" i="7"/>
  <c r="D96" i="7"/>
  <c r="D104" i="7"/>
  <c r="D112" i="7"/>
  <c r="D120" i="7"/>
  <c r="D135" i="7"/>
  <c r="D163" i="7"/>
  <c r="D195" i="7"/>
  <c r="D227" i="7"/>
  <c r="D280" i="7"/>
  <c r="D344" i="7"/>
  <c r="D124" i="7"/>
  <c r="D140" i="7"/>
  <c r="D173" i="7"/>
  <c r="D205" i="7"/>
  <c r="D237" i="7"/>
  <c r="D126" i="7"/>
  <c r="D153" i="7"/>
  <c r="D185" i="7"/>
  <c r="D217" i="7"/>
  <c r="D260" i="7"/>
  <c r="D324" i="7"/>
  <c r="D241" i="7"/>
  <c r="D257" i="7"/>
  <c r="D273" i="7"/>
  <c r="D289" i="7"/>
  <c r="D305" i="7"/>
  <c r="D321" i="7"/>
  <c r="D337" i="7"/>
  <c r="D353" i="7"/>
  <c r="D372" i="7"/>
  <c r="D404" i="7"/>
  <c r="D147" i="7"/>
  <c r="D158" i="7"/>
  <c r="D166" i="7"/>
  <c r="D174" i="7"/>
  <c r="D182" i="7"/>
  <c r="D190" i="7"/>
  <c r="D198" i="7"/>
  <c r="D206" i="7"/>
  <c r="D214" i="7"/>
  <c r="D222" i="7"/>
  <c r="D230" i="7"/>
  <c r="D238" i="7"/>
  <c r="D254" i="7"/>
  <c r="D270" i="7"/>
  <c r="D286" i="7"/>
  <c r="D302" i="7"/>
  <c r="D318" i="7"/>
  <c r="D334" i="7"/>
  <c r="D350" i="7"/>
  <c r="D150" i="7"/>
  <c r="D251" i="7"/>
  <c r="D267" i="7"/>
  <c r="D283" i="7"/>
  <c r="D299" i="7"/>
  <c r="D315" i="7"/>
  <c r="D331" i="7"/>
  <c r="D347" i="7"/>
  <c r="D363" i="7"/>
  <c r="D392" i="7"/>
  <c r="D367" i="7"/>
  <c r="D383" i="7"/>
  <c r="D399" i="7"/>
  <c r="D483" i="7"/>
  <c r="D373" i="7"/>
  <c r="D389" i="7"/>
  <c r="D405" i="7"/>
  <c r="D507" i="7"/>
  <c r="D481" i="7"/>
  <c r="D513" i="7"/>
  <c r="D460" i="7"/>
  <c r="D501" i="7"/>
  <c r="D409" i="7"/>
  <c r="D417" i="7"/>
  <c r="D425" i="7"/>
  <c r="D433" i="7"/>
  <c r="D441" i="7"/>
  <c r="D470" i="7"/>
  <c r="D488" i="7"/>
  <c r="D504" i="7"/>
  <c r="D520" i="7"/>
  <c r="D412" i="7"/>
  <c r="D420" i="7"/>
  <c r="D428" i="7"/>
  <c r="D436" i="7"/>
  <c r="D450" i="7"/>
  <c r="D478" i="7"/>
  <c r="D494" i="7"/>
  <c r="D510" i="7"/>
  <c r="D526" i="7"/>
  <c r="D455" i="7"/>
  <c r="D471" i="7"/>
  <c r="D457" i="7"/>
  <c r="D473" i="7"/>
  <c r="F10" i="6" l="1"/>
  <c r="F6" i="6"/>
  <c r="F3" i="6" l="1"/>
  <c r="F4" i="6" s="1"/>
  <c r="J18" i="5"/>
  <c r="J19" i="5" s="1"/>
  <c r="J17" i="5"/>
  <c r="J16" i="5"/>
  <c r="J9" i="5"/>
  <c r="J5" i="5"/>
  <c r="J10" i="5" s="1"/>
  <c r="J11" i="5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M5" i="3" l="1"/>
  <c r="B18" i="6" s="1"/>
  <c r="M6" i="3"/>
  <c r="B19" i="6" s="1"/>
  <c r="M7" i="3"/>
  <c r="B20" i="6" s="1"/>
  <c r="M8" i="3"/>
  <c r="B21" i="6" s="1"/>
  <c r="M9" i="3"/>
  <c r="B22" i="6" s="1"/>
  <c r="M10" i="3"/>
  <c r="B23" i="6" s="1"/>
  <c r="M11" i="3"/>
  <c r="B24" i="6" s="1"/>
  <c r="M12" i="3"/>
  <c r="B25" i="6" s="1"/>
  <c r="M13" i="3"/>
  <c r="B26" i="6" s="1"/>
  <c r="M14" i="3"/>
  <c r="B27" i="6" s="1"/>
  <c r="M15" i="3"/>
  <c r="B28" i="6" s="1"/>
  <c r="M16" i="3"/>
  <c r="B29" i="6" s="1"/>
  <c r="M17" i="3"/>
  <c r="B30" i="6" s="1"/>
  <c r="M18" i="3"/>
  <c r="B31" i="6" s="1"/>
  <c r="M19" i="3"/>
  <c r="B32" i="6" s="1"/>
  <c r="M20" i="3"/>
  <c r="B33" i="6" s="1"/>
  <c r="M21" i="3"/>
  <c r="B34" i="6" s="1"/>
  <c r="M22" i="3"/>
  <c r="B35" i="6" s="1"/>
  <c r="M23" i="3"/>
  <c r="B36" i="6" s="1"/>
  <c r="M24" i="3"/>
  <c r="B37" i="6" s="1"/>
  <c r="M25" i="3"/>
  <c r="B38" i="6" s="1"/>
  <c r="M26" i="3"/>
  <c r="B39" i="6" s="1"/>
  <c r="M27" i="3"/>
  <c r="B40" i="6" s="1"/>
  <c r="M28" i="3"/>
  <c r="B41" i="6" s="1"/>
  <c r="M29" i="3"/>
  <c r="B42" i="6" s="1"/>
  <c r="M30" i="3"/>
  <c r="B43" i="6" s="1"/>
  <c r="M31" i="3"/>
  <c r="B44" i="6" s="1"/>
  <c r="M32" i="3"/>
  <c r="B45" i="6" s="1"/>
  <c r="M33" i="3"/>
  <c r="B46" i="6" s="1"/>
  <c r="M34" i="3"/>
  <c r="B47" i="6" s="1"/>
  <c r="M35" i="3"/>
  <c r="B48" i="6" s="1"/>
  <c r="M36" i="3"/>
  <c r="B49" i="6" s="1"/>
  <c r="M37" i="3"/>
  <c r="B50" i="6" s="1"/>
  <c r="M38" i="3"/>
  <c r="B51" i="6" s="1"/>
  <c r="M39" i="3"/>
  <c r="B52" i="6" s="1"/>
  <c r="M40" i="3"/>
  <c r="B53" i="6" s="1"/>
  <c r="M41" i="3"/>
  <c r="B54" i="6" s="1"/>
  <c r="M42" i="3"/>
  <c r="B55" i="6" s="1"/>
  <c r="M43" i="3"/>
  <c r="B56" i="6" s="1"/>
  <c r="M44" i="3"/>
  <c r="B57" i="6" s="1"/>
  <c r="M45" i="3"/>
  <c r="B58" i="6" s="1"/>
  <c r="M46" i="3"/>
  <c r="B59" i="6" s="1"/>
  <c r="M47" i="3"/>
  <c r="B60" i="6" s="1"/>
  <c r="M48" i="3"/>
  <c r="B61" i="6" s="1"/>
  <c r="M49" i="3"/>
  <c r="B62" i="6" s="1"/>
  <c r="M50" i="3"/>
  <c r="B63" i="6" s="1"/>
  <c r="M51" i="3"/>
  <c r="B64" i="6" s="1"/>
  <c r="M52" i="3"/>
  <c r="B65" i="6" s="1"/>
  <c r="M53" i="3"/>
  <c r="B66" i="6" s="1"/>
  <c r="M54" i="3"/>
  <c r="B67" i="6" s="1"/>
  <c r="M55" i="3"/>
  <c r="B68" i="6" s="1"/>
  <c r="M56" i="3"/>
  <c r="B69" i="6" s="1"/>
  <c r="M57" i="3"/>
  <c r="B70" i="6" s="1"/>
  <c r="M58" i="3"/>
  <c r="B71" i="6" s="1"/>
  <c r="M59" i="3"/>
  <c r="B72" i="6" s="1"/>
  <c r="M60" i="3"/>
  <c r="B73" i="6" s="1"/>
  <c r="M61" i="3"/>
  <c r="B74" i="6" s="1"/>
  <c r="M62" i="3"/>
  <c r="B75" i="6" s="1"/>
  <c r="M63" i="3"/>
  <c r="B76" i="6" s="1"/>
  <c r="M64" i="3"/>
  <c r="B77" i="6" s="1"/>
  <c r="M65" i="3"/>
  <c r="B78" i="6" s="1"/>
  <c r="M66" i="3"/>
  <c r="B79" i="6" s="1"/>
  <c r="M67" i="3"/>
  <c r="B80" i="6" s="1"/>
  <c r="M68" i="3"/>
  <c r="B81" i="6" s="1"/>
  <c r="M69" i="3"/>
  <c r="B82" i="6" s="1"/>
  <c r="M70" i="3"/>
  <c r="B83" i="6" s="1"/>
  <c r="M71" i="3"/>
  <c r="B84" i="6" s="1"/>
  <c r="M72" i="3"/>
  <c r="B85" i="6" s="1"/>
  <c r="M73" i="3"/>
  <c r="B86" i="6" s="1"/>
  <c r="M74" i="3"/>
  <c r="B87" i="6" s="1"/>
  <c r="M75" i="3"/>
  <c r="B88" i="6" s="1"/>
  <c r="M76" i="3"/>
  <c r="B89" i="6" s="1"/>
  <c r="M77" i="3"/>
  <c r="B90" i="6" s="1"/>
  <c r="M78" i="3"/>
  <c r="B91" i="6" s="1"/>
  <c r="M79" i="3"/>
  <c r="B92" i="6" s="1"/>
  <c r="M80" i="3"/>
  <c r="B93" i="6" s="1"/>
  <c r="M81" i="3"/>
  <c r="B94" i="6" s="1"/>
  <c r="M82" i="3"/>
  <c r="B95" i="6" s="1"/>
  <c r="M83" i="3"/>
  <c r="B96" i="6" s="1"/>
  <c r="M84" i="3"/>
  <c r="B97" i="6" s="1"/>
  <c r="M85" i="3"/>
  <c r="B98" i="6" s="1"/>
  <c r="M86" i="3"/>
  <c r="B99" i="6" s="1"/>
  <c r="M87" i="3"/>
  <c r="B100" i="6" s="1"/>
  <c r="M88" i="3"/>
  <c r="B101" i="6" s="1"/>
  <c r="M89" i="3"/>
  <c r="B102" i="6" s="1"/>
  <c r="M90" i="3"/>
  <c r="B103" i="6" s="1"/>
  <c r="M91" i="3"/>
  <c r="B104" i="6" s="1"/>
  <c r="M92" i="3"/>
  <c r="B105" i="6" s="1"/>
  <c r="M93" i="3"/>
  <c r="B106" i="6" s="1"/>
  <c r="M94" i="3"/>
  <c r="B107" i="6" s="1"/>
  <c r="M95" i="3"/>
  <c r="B108" i="6" s="1"/>
  <c r="M96" i="3"/>
  <c r="B109" i="6" s="1"/>
  <c r="M97" i="3"/>
  <c r="B110" i="6" s="1"/>
  <c r="M98" i="3"/>
  <c r="B111" i="6" s="1"/>
  <c r="M99" i="3"/>
  <c r="B112" i="6" s="1"/>
  <c r="M100" i="3"/>
  <c r="B113" i="6" s="1"/>
  <c r="M101" i="3"/>
  <c r="B114" i="6" s="1"/>
  <c r="M102" i="3"/>
  <c r="B115" i="6" s="1"/>
  <c r="M103" i="3"/>
  <c r="B116" i="6" s="1"/>
  <c r="M104" i="3"/>
  <c r="B117" i="6" s="1"/>
  <c r="M105" i="3"/>
  <c r="B118" i="6" s="1"/>
  <c r="M106" i="3"/>
  <c r="B119" i="6" s="1"/>
  <c r="M107" i="3"/>
  <c r="B120" i="6" s="1"/>
  <c r="M108" i="3"/>
  <c r="B121" i="6" s="1"/>
  <c r="M109" i="3"/>
  <c r="B122" i="6" s="1"/>
  <c r="M110" i="3"/>
  <c r="B123" i="6" s="1"/>
  <c r="M111" i="3"/>
  <c r="B124" i="6" s="1"/>
  <c r="M112" i="3"/>
  <c r="B125" i="6" s="1"/>
  <c r="M113" i="3"/>
  <c r="B126" i="6" s="1"/>
  <c r="M114" i="3"/>
  <c r="B127" i="6" s="1"/>
  <c r="M115" i="3"/>
  <c r="B128" i="6" s="1"/>
  <c r="M116" i="3"/>
  <c r="B129" i="6" s="1"/>
  <c r="M117" i="3"/>
  <c r="B130" i="6" s="1"/>
  <c r="M118" i="3"/>
  <c r="B131" i="6" s="1"/>
  <c r="M119" i="3"/>
  <c r="B132" i="6" s="1"/>
  <c r="M120" i="3"/>
  <c r="B133" i="6" s="1"/>
  <c r="M121" i="3"/>
  <c r="B134" i="6" s="1"/>
  <c r="M122" i="3"/>
  <c r="B135" i="6" s="1"/>
  <c r="M123" i="3"/>
  <c r="B136" i="6" s="1"/>
  <c r="M124" i="3"/>
  <c r="B137" i="6" s="1"/>
  <c r="M125" i="3"/>
  <c r="B138" i="6" s="1"/>
  <c r="M126" i="3"/>
  <c r="B139" i="6" s="1"/>
  <c r="M127" i="3"/>
  <c r="B140" i="6" s="1"/>
  <c r="M128" i="3"/>
  <c r="B141" i="6" s="1"/>
  <c r="M129" i="3"/>
  <c r="B142" i="6" s="1"/>
  <c r="M130" i="3"/>
  <c r="B143" i="6" s="1"/>
  <c r="M131" i="3"/>
  <c r="B144" i="6" s="1"/>
  <c r="M132" i="3"/>
  <c r="B145" i="6" s="1"/>
  <c r="M133" i="3"/>
  <c r="B146" i="6" s="1"/>
  <c r="M134" i="3"/>
  <c r="B147" i="6" s="1"/>
  <c r="M135" i="3"/>
  <c r="B148" i="6" s="1"/>
  <c r="M136" i="3"/>
  <c r="B149" i="6" s="1"/>
  <c r="M137" i="3"/>
  <c r="B150" i="6" s="1"/>
  <c r="M138" i="3"/>
  <c r="B151" i="6" s="1"/>
  <c r="M139" i="3"/>
  <c r="B152" i="6" s="1"/>
  <c r="M140" i="3"/>
  <c r="B153" i="6" s="1"/>
  <c r="M141" i="3"/>
  <c r="B154" i="6" s="1"/>
  <c r="M142" i="3"/>
  <c r="B155" i="6" s="1"/>
  <c r="M143" i="3"/>
  <c r="B156" i="6" s="1"/>
  <c r="M144" i="3"/>
  <c r="B157" i="6" s="1"/>
  <c r="M145" i="3"/>
  <c r="B158" i="6" s="1"/>
  <c r="M146" i="3"/>
  <c r="B159" i="6" s="1"/>
  <c r="M147" i="3"/>
  <c r="B160" i="6" s="1"/>
  <c r="M148" i="3"/>
  <c r="B161" i="6" s="1"/>
  <c r="M149" i="3"/>
  <c r="B162" i="6" s="1"/>
  <c r="M150" i="3"/>
  <c r="B163" i="6" s="1"/>
  <c r="M151" i="3"/>
  <c r="B164" i="6" s="1"/>
  <c r="M152" i="3"/>
  <c r="B165" i="6" s="1"/>
  <c r="M153" i="3"/>
  <c r="B166" i="6" s="1"/>
  <c r="M154" i="3"/>
  <c r="B167" i="6" s="1"/>
  <c r="M155" i="3"/>
  <c r="B168" i="6" s="1"/>
  <c r="M156" i="3"/>
  <c r="B169" i="6" s="1"/>
  <c r="M157" i="3"/>
  <c r="B170" i="6" s="1"/>
  <c r="M158" i="3"/>
  <c r="B171" i="6" s="1"/>
  <c r="M159" i="3"/>
  <c r="B172" i="6" s="1"/>
  <c r="M160" i="3"/>
  <c r="B173" i="6" s="1"/>
  <c r="M161" i="3"/>
  <c r="B174" i="6" s="1"/>
  <c r="M162" i="3"/>
  <c r="B175" i="6" s="1"/>
  <c r="M163" i="3"/>
  <c r="B176" i="6" s="1"/>
  <c r="M164" i="3"/>
  <c r="B177" i="6" s="1"/>
  <c r="M165" i="3"/>
  <c r="B178" i="6" s="1"/>
  <c r="M166" i="3"/>
  <c r="B179" i="6" s="1"/>
  <c r="M167" i="3"/>
  <c r="B180" i="6" s="1"/>
  <c r="M168" i="3"/>
  <c r="B181" i="6" s="1"/>
  <c r="M169" i="3"/>
  <c r="B182" i="6" s="1"/>
  <c r="M170" i="3"/>
  <c r="B183" i="6" s="1"/>
  <c r="M171" i="3"/>
  <c r="B184" i="6" s="1"/>
  <c r="M172" i="3"/>
  <c r="B185" i="6" s="1"/>
  <c r="M173" i="3"/>
  <c r="B186" i="6" s="1"/>
  <c r="M174" i="3"/>
  <c r="B187" i="6" s="1"/>
  <c r="M175" i="3"/>
  <c r="B188" i="6" s="1"/>
  <c r="M176" i="3"/>
  <c r="B189" i="6" s="1"/>
  <c r="M177" i="3"/>
  <c r="B190" i="6" s="1"/>
  <c r="M178" i="3"/>
  <c r="B191" i="6" s="1"/>
  <c r="M179" i="3"/>
  <c r="B192" i="6" s="1"/>
  <c r="M180" i="3"/>
  <c r="B193" i="6" s="1"/>
  <c r="M181" i="3"/>
  <c r="B194" i="6" s="1"/>
  <c r="M182" i="3"/>
  <c r="B195" i="6" s="1"/>
  <c r="M183" i="3"/>
  <c r="B196" i="6" s="1"/>
  <c r="M184" i="3"/>
  <c r="B197" i="6" s="1"/>
  <c r="M185" i="3"/>
  <c r="B198" i="6" s="1"/>
  <c r="M186" i="3"/>
  <c r="B199" i="6" s="1"/>
  <c r="M187" i="3"/>
  <c r="B200" i="6" s="1"/>
  <c r="M188" i="3"/>
  <c r="B201" i="6" s="1"/>
  <c r="M189" i="3"/>
  <c r="B202" i="6" s="1"/>
  <c r="M190" i="3"/>
  <c r="B203" i="6" s="1"/>
  <c r="M191" i="3"/>
  <c r="B204" i="6" s="1"/>
  <c r="M192" i="3"/>
  <c r="B205" i="6" s="1"/>
  <c r="M193" i="3"/>
  <c r="B206" i="6" s="1"/>
  <c r="M194" i="3"/>
  <c r="B207" i="6" s="1"/>
  <c r="M195" i="3"/>
  <c r="B208" i="6" s="1"/>
  <c r="M196" i="3"/>
  <c r="B209" i="6" s="1"/>
  <c r="M197" i="3"/>
  <c r="B210" i="6" s="1"/>
  <c r="M198" i="3"/>
  <c r="B211" i="6" s="1"/>
  <c r="M199" i="3"/>
  <c r="B212" i="6" s="1"/>
  <c r="M200" i="3"/>
  <c r="B213" i="6" s="1"/>
  <c r="M201" i="3"/>
  <c r="B214" i="6" s="1"/>
  <c r="M202" i="3"/>
  <c r="B215" i="6" s="1"/>
  <c r="M203" i="3"/>
  <c r="B216" i="6" s="1"/>
  <c r="M204" i="3"/>
  <c r="B217" i="6" s="1"/>
  <c r="M205" i="3"/>
  <c r="B218" i="6" s="1"/>
  <c r="M206" i="3"/>
  <c r="B219" i="6" s="1"/>
  <c r="M207" i="3"/>
  <c r="B220" i="6" s="1"/>
  <c r="M208" i="3"/>
  <c r="B221" i="6" s="1"/>
  <c r="M209" i="3"/>
  <c r="B222" i="6" s="1"/>
  <c r="M210" i="3"/>
  <c r="B223" i="6" s="1"/>
  <c r="M211" i="3"/>
  <c r="B224" i="6" s="1"/>
  <c r="M212" i="3"/>
  <c r="B225" i="6" s="1"/>
  <c r="M213" i="3"/>
  <c r="B226" i="6" s="1"/>
  <c r="M214" i="3"/>
  <c r="B227" i="6" s="1"/>
  <c r="M215" i="3"/>
  <c r="B228" i="6" s="1"/>
  <c r="M216" i="3"/>
  <c r="B229" i="6" s="1"/>
  <c r="M217" i="3"/>
  <c r="B230" i="6" s="1"/>
  <c r="M218" i="3"/>
  <c r="B231" i="6" s="1"/>
  <c r="M219" i="3"/>
  <c r="B232" i="6" s="1"/>
  <c r="M220" i="3"/>
  <c r="B233" i="6" s="1"/>
  <c r="M221" i="3"/>
  <c r="B234" i="6" s="1"/>
  <c r="M222" i="3"/>
  <c r="B235" i="6" s="1"/>
  <c r="M223" i="3"/>
  <c r="B236" i="6" s="1"/>
  <c r="M224" i="3"/>
  <c r="B237" i="6" s="1"/>
  <c r="M225" i="3"/>
  <c r="B238" i="6" s="1"/>
  <c r="M226" i="3"/>
  <c r="B239" i="6" s="1"/>
  <c r="M227" i="3"/>
  <c r="B240" i="6" s="1"/>
  <c r="M228" i="3"/>
  <c r="B241" i="6" s="1"/>
  <c r="M229" i="3"/>
  <c r="B242" i="6" s="1"/>
  <c r="M230" i="3"/>
  <c r="B243" i="6" s="1"/>
  <c r="M231" i="3"/>
  <c r="B244" i="6" s="1"/>
  <c r="M232" i="3"/>
  <c r="B245" i="6" s="1"/>
  <c r="M233" i="3"/>
  <c r="B246" i="6" s="1"/>
  <c r="M234" i="3"/>
  <c r="B247" i="6" s="1"/>
  <c r="M235" i="3"/>
  <c r="B248" i="6" s="1"/>
  <c r="M236" i="3"/>
  <c r="B249" i="6" s="1"/>
  <c r="M237" i="3"/>
  <c r="B250" i="6" s="1"/>
  <c r="M238" i="3"/>
  <c r="B251" i="6" s="1"/>
  <c r="M239" i="3"/>
  <c r="B252" i="6" s="1"/>
  <c r="M240" i="3"/>
  <c r="B253" i="6" s="1"/>
  <c r="M241" i="3"/>
  <c r="B254" i="6" s="1"/>
  <c r="M242" i="3"/>
  <c r="B255" i="6" s="1"/>
  <c r="M243" i="3"/>
  <c r="B256" i="6" s="1"/>
  <c r="M244" i="3"/>
  <c r="B257" i="6" s="1"/>
  <c r="M245" i="3"/>
  <c r="B258" i="6" s="1"/>
  <c r="M246" i="3"/>
  <c r="B259" i="6" s="1"/>
  <c r="M247" i="3"/>
  <c r="B260" i="6" s="1"/>
  <c r="M248" i="3"/>
  <c r="B261" i="6" s="1"/>
  <c r="M249" i="3"/>
  <c r="B262" i="6" s="1"/>
  <c r="M250" i="3"/>
  <c r="B263" i="6" s="1"/>
  <c r="M251" i="3"/>
  <c r="B264" i="6" s="1"/>
  <c r="M252" i="3"/>
  <c r="B265" i="6" s="1"/>
  <c r="M253" i="3"/>
  <c r="B266" i="6" s="1"/>
  <c r="M254" i="3"/>
  <c r="B267" i="6" s="1"/>
  <c r="M255" i="3"/>
  <c r="B268" i="6" s="1"/>
  <c r="M256" i="3"/>
  <c r="B269" i="6" s="1"/>
  <c r="M257" i="3"/>
  <c r="B270" i="6" s="1"/>
  <c r="M258" i="3"/>
  <c r="B271" i="6" s="1"/>
  <c r="M259" i="3"/>
  <c r="B272" i="6" s="1"/>
  <c r="M260" i="3"/>
  <c r="B273" i="6" s="1"/>
  <c r="M261" i="3"/>
  <c r="B274" i="6" s="1"/>
  <c r="M262" i="3"/>
  <c r="B275" i="6" s="1"/>
  <c r="M263" i="3"/>
  <c r="B276" i="6" s="1"/>
  <c r="M264" i="3"/>
  <c r="B277" i="6" s="1"/>
  <c r="M265" i="3"/>
  <c r="B278" i="6" s="1"/>
  <c r="M266" i="3"/>
  <c r="B279" i="6" s="1"/>
  <c r="M267" i="3"/>
  <c r="B280" i="6" s="1"/>
  <c r="M268" i="3"/>
  <c r="B281" i="6" s="1"/>
  <c r="M269" i="3"/>
  <c r="B282" i="6" s="1"/>
  <c r="M270" i="3"/>
  <c r="B283" i="6" s="1"/>
  <c r="M271" i="3"/>
  <c r="B284" i="6" s="1"/>
  <c r="M272" i="3"/>
  <c r="B285" i="6" s="1"/>
  <c r="M273" i="3"/>
  <c r="B286" i="6" s="1"/>
  <c r="M274" i="3"/>
  <c r="B287" i="6" s="1"/>
  <c r="M275" i="3"/>
  <c r="B288" i="6" s="1"/>
  <c r="M276" i="3"/>
  <c r="B289" i="6" s="1"/>
  <c r="M277" i="3"/>
  <c r="B290" i="6" s="1"/>
  <c r="M278" i="3"/>
  <c r="B291" i="6" s="1"/>
  <c r="M279" i="3"/>
  <c r="B292" i="6" s="1"/>
  <c r="M280" i="3"/>
  <c r="B293" i="6" s="1"/>
  <c r="M281" i="3"/>
  <c r="B294" i="6" s="1"/>
  <c r="M282" i="3"/>
  <c r="B295" i="6" s="1"/>
  <c r="M283" i="3"/>
  <c r="B296" i="6" s="1"/>
  <c r="M284" i="3"/>
  <c r="B297" i="6" s="1"/>
  <c r="M285" i="3"/>
  <c r="B298" i="6" s="1"/>
  <c r="M286" i="3"/>
  <c r="B299" i="6" s="1"/>
  <c r="M287" i="3"/>
  <c r="B300" i="6" s="1"/>
  <c r="M288" i="3"/>
  <c r="B301" i="6" s="1"/>
  <c r="M289" i="3"/>
  <c r="B302" i="6" s="1"/>
  <c r="M290" i="3"/>
  <c r="B303" i="6" s="1"/>
  <c r="M291" i="3"/>
  <c r="B304" i="6" s="1"/>
  <c r="M292" i="3"/>
  <c r="B305" i="6" s="1"/>
  <c r="M293" i="3"/>
  <c r="B306" i="6" s="1"/>
  <c r="M294" i="3"/>
  <c r="B307" i="6" s="1"/>
  <c r="M295" i="3"/>
  <c r="B308" i="6" s="1"/>
  <c r="M296" i="3"/>
  <c r="B309" i="6" s="1"/>
  <c r="M297" i="3"/>
  <c r="B310" i="6" s="1"/>
  <c r="M298" i="3"/>
  <c r="B311" i="6" s="1"/>
  <c r="M299" i="3"/>
  <c r="B312" i="6" s="1"/>
  <c r="M300" i="3"/>
  <c r="B313" i="6" s="1"/>
  <c r="M301" i="3"/>
  <c r="B314" i="6" s="1"/>
  <c r="M302" i="3"/>
  <c r="B315" i="6" s="1"/>
  <c r="M303" i="3"/>
  <c r="B316" i="6" s="1"/>
  <c r="M304" i="3"/>
  <c r="B317" i="6" s="1"/>
  <c r="M305" i="3"/>
  <c r="B318" i="6" s="1"/>
  <c r="M306" i="3"/>
  <c r="B319" i="6" s="1"/>
  <c r="M307" i="3"/>
  <c r="B320" i="6" s="1"/>
  <c r="M308" i="3"/>
  <c r="B321" i="6" s="1"/>
  <c r="M309" i="3"/>
  <c r="B322" i="6" s="1"/>
  <c r="M310" i="3"/>
  <c r="B323" i="6" s="1"/>
  <c r="M311" i="3"/>
  <c r="B324" i="6" s="1"/>
  <c r="M312" i="3"/>
  <c r="B325" i="6" s="1"/>
  <c r="M313" i="3"/>
  <c r="B326" i="6" s="1"/>
  <c r="M314" i="3"/>
  <c r="B327" i="6" s="1"/>
  <c r="M315" i="3"/>
  <c r="B328" i="6" s="1"/>
  <c r="M316" i="3"/>
  <c r="B329" i="6" s="1"/>
  <c r="M317" i="3"/>
  <c r="B330" i="6" s="1"/>
  <c r="M318" i="3"/>
  <c r="B331" i="6" s="1"/>
  <c r="M319" i="3"/>
  <c r="B332" i="6" s="1"/>
  <c r="M320" i="3"/>
  <c r="B333" i="6" s="1"/>
  <c r="M321" i="3"/>
  <c r="B334" i="6" s="1"/>
  <c r="M322" i="3"/>
  <c r="B335" i="6" s="1"/>
  <c r="M323" i="3"/>
  <c r="B336" i="6" s="1"/>
  <c r="M324" i="3"/>
  <c r="B337" i="6" s="1"/>
  <c r="M325" i="3"/>
  <c r="B338" i="6" s="1"/>
  <c r="M326" i="3"/>
  <c r="B339" i="6" s="1"/>
  <c r="M327" i="3"/>
  <c r="B340" i="6" s="1"/>
  <c r="M328" i="3"/>
  <c r="B341" i="6" s="1"/>
  <c r="M329" i="3"/>
  <c r="B342" i="6" s="1"/>
  <c r="M330" i="3"/>
  <c r="B343" i="6" s="1"/>
  <c r="M331" i="3"/>
  <c r="B344" i="6" s="1"/>
  <c r="M332" i="3"/>
  <c r="B345" i="6" s="1"/>
  <c r="M333" i="3"/>
  <c r="B346" i="6" s="1"/>
  <c r="M334" i="3"/>
  <c r="B347" i="6" s="1"/>
  <c r="M335" i="3"/>
  <c r="B348" i="6" s="1"/>
  <c r="M336" i="3"/>
  <c r="B349" i="6" s="1"/>
  <c r="M337" i="3"/>
  <c r="B350" i="6" s="1"/>
  <c r="M338" i="3"/>
  <c r="B351" i="6" s="1"/>
  <c r="M339" i="3"/>
  <c r="B352" i="6" s="1"/>
  <c r="M340" i="3"/>
  <c r="B353" i="6" s="1"/>
  <c r="M341" i="3"/>
  <c r="B354" i="6" s="1"/>
  <c r="M342" i="3"/>
  <c r="B355" i="6" s="1"/>
  <c r="M343" i="3"/>
  <c r="B356" i="6" s="1"/>
  <c r="M344" i="3"/>
  <c r="B357" i="6" s="1"/>
  <c r="M345" i="3"/>
  <c r="B358" i="6" s="1"/>
  <c r="M346" i="3"/>
  <c r="B359" i="6" s="1"/>
  <c r="M347" i="3"/>
  <c r="B360" i="6" s="1"/>
  <c r="M348" i="3"/>
  <c r="B361" i="6" s="1"/>
  <c r="M349" i="3"/>
  <c r="B362" i="6" s="1"/>
  <c r="M350" i="3"/>
  <c r="B363" i="6" s="1"/>
  <c r="M351" i="3"/>
  <c r="B364" i="6" s="1"/>
  <c r="M352" i="3"/>
  <c r="B365" i="6" s="1"/>
  <c r="M353" i="3"/>
  <c r="B366" i="6" s="1"/>
  <c r="M354" i="3"/>
  <c r="B367" i="6" s="1"/>
  <c r="M355" i="3"/>
  <c r="B368" i="6" s="1"/>
  <c r="M356" i="3"/>
  <c r="B369" i="6" s="1"/>
  <c r="M357" i="3"/>
  <c r="B370" i="6" s="1"/>
  <c r="M358" i="3"/>
  <c r="B371" i="6" s="1"/>
  <c r="M359" i="3"/>
  <c r="B372" i="6" s="1"/>
  <c r="M360" i="3"/>
  <c r="B373" i="6" s="1"/>
  <c r="M361" i="3"/>
  <c r="B374" i="6" s="1"/>
  <c r="M362" i="3"/>
  <c r="B375" i="6" s="1"/>
  <c r="M363" i="3"/>
  <c r="B376" i="6" s="1"/>
  <c r="M364" i="3"/>
  <c r="B377" i="6" s="1"/>
  <c r="M365" i="3"/>
  <c r="B378" i="6" s="1"/>
  <c r="M366" i="3"/>
  <c r="B379" i="6" s="1"/>
  <c r="M367" i="3"/>
  <c r="B380" i="6" s="1"/>
  <c r="M368" i="3"/>
  <c r="B381" i="6" s="1"/>
  <c r="M369" i="3"/>
  <c r="B382" i="6" s="1"/>
  <c r="M370" i="3"/>
  <c r="B383" i="6" s="1"/>
  <c r="M371" i="3"/>
  <c r="B384" i="6" s="1"/>
  <c r="M372" i="3"/>
  <c r="B385" i="6" s="1"/>
  <c r="M373" i="3"/>
  <c r="B386" i="6" s="1"/>
  <c r="M374" i="3"/>
  <c r="B387" i="6" s="1"/>
  <c r="M375" i="3"/>
  <c r="B388" i="6" s="1"/>
  <c r="M376" i="3"/>
  <c r="B389" i="6" s="1"/>
  <c r="M377" i="3"/>
  <c r="B390" i="6" s="1"/>
  <c r="M378" i="3"/>
  <c r="B391" i="6" s="1"/>
  <c r="M379" i="3"/>
  <c r="B392" i="6" s="1"/>
  <c r="M380" i="3"/>
  <c r="B393" i="6" s="1"/>
  <c r="M381" i="3"/>
  <c r="B394" i="6" s="1"/>
  <c r="M382" i="3"/>
  <c r="B395" i="6" s="1"/>
  <c r="M383" i="3"/>
  <c r="B396" i="6" s="1"/>
  <c r="M384" i="3"/>
  <c r="B397" i="6" s="1"/>
  <c r="M385" i="3"/>
  <c r="B398" i="6" s="1"/>
  <c r="M386" i="3"/>
  <c r="B399" i="6" s="1"/>
  <c r="M387" i="3"/>
  <c r="B400" i="6" s="1"/>
  <c r="M388" i="3"/>
  <c r="B401" i="6" s="1"/>
  <c r="M389" i="3"/>
  <c r="B402" i="6" s="1"/>
  <c r="M390" i="3"/>
  <c r="B403" i="6" s="1"/>
  <c r="M391" i="3"/>
  <c r="B404" i="6" s="1"/>
  <c r="M392" i="3"/>
  <c r="B405" i="6" s="1"/>
  <c r="M393" i="3"/>
  <c r="B406" i="6" s="1"/>
  <c r="M394" i="3"/>
  <c r="B407" i="6" s="1"/>
  <c r="M395" i="3"/>
  <c r="B408" i="6" s="1"/>
  <c r="M396" i="3"/>
  <c r="B409" i="6" s="1"/>
  <c r="M397" i="3"/>
  <c r="B410" i="6" s="1"/>
  <c r="M398" i="3"/>
  <c r="B411" i="6" s="1"/>
  <c r="M399" i="3"/>
  <c r="B412" i="6" s="1"/>
  <c r="M400" i="3"/>
  <c r="B413" i="6" s="1"/>
  <c r="M401" i="3"/>
  <c r="B414" i="6" s="1"/>
  <c r="M402" i="3"/>
  <c r="B415" i="6" s="1"/>
  <c r="M403" i="3"/>
  <c r="B416" i="6" s="1"/>
  <c r="M404" i="3"/>
  <c r="B417" i="6" s="1"/>
  <c r="M405" i="3"/>
  <c r="B418" i="6" s="1"/>
  <c r="M406" i="3"/>
  <c r="B419" i="6" s="1"/>
  <c r="M407" i="3"/>
  <c r="B420" i="6" s="1"/>
  <c r="M408" i="3"/>
  <c r="B421" i="6" s="1"/>
  <c r="M409" i="3"/>
  <c r="B422" i="6" s="1"/>
  <c r="M410" i="3"/>
  <c r="B423" i="6" s="1"/>
  <c r="M411" i="3"/>
  <c r="B424" i="6" s="1"/>
  <c r="M412" i="3"/>
  <c r="B425" i="6" s="1"/>
  <c r="M413" i="3"/>
  <c r="B426" i="6" s="1"/>
  <c r="M414" i="3"/>
  <c r="B427" i="6" s="1"/>
  <c r="M415" i="3"/>
  <c r="B428" i="6" s="1"/>
  <c r="M416" i="3"/>
  <c r="B429" i="6" s="1"/>
  <c r="M417" i="3"/>
  <c r="B430" i="6" s="1"/>
  <c r="M418" i="3"/>
  <c r="B431" i="6" s="1"/>
  <c r="M419" i="3"/>
  <c r="B432" i="6" s="1"/>
  <c r="M420" i="3"/>
  <c r="B433" i="6" s="1"/>
  <c r="M421" i="3"/>
  <c r="B434" i="6" s="1"/>
  <c r="M422" i="3"/>
  <c r="B435" i="6" s="1"/>
  <c r="M423" i="3"/>
  <c r="B436" i="6" s="1"/>
  <c r="M424" i="3"/>
  <c r="B437" i="6" s="1"/>
  <c r="M425" i="3"/>
  <c r="B438" i="6" s="1"/>
  <c r="M426" i="3"/>
  <c r="B439" i="6" s="1"/>
  <c r="M427" i="3"/>
  <c r="B440" i="6" s="1"/>
  <c r="M428" i="3"/>
  <c r="B441" i="6" s="1"/>
  <c r="M429" i="3"/>
  <c r="B442" i="6" s="1"/>
  <c r="M430" i="3"/>
  <c r="B443" i="6" s="1"/>
  <c r="M431" i="3"/>
  <c r="B444" i="6" s="1"/>
  <c r="M432" i="3"/>
  <c r="B445" i="6" s="1"/>
  <c r="M433" i="3"/>
  <c r="B446" i="6" s="1"/>
  <c r="M434" i="3"/>
  <c r="B447" i="6" s="1"/>
  <c r="M435" i="3"/>
  <c r="B448" i="6" s="1"/>
  <c r="M436" i="3"/>
  <c r="B449" i="6" s="1"/>
  <c r="M437" i="3"/>
  <c r="B450" i="6" s="1"/>
  <c r="M438" i="3"/>
  <c r="B451" i="6" s="1"/>
  <c r="M439" i="3"/>
  <c r="B452" i="6" s="1"/>
  <c r="M440" i="3"/>
  <c r="B453" i="6" s="1"/>
  <c r="M441" i="3"/>
  <c r="B454" i="6" s="1"/>
  <c r="M442" i="3"/>
  <c r="B455" i="6" s="1"/>
  <c r="M443" i="3"/>
  <c r="B456" i="6" s="1"/>
  <c r="M444" i="3"/>
  <c r="B457" i="6" s="1"/>
  <c r="M445" i="3"/>
  <c r="B458" i="6" s="1"/>
  <c r="M446" i="3"/>
  <c r="B459" i="6" s="1"/>
  <c r="M447" i="3"/>
  <c r="B460" i="6" s="1"/>
  <c r="M448" i="3"/>
  <c r="B461" i="6" s="1"/>
  <c r="M449" i="3"/>
  <c r="B462" i="6" s="1"/>
  <c r="M450" i="3"/>
  <c r="B463" i="6" s="1"/>
  <c r="M451" i="3"/>
  <c r="B464" i="6" s="1"/>
  <c r="M452" i="3"/>
  <c r="B465" i="6" s="1"/>
  <c r="M453" i="3"/>
  <c r="B466" i="6" s="1"/>
  <c r="M454" i="3"/>
  <c r="B467" i="6" s="1"/>
  <c r="M455" i="3"/>
  <c r="B468" i="6" s="1"/>
  <c r="M456" i="3"/>
  <c r="B469" i="6" s="1"/>
  <c r="M457" i="3"/>
  <c r="B470" i="6" s="1"/>
  <c r="M458" i="3"/>
  <c r="B471" i="6" s="1"/>
  <c r="M459" i="3"/>
  <c r="B472" i="6" s="1"/>
  <c r="M460" i="3"/>
  <c r="B473" i="6" s="1"/>
  <c r="M461" i="3"/>
  <c r="B474" i="6" s="1"/>
  <c r="M462" i="3"/>
  <c r="B475" i="6" s="1"/>
  <c r="M463" i="3"/>
  <c r="B476" i="6" s="1"/>
  <c r="M464" i="3"/>
  <c r="B477" i="6" s="1"/>
  <c r="M465" i="3"/>
  <c r="B478" i="6" s="1"/>
  <c r="M466" i="3"/>
  <c r="B479" i="6" s="1"/>
  <c r="M467" i="3"/>
  <c r="B480" i="6" s="1"/>
  <c r="M468" i="3"/>
  <c r="B481" i="6" s="1"/>
  <c r="M469" i="3"/>
  <c r="B482" i="6" s="1"/>
  <c r="M470" i="3"/>
  <c r="B483" i="6" s="1"/>
  <c r="M471" i="3"/>
  <c r="B484" i="6" s="1"/>
  <c r="M472" i="3"/>
  <c r="B485" i="6" s="1"/>
  <c r="M473" i="3"/>
  <c r="B486" i="6" s="1"/>
  <c r="M474" i="3"/>
  <c r="B487" i="6" s="1"/>
  <c r="M475" i="3"/>
  <c r="B488" i="6" s="1"/>
  <c r="M476" i="3"/>
  <c r="B489" i="6" s="1"/>
  <c r="M477" i="3"/>
  <c r="B490" i="6" s="1"/>
  <c r="M478" i="3"/>
  <c r="B491" i="6" s="1"/>
  <c r="M479" i="3"/>
  <c r="B492" i="6" s="1"/>
  <c r="M480" i="3"/>
  <c r="B493" i="6" s="1"/>
  <c r="M481" i="3"/>
  <c r="B494" i="6" s="1"/>
  <c r="M482" i="3"/>
  <c r="B495" i="6" s="1"/>
  <c r="M483" i="3"/>
  <c r="B496" i="6" s="1"/>
  <c r="M484" i="3"/>
  <c r="B497" i="6" s="1"/>
  <c r="M485" i="3"/>
  <c r="B498" i="6" s="1"/>
  <c r="M486" i="3"/>
  <c r="B499" i="6" s="1"/>
  <c r="M487" i="3"/>
  <c r="B500" i="6" s="1"/>
  <c r="M488" i="3"/>
  <c r="B501" i="6" s="1"/>
  <c r="M489" i="3"/>
  <c r="B502" i="6" s="1"/>
  <c r="M490" i="3"/>
  <c r="B503" i="6" s="1"/>
  <c r="M491" i="3"/>
  <c r="B504" i="6" s="1"/>
  <c r="M492" i="3"/>
  <c r="B505" i="6" s="1"/>
  <c r="M493" i="3"/>
  <c r="B506" i="6" s="1"/>
  <c r="M494" i="3"/>
  <c r="B507" i="6" s="1"/>
  <c r="M495" i="3"/>
  <c r="B508" i="6" s="1"/>
  <c r="M496" i="3"/>
  <c r="B509" i="6" s="1"/>
  <c r="M497" i="3"/>
  <c r="B510" i="6" s="1"/>
  <c r="M498" i="3"/>
  <c r="B511" i="6" s="1"/>
  <c r="M499" i="3"/>
  <c r="B512" i="6" s="1"/>
  <c r="M500" i="3"/>
  <c r="B513" i="6" s="1"/>
  <c r="M501" i="3"/>
  <c r="B514" i="6" s="1"/>
  <c r="M502" i="3"/>
  <c r="B515" i="6" s="1"/>
  <c r="M503" i="3"/>
  <c r="B516" i="6" s="1"/>
  <c r="M504" i="3"/>
  <c r="B517" i="6" s="1"/>
  <c r="M505" i="3"/>
  <c r="B518" i="6" s="1"/>
  <c r="M506" i="3"/>
  <c r="B519" i="6" s="1"/>
  <c r="M507" i="3"/>
  <c r="B520" i="6" s="1"/>
  <c r="M508" i="3"/>
  <c r="B521" i="6" s="1"/>
  <c r="M509" i="3"/>
  <c r="B522" i="6" s="1"/>
  <c r="M510" i="3"/>
  <c r="B523" i="6" s="1"/>
  <c r="M511" i="3"/>
  <c r="B524" i="6" s="1"/>
  <c r="M512" i="3"/>
  <c r="B525" i="6" s="1"/>
  <c r="M513" i="3"/>
  <c r="B526" i="6" s="1"/>
  <c r="M514" i="3"/>
  <c r="B527" i="6" s="1"/>
  <c r="M515" i="3"/>
  <c r="B528" i="6" s="1"/>
  <c r="M4" i="3"/>
  <c r="B17" i="6" s="1"/>
  <c r="M4" i="2"/>
  <c r="N4" i="2"/>
  <c r="O4" i="2"/>
  <c r="P4" i="2"/>
  <c r="P5" i="2" s="1"/>
  <c r="P6" i="2" s="1"/>
  <c r="P5" i="3"/>
  <c r="E18" i="6" s="1"/>
  <c r="P6" i="3"/>
  <c r="E19" i="6" s="1"/>
  <c r="P7" i="3"/>
  <c r="E20" i="6" s="1"/>
  <c r="P8" i="3"/>
  <c r="E21" i="6" s="1"/>
  <c r="P9" i="3"/>
  <c r="E22" i="6" s="1"/>
  <c r="P10" i="3"/>
  <c r="E23" i="6" s="1"/>
  <c r="P11" i="3"/>
  <c r="E24" i="6" s="1"/>
  <c r="P12" i="3"/>
  <c r="E25" i="6" s="1"/>
  <c r="P13" i="3"/>
  <c r="E26" i="6" s="1"/>
  <c r="P14" i="3"/>
  <c r="E27" i="6" s="1"/>
  <c r="P15" i="3"/>
  <c r="E28" i="6" s="1"/>
  <c r="P16" i="3"/>
  <c r="E29" i="6" s="1"/>
  <c r="P17" i="3"/>
  <c r="E30" i="6" s="1"/>
  <c r="P18" i="3"/>
  <c r="E31" i="6" s="1"/>
  <c r="P19" i="3"/>
  <c r="E32" i="6" s="1"/>
  <c r="P20" i="3"/>
  <c r="E33" i="6" s="1"/>
  <c r="P21" i="3"/>
  <c r="E34" i="6" s="1"/>
  <c r="P22" i="3"/>
  <c r="E35" i="6" s="1"/>
  <c r="P23" i="3"/>
  <c r="E36" i="6" s="1"/>
  <c r="P24" i="3"/>
  <c r="E37" i="6" s="1"/>
  <c r="P25" i="3"/>
  <c r="E38" i="6" s="1"/>
  <c r="P26" i="3"/>
  <c r="E39" i="6" s="1"/>
  <c r="P27" i="3"/>
  <c r="E40" i="6" s="1"/>
  <c r="P28" i="3"/>
  <c r="E41" i="6" s="1"/>
  <c r="P29" i="3"/>
  <c r="E42" i="6" s="1"/>
  <c r="P30" i="3"/>
  <c r="E43" i="6" s="1"/>
  <c r="P31" i="3"/>
  <c r="E44" i="6" s="1"/>
  <c r="P32" i="3"/>
  <c r="E45" i="6" s="1"/>
  <c r="P33" i="3"/>
  <c r="E46" i="6" s="1"/>
  <c r="P34" i="3"/>
  <c r="E47" i="6" s="1"/>
  <c r="P35" i="3"/>
  <c r="E48" i="6" s="1"/>
  <c r="P36" i="3"/>
  <c r="E49" i="6" s="1"/>
  <c r="P37" i="3"/>
  <c r="E50" i="6" s="1"/>
  <c r="P38" i="3"/>
  <c r="E51" i="6" s="1"/>
  <c r="P39" i="3"/>
  <c r="E52" i="6" s="1"/>
  <c r="P40" i="3"/>
  <c r="E53" i="6" s="1"/>
  <c r="P41" i="3"/>
  <c r="E54" i="6" s="1"/>
  <c r="P42" i="3"/>
  <c r="E55" i="6" s="1"/>
  <c r="P43" i="3"/>
  <c r="E56" i="6" s="1"/>
  <c r="P44" i="3"/>
  <c r="E57" i="6" s="1"/>
  <c r="P45" i="3"/>
  <c r="E58" i="6" s="1"/>
  <c r="P46" i="3"/>
  <c r="E59" i="6" s="1"/>
  <c r="P47" i="3"/>
  <c r="E60" i="6" s="1"/>
  <c r="P48" i="3"/>
  <c r="E61" i="6" s="1"/>
  <c r="P49" i="3"/>
  <c r="E62" i="6" s="1"/>
  <c r="P50" i="3"/>
  <c r="E63" i="6" s="1"/>
  <c r="P51" i="3"/>
  <c r="E64" i="6" s="1"/>
  <c r="P52" i="3"/>
  <c r="E65" i="6" s="1"/>
  <c r="P53" i="3"/>
  <c r="E66" i="6" s="1"/>
  <c r="P54" i="3"/>
  <c r="E67" i="6" s="1"/>
  <c r="P55" i="3"/>
  <c r="E68" i="6" s="1"/>
  <c r="P56" i="3"/>
  <c r="E69" i="6" s="1"/>
  <c r="P57" i="3"/>
  <c r="E70" i="6" s="1"/>
  <c r="P58" i="3"/>
  <c r="E71" i="6" s="1"/>
  <c r="P59" i="3"/>
  <c r="E72" i="6" s="1"/>
  <c r="P60" i="3"/>
  <c r="E73" i="6" s="1"/>
  <c r="P61" i="3"/>
  <c r="E74" i="6" s="1"/>
  <c r="P62" i="3"/>
  <c r="E75" i="6" s="1"/>
  <c r="P63" i="3"/>
  <c r="E76" i="6" s="1"/>
  <c r="P64" i="3"/>
  <c r="E77" i="6" s="1"/>
  <c r="P65" i="3"/>
  <c r="E78" i="6" s="1"/>
  <c r="P66" i="3"/>
  <c r="E79" i="6" s="1"/>
  <c r="P67" i="3"/>
  <c r="E80" i="6" s="1"/>
  <c r="P68" i="3"/>
  <c r="E81" i="6" s="1"/>
  <c r="P69" i="3"/>
  <c r="E82" i="6" s="1"/>
  <c r="P70" i="3"/>
  <c r="E83" i="6" s="1"/>
  <c r="P71" i="3"/>
  <c r="E84" i="6" s="1"/>
  <c r="P72" i="3"/>
  <c r="E85" i="6" s="1"/>
  <c r="P73" i="3"/>
  <c r="E86" i="6" s="1"/>
  <c r="P74" i="3"/>
  <c r="E87" i="6" s="1"/>
  <c r="P75" i="3"/>
  <c r="E88" i="6" s="1"/>
  <c r="P76" i="3"/>
  <c r="E89" i="6" s="1"/>
  <c r="P77" i="3"/>
  <c r="E90" i="6" s="1"/>
  <c r="P78" i="3"/>
  <c r="E91" i="6" s="1"/>
  <c r="P79" i="3"/>
  <c r="E92" i="6" s="1"/>
  <c r="P80" i="3"/>
  <c r="E93" i="6" s="1"/>
  <c r="P81" i="3"/>
  <c r="E94" i="6" s="1"/>
  <c r="P82" i="3"/>
  <c r="E95" i="6" s="1"/>
  <c r="P83" i="3"/>
  <c r="E96" i="6" s="1"/>
  <c r="P84" i="3"/>
  <c r="E97" i="6" s="1"/>
  <c r="P85" i="3"/>
  <c r="E98" i="6" s="1"/>
  <c r="P86" i="3"/>
  <c r="E99" i="6" s="1"/>
  <c r="P87" i="3"/>
  <c r="E100" i="6" s="1"/>
  <c r="P88" i="3"/>
  <c r="E101" i="6" s="1"/>
  <c r="P89" i="3"/>
  <c r="E102" i="6" s="1"/>
  <c r="P90" i="3"/>
  <c r="E103" i="6" s="1"/>
  <c r="P91" i="3"/>
  <c r="E104" i="6" s="1"/>
  <c r="P92" i="3"/>
  <c r="E105" i="6" s="1"/>
  <c r="P93" i="3"/>
  <c r="E106" i="6" s="1"/>
  <c r="P94" i="3"/>
  <c r="E107" i="6" s="1"/>
  <c r="P95" i="3"/>
  <c r="E108" i="6" s="1"/>
  <c r="P96" i="3"/>
  <c r="E109" i="6" s="1"/>
  <c r="P97" i="3"/>
  <c r="E110" i="6" s="1"/>
  <c r="P98" i="3"/>
  <c r="E111" i="6" s="1"/>
  <c r="P99" i="3"/>
  <c r="E112" i="6" s="1"/>
  <c r="P100" i="3"/>
  <c r="E113" i="6" s="1"/>
  <c r="P101" i="3"/>
  <c r="E114" i="6" s="1"/>
  <c r="P102" i="3"/>
  <c r="E115" i="6" s="1"/>
  <c r="P103" i="3"/>
  <c r="E116" i="6" s="1"/>
  <c r="P104" i="3"/>
  <c r="E117" i="6" s="1"/>
  <c r="P105" i="3"/>
  <c r="E118" i="6" s="1"/>
  <c r="P106" i="3"/>
  <c r="E119" i="6" s="1"/>
  <c r="P107" i="3"/>
  <c r="E120" i="6" s="1"/>
  <c r="P108" i="3"/>
  <c r="E121" i="6" s="1"/>
  <c r="P109" i="3"/>
  <c r="E122" i="6" s="1"/>
  <c r="P110" i="3"/>
  <c r="E123" i="6" s="1"/>
  <c r="P111" i="3"/>
  <c r="E124" i="6" s="1"/>
  <c r="P112" i="3"/>
  <c r="E125" i="6" s="1"/>
  <c r="P113" i="3"/>
  <c r="E126" i="6" s="1"/>
  <c r="P114" i="3"/>
  <c r="E127" i="6" s="1"/>
  <c r="P115" i="3"/>
  <c r="E128" i="6" s="1"/>
  <c r="P116" i="3"/>
  <c r="E129" i="6" s="1"/>
  <c r="P117" i="3"/>
  <c r="E130" i="6" s="1"/>
  <c r="P118" i="3"/>
  <c r="E131" i="6" s="1"/>
  <c r="P119" i="3"/>
  <c r="E132" i="6" s="1"/>
  <c r="P120" i="3"/>
  <c r="E133" i="6" s="1"/>
  <c r="P121" i="3"/>
  <c r="E134" i="6" s="1"/>
  <c r="P122" i="3"/>
  <c r="E135" i="6" s="1"/>
  <c r="P123" i="3"/>
  <c r="E136" i="6" s="1"/>
  <c r="P124" i="3"/>
  <c r="E137" i="6" s="1"/>
  <c r="P125" i="3"/>
  <c r="E138" i="6" s="1"/>
  <c r="P126" i="3"/>
  <c r="E139" i="6" s="1"/>
  <c r="P127" i="3"/>
  <c r="E140" i="6" s="1"/>
  <c r="P128" i="3"/>
  <c r="E141" i="6" s="1"/>
  <c r="P129" i="3"/>
  <c r="E142" i="6" s="1"/>
  <c r="P130" i="3"/>
  <c r="E143" i="6" s="1"/>
  <c r="P131" i="3"/>
  <c r="E144" i="6" s="1"/>
  <c r="P132" i="3"/>
  <c r="E145" i="6" s="1"/>
  <c r="P133" i="3"/>
  <c r="E146" i="6" s="1"/>
  <c r="P134" i="3"/>
  <c r="E147" i="6" s="1"/>
  <c r="P135" i="3"/>
  <c r="E148" i="6" s="1"/>
  <c r="P136" i="3"/>
  <c r="E149" i="6" s="1"/>
  <c r="P137" i="3"/>
  <c r="E150" i="6" s="1"/>
  <c r="P138" i="3"/>
  <c r="E151" i="6" s="1"/>
  <c r="P139" i="3"/>
  <c r="E152" i="6" s="1"/>
  <c r="P140" i="3"/>
  <c r="E153" i="6" s="1"/>
  <c r="P141" i="3"/>
  <c r="E154" i="6" s="1"/>
  <c r="P142" i="3"/>
  <c r="E155" i="6" s="1"/>
  <c r="P143" i="3"/>
  <c r="E156" i="6" s="1"/>
  <c r="P144" i="3"/>
  <c r="E157" i="6" s="1"/>
  <c r="P145" i="3"/>
  <c r="E158" i="6" s="1"/>
  <c r="P146" i="3"/>
  <c r="E159" i="6" s="1"/>
  <c r="P147" i="3"/>
  <c r="E160" i="6" s="1"/>
  <c r="P148" i="3"/>
  <c r="E161" i="6" s="1"/>
  <c r="P149" i="3"/>
  <c r="E162" i="6" s="1"/>
  <c r="P150" i="3"/>
  <c r="E163" i="6" s="1"/>
  <c r="P151" i="3"/>
  <c r="E164" i="6" s="1"/>
  <c r="P152" i="3"/>
  <c r="E165" i="6" s="1"/>
  <c r="P153" i="3"/>
  <c r="E166" i="6" s="1"/>
  <c r="P154" i="3"/>
  <c r="E167" i="6" s="1"/>
  <c r="P155" i="3"/>
  <c r="E168" i="6" s="1"/>
  <c r="P156" i="3"/>
  <c r="E169" i="6" s="1"/>
  <c r="P157" i="3"/>
  <c r="E170" i="6" s="1"/>
  <c r="P158" i="3"/>
  <c r="E171" i="6" s="1"/>
  <c r="P159" i="3"/>
  <c r="E172" i="6" s="1"/>
  <c r="P160" i="3"/>
  <c r="E173" i="6" s="1"/>
  <c r="P161" i="3"/>
  <c r="E174" i="6" s="1"/>
  <c r="P162" i="3"/>
  <c r="E175" i="6" s="1"/>
  <c r="P163" i="3"/>
  <c r="E176" i="6" s="1"/>
  <c r="P164" i="3"/>
  <c r="E177" i="6" s="1"/>
  <c r="P165" i="3"/>
  <c r="E178" i="6" s="1"/>
  <c r="P166" i="3"/>
  <c r="E179" i="6" s="1"/>
  <c r="P167" i="3"/>
  <c r="E180" i="6" s="1"/>
  <c r="P168" i="3"/>
  <c r="E181" i="6" s="1"/>
  <c r="P169" i="3"/>
  <c r="E182" i="6" s="1"/>
  <c r="P170" i="3"/>
  <c r="E183" i="6" s="1"/>
  <c r="P171" i="3"/>
  <c r="E184" i="6" s="1"/>
  <c r="P172" i="3"/>
  <c r="E185" i="6" s="1"/>
  <c r="P173" i="3"/>
  <c r="E186" i="6" s="1"/>
  <c r="P174" i="3"/>
  <c r="E187" i="6" s="1"/>
  <c r="P175" i="3"/>
  <c r="E188" i="6" s="1"/>
  <c r="P176" i="3"/>
  <c r="E189" i="6" s="1"/>
  <c r="P177" i="3"/>
  <c r="E190" i="6" s="1"/>
  <c r="P178" i="3"/>
  <c r="E191" i="6" s="1"/>
  <c r="P179" i="3"/>
  <c r="E192" i="6" s="1"/>
  <c r="P180" i="3"/>
  <c r="E193" i="6" s="1"/>
  <c r="P181" i="3"/>
  <c r="E194" i="6" s="1"/>
  <c r="P182" i="3"/>
  <c r="E195" i="6" s="1"/>
  <c r="P183" i="3"/>
  <c r="E196" i="6" s="1"/>
  <c r="P184" i="3"/>
  <c r="E197" i="6" s="1"/>
  <c r="P185" i="3"/>
  <c r="E198" i="6" s="1"/>
  <c r="P186" i="3"/>
  <c r="E199" i="6" s="1"/>
  <c r="P187" i="3"/>
  <c r="E200" i="6" s="1"/>
  <c r="P188" i="3"/>
  <c r="E201" i="6" s="1"/>
  <c r="P189" i="3"/>
  <c r="E202" i="6" s="1"/>
  <c r="P190" i="3"/>
  <c r="E203" i="6" s="1"/>
  <c r="P191" i="3"/>
  <c r="E204" i="6" s="1"/>
  <c r="P192" i="3"/>
  <c r="E205" i="6" s="1"/>
  <c r="P193" i="3"/>
  <c r="E206" i="6" s="1"/>
  <c r="P194" i="3"/>
  <c r="E207" i="6" s="1"/>
  <c r="P195" i="3"/>
  <c r="E208" i="6" s="1"/>
  <c r="P196" i="3"/>
  <c r="E209" i="6" s="1"/>
  <c r="P197" i="3"/>
  <c r="E210" i="6" s="1"/>
  <c r="P198" i="3"/>
  <c r="E211" i="6" s="1"/>
  <c r="P199" i="3"/>
  <c r="E212" i="6" s="1"/>
  <c r="P200" i="3"/>
  <c r="E213" i="6" s="1"/>
  <c r="P201" i="3"/>
  <c r="E214" i="6" s="1"/>
  <c r="P202" i="3"/>
  <c r="E215" i="6" s="1"/>
  <c r="P203" i="3"/>
  <c r="E216" i="6" s="1"/>
  <c r="P204" i="3"/>
  <c r="E217" i="6" s="1"/>
  <c r="P205" i="3"/>
  <c r="E218" i="6" s="1"/>
  <c r="P206" i="3"/>
  <c r="E219" i="6" s="1"/>
  <c r="P207" i="3"/>
  <c r="E220" i="6" s="1"/>
  <c r="P208" i="3"/>
  <c r="E221" i="6" s="1"/>
  <c r="P209" i="3"/>
  <c r="E222" i="6" s="1"/>
  <c r="P210" i="3"/>
  <c r="E223" i="6" s="1"/>
  <c r="P211" i="3"/>
  <c r="E224" i="6" s="1"/>
  <c r="P212" i="3"/>
  <c r="E225" i="6" s="1"/>
  <c r="P213" i="3"/>
  <c r="E226" i="6" s="1"/>
  <c r="P214" i="3"/>
  <c r="E227" i="6" s="1"/>
  <c r="P215" i="3"/>
  <c r="E228" i="6" s="1"/>
  <c r="P216" i="3"/>
  <c r="E229" i="6" s="1"/>
  <c r="P217" i="3"/>
  <c r="E230" i="6" s="1"/>
  <c r="P218" i="3"/>
  <c r="E231" i="6" s="1"/>
  <c r="P219" i="3"/>
  <c r="E232" i="6" s="1"/>
  <c r="P220" i="3"/>
  <c r="E233" i="6" s="1"/>
  <c r="P221" i="3"/>
  <c r="E234" i="6" s="1"/>
  <c r="P222" i="3"/>
  <c r="E235" i="6" s="1"/>
  <c r="P223" i="3"/>
  <c r="E236" i="6" s="1"/>
  <c r="P224" i="3"/>
  <c r="E237" i="6" s="1"/>
  <c r="P225" i="3"/>
  <c r="E238" i="6" s="1"/>
  <c r="P226" i="3"/>
  <c r="E239" i="6" s="1"/>
  <c r="P227" i="3"/>
  <c r="E240" i="6" s="1"/>
  <c r="P228" i="3"/>
  <c r="E241" i="6" s="1"/>
  <c r="P229" i="3"/>
  <c r="E242" i="6" s="1"/>
  <c r="P230" i="3"/>
  <c r="E243" i="6" s="1"/>
  <c r="P231" i="3"/>
  <c r="E244" i="6" s="1"/>
  <c r="P232" i="3"/>
  <c r="E245" i="6" s="1"/>
  <c r="P233" i="3"/>
  <c r="E246" i="6" s="1"/>
  <c r="P234" i="3"/>
  <c r="E247" i="6" s="1"/>
  <c r="P235" i="3"/>
  <c r="E248" i="6" s="1"/>
  <c r="P236" i="3"/>
  <c r="E249" i="6" s="1"/>
  <c r="P237" i="3"/>
  <c r="E250" i="6" s="1"/>
  <c r="P238" i="3"/>
  <c r="E251" i="6" s="1"/>
  <c r="P239" i="3"/>
  <c r="E252" i="6" s="1"/>
  <c r="P240" i="3"/>
  <c r="E253" i="6" s="1"/>
  <c r="P241" i="3"/>
  <c r="E254" i="6" s="1"/>
  <c r="P242" i="3"/>
  <c r="E255" i="6" s="1"/>
  <c r="P243" i="3"/>
  <c r="E256" i="6" s="1"/>
  <c r="P244" i="3"/>
  <c r="E257" i="6" s="1"/>
  <c r="P245" i="3"/>
  <c r="E258" i="6" s="1"/>
  <c r="P246" i="3"/>
  <c r="E259" i="6" s="1"/>
  <c r="P247" i="3"/>
  <c r="E260" i="6" s="1"/>
  <c r="P248" i="3"/>
  <c r="E261" i="6" s="1"/>
  <c r="P249" i="3"/>
  <c r="E262" i="6" s="1"/>
  <c r="P250" i="3"/>
  <c r="E263" i="6" s="1"/>
  <c r="P251" i="3"/>
  <c r="E264" i="6" s="1"/>
  <c r="P252" i="3"/>
  <c r="E265" i="6" s="1"/>
  <c r="P253" i="3"/>
  <c r="E266" i="6" s="1"/>
  <c r="P254" i="3"/>
  <c r="E267" i="6" s="1"/>
  <c r="P255" i="3"/>
  <c r="E268" i="6" s="1"/>
  <c r="P256" i="3"/>
  <c r="E269" i="6" s="1"/>
  <c r="P257" i="3"/>
  <c r="E270" i="6" s="1"/>
  <c r="P258" i="3"/>
  <c r="E271" i="6" s="1"/>
  <c r="P259" i="3"/>
  <c r="E272" i="6" s="1"/>
  <c r="P260" i="3"/>
  <c r="E273" i="6" s="1"/>
  <c r="P261" i="3"/>
  <c r="E274" i="6" s="1"/>
  <c r="P262" i="3"/>
  <c r="E275" i="6" s="1"/>
  <c r="P263" i="3"/>
  <c r="E276" i="6" s="1"/>
  <c r="P264" i="3"/>
  <c r="E277" i="6" s="1"/>
  <c r="P265" i="3"/>
  <c r="E278" i="6" s="1"/>
  <c r="P266" i="3"/>
  <c r="E279" i="6" s="1"/>
  <c r="P267" i="3"/>
  <c r="E280" i="6" s="1"/>
  <c r="P268" i="3"/>
  <c r="E281" i="6" s="1"/>
  <c r="P269" i="3"/>
  <c r="E282" i="6" s="1"/>
  <c r="P270" i="3"/>
  <c r="E283" i="6" s="1"/>
  <c r="P271" i="3"/>
  <c r="E284" i="6" s="1"/>
  <c r="P272" i="3"/>
  <c r="E285" i="6" s="1"/>
  <c r="P273" i="3"/>
  <c r="E286" i="6" s="1"/>
  <c r="P274" i="3"/>
  <c r="E287" i="6" s="1"/>
  <c r="P275" i="3"/>
  <c r="E288" i="6" s="1"/>
  <c r="P276" i="3"/>
  <c r="E289" i="6" s="1"/>
  <c r="P277" i="3"/>
  <c r="E290" i="6" s="1"/>
  <c r="P278" i="3"/>
  <c r="E291" i="6" s="1"/>
  <c r="P279" i="3"/>
  <c r="E292" i="6" s="1"/>
  <c r="P280" i="3"/>
  <c r="E293" i="6" s="1"/>
  <c r="P281" i="3"/>
  <c r="E294" i="6" s="1"/>
  <c r="P282" i="3"/>
  <c r="E295" i="6" s="1"/>
  <c r="P283" i="3"/>
  <c r="E296" i="6" s="1"/>
  <c r="P284" i="3"/>
  <c r="E297" i="6" s="1"/>
  <c r="P285" i="3"/>
  <c r="E298" i="6" s="1"/>
  <c r="P286" i="3"/>
  <c r="E299" i="6" s="1"/>
  <c r="P287" i="3"/>
  <c r="E300" i="6" s="1"/>
  <c r="P288" i="3"/>
  <c r="E301" i="6" s="1"/>
  <c r="P289" i="3"/>
  <c r="E302" i="6" s="1"/>
  <c r="P290" i="3"/>
  <c r="E303" i="6" s="1"/>
  <c r="P291" i="3"/>
  <c r="E304" i="6" s="1"/>
  <c r="P292" i="3"/>
  <c r="E305" i="6" s="1"/>
  <c r="P293" i="3"/>
  <c r="E306" i="6" s="1"/>
  <c r="P294" i="3"/>
  <c r="E307" i="6" s="1"/>
  <c r="P295" i="3"/>
  <c r="E308" i="6" s="1"/>
  <c r="P296" i="3"/>
  <c r="E309" i="6" s="1"/>
  <c r="P297" i="3"/>
  <c r="E310" i="6" s="1"/>
  <c r="P298" i="3"/>
  <c r="E311" i="6" s="1"/>
  <c r="P299" i="3"/>
  <c r="E312" i="6" s="1"/>
  <c r="P300" i="3"/>
  <c r="E313" i="6" s="1"/>
  <c r="P301" i="3"/>
  <c r="E314" i="6" s="1"/>
  <c r="P302" i="3"/>
  <c r="E315" i="6" s="1"/>
  <c r="P303" i="3"/>
  <c r="E316" i="6" s="1"/>
  <c r="P304" i="3"/>
  <c r="E317" i="6" s="1"/>
  <c r="P305" i="3"/>
  <c r="E318" i="6" s="1"/>
  <c r="P306" i="3"/>
  <c r="E319" i="6" s="1"/>
  <c r="P307" i="3"/>
  <c r="E320" i="6" s="1"/>
  <c r="P308" i="3"/>
  <c r="E321" i="6" s="1"/>
  <c r="P309" i="3"/>
  <c r="E322" i="6" s="1"/>
  <c r="P310" i="3"/>
  <c r="E323" i="6" s="1"/>
  <c r="P311" i="3"/>
  <c r="E324" i="6" s="1"/>
  <c r="P312" i="3"/>
  <c r="E325" i="6" s="1"/>
  <c r="P313" i="3"/>
  <c r="E326" i="6" s="1"/>
  <c r="P314" i="3"/>
  <c r="E327" i="6" s="1"/>
  <c r="P315" i="3"/>
  <c r="E328" i="6" s="1"/>
  <c r="P316" i="3"/>
  <c r="E329" i="6" s="1"/>
  <c r="P317" i="3"/>
  <c r="E330" i="6" s="1"/>
  <c r="P318" i="3"/>
  <c r="E331" i="6" s="1"/>
  <c r="P319" i="3"/>
  <c r="E332" i="6" s="1"/>
  <c r="P320" i="3"/>
  <c r="E333" i="6" s="1"/>
  <c r="P321" i="3"/>
  <c r="E334" i="6" s="1"/>
  <c r="P322" i="3"/>
  <c r="E335" i="6" s="1"/>
  <c r="P323" i="3"/>
  <c r="E336" i="6" s="1"/>
  <c r="P324" i="3"/>
  <c r="E337" i="6" s="1"/>
  <c r="P325" i="3"/>
  <c r="E338" i="6" s="1"/>
  <c r="P326" i="3"/>
  <c r="E339" i="6" s="1"/>
  <c r="P327" i="3"/>
  <c r="E340" i="6" s="1"/>
  <c r="P328" i="3"/>
  <c r="E341" i="6" s="1"/>
  <c r="P329" i="3"/>
  <c r="E342" i="6" s="1"/>
  <c r="P330" i="3"/>
  <c r="E343" i="6" s="1"/>
  <c r="P331" i="3"/>
  <c r="E344" i="6" s="1"/>
  <c r="P332" i="3"/>
  <c r="E345" i="6" s="1"/>
  <c r="P333" i="3"/>
  <c r="E346" i="6" s="1"/>
  <c r="P334" i="3"/>
  <c r="E347" i="6" s="1"/>
  <c r="P335" i="3"/>
  <c r="E348" i="6" s="1"/>
  <c r="P336" i="3"/>
  <c r="E349" i="6" s="1"/>
  <c r="P337" i="3"/>
  <c r="E350" i="6" s="1"/>
  <c r="P338" i="3"/>
  <c r="E351" i="6" s="1"/>
  <c r="P339" i="3"/>
  <c r="E352" i="6" s="1"/>
  <c r="P340" i="3"/>
  <c r="E353" i="6" s="1"/>
  <c r="P341" i="3"/>
  <c r="E354" i="6" s="1"/>
  <c r="P342" i="3"/>
  <c r="E355" i="6" s="1"/>
  <c r="P343" i="3"/>
  <c r="E356" i="6" s="1"/>
  <c r="P344" i="3"/>
  <c r="E357" i="6" s="1"/>
  <c r="P345" i="3"/>
  <c r="E358" i="6" s="1"/>
  <c r="P346" i="3"/>
  <c r="E359" i="6" s="1"/>
  <c r="P347" i="3"/>
  <c r="E360" i="6" s="1"/>
  <c r="P348" i="3"/>
  <c r="E361" i="6" s="1"/>
  <c r="P349" i="3"/>
  <c r="E362" i="6" s="1"/>
  <c r="P350" i="3"/>
  <c r="E363" i="6" s="1"/>
  <c r="P351" i="3"/>
  <c r="E364" i="6" s="1"/>
  <c r="P352" i="3"/>
  <c r="E365" i="6" s="1"/>
  <c r="P353" i="3"/>
  <c r="E366" i="6" s="1"/>
  <c r="P354" i="3"/>
  <c r="E367" i="6" s="1"/>
  <c r="P355" i="3"/>
  <c r="E368" i="6" s="1"/>
  <c r="P356" i="3"/>
  <c r="E369" i="6" s="1"/>
  <c r="P357" i="3"/>
  <c r="E370" i="6" s="1"/>
  <c r="P358" i="3"/>
  <c r="E371" i="6" s="1"/>
  <c r="P359" i="3"/>
  <c r="E372" i="6" s="1"/>
  <c r="P360" i="3"/>
  <c r="E373" i="6" s="1"/>
  <c r="P361" i="3"/>
  <c r="E374" i="6" s="1"/>
  <c r="P362" i="3"/>
  <c r="E375" i="6" s="1"/>
  <c r="P363" i="3"/>
  <c r="E376" i="6" s="1"/>
  <c r="P364" i="3"/>
  <c r="E377" i="6" s="1"/>
  <c r="P365" i="3"/>
  <c r="E378" i="6" s="1"/>
  <c r="P366" i="3"/>
  <c r="E379" i="6" s="1"/>
  <c r="P367" i="3"/>
  <c r="E380" i="6" s="1"/>
  <c r="P368" i="3"/>
  <c r="E381" i="6" s="1"/>
  <c r="P369" i="3"/>
  <c r="E382" i="6" s="1"/>
  <c r="P370" i="3"/>
  <c r="E383" i="6" s="1"/>
  <c r="P371" i="3"/>
  <c r="E384" i="6" s="1"/>
  <c r="P372" i="3"/>
  <c r="E385" i="6" s="1"/>
  <c r="P373" i="3"/>
  <c r="E386" i="6" s="1"/>
  <c r="P374" i="3"/>
  <c r="E387" i="6" s="1"/>
  <c r="P375" i="3"/>
  <c r="E388" i="6" s="1"/>
  <c r="P376" i="3"/>
  <c r="E389" i="6" s="1"/>
  <c r="P377" i="3"/>
  <c r="E390" i="6" s="1"/>
  <c r="P378" i="3"/>
  <c r="E391" i="6" s="1"/>
  <c r="P379" i="3"/>
  <c r="E392" i="6" s="1"/>
  <c r="P380" i="3"/>
  <c r="E393" i="6" s="1"/>
  <c r="P381" i="3"/>
  <c r="E394" i="6" s="1"/>
  <c r="P382" i="3"/>
  <c r="E395" i="6" s="1"/>
  <c r="P383" i="3"/>
  <c r="E396" i="6" s="1"/>
  <c r="P384" i="3"/>
  <c r="E397" i="6" s="1"/>
  <c r="P385" i="3"/>
  <c r="E398" i="6" s="1"/>
  <c r="P386" i="3"/>
  <c r="E399" i="6" s="1"/>
  <c r="P387" i="3"/>
  <c r="E400" i="6" s="1"/>
  <c r="P388" i="3"/>
  <c r="E401" i="6" s="1"/>
  <c r="P389" i="3"/>
  <c r="E402" i="6" s="1"/>
  <c r="P390" i="3"/>
  <c r="E403" i="6" s="1"/>
  <c r="P391" i="3"/>
  <c r="E404" i="6" s="1"/>
  <c r="P392" i="3"/>
  <c r="E405" i="6" s="1"/>
  <c r="P393" i="3"/>
  <c r="E406" i="6" s="1"/>
  <c r="P394" i="3"/>
  <c r="E407" i="6" s="1"/>
  <c r="P395" i="3"/>
  <c r="E408" i="6" s="1"/>
  <c r="P396" i="3"/>
  <c r="E409" i="6" s="1"/>
  <c r="P397" i="3"/>
  <c r="E410" i="6" s="1"/>
  <c r="P398" i="3"/>
  <c r="E411" i="6" s="1"/>
  <c r="P399" i="3"/>
  <c r="E412" i="6" s="1"/>
  <c r="P400" i="3"/>
  <c r="E413" i="6" s="1"/>
  <c r="P401" i="3"/>
  <c r="E414" i="6" s="1"/>
  <c r="P402" i="3"/>
  <c r="E415" i="6" s="1"/>
  <c r="P403" i="3"/>
  <c r="E416" i="6" s="1"/>
  <c r="P404" i="3"/>
  <c r="E417" i="6" s="1"/>
  <c r="P405" i="3"/>
  <c r="E418" i="6" s="1"/>
  <c r="P406" i="3"/>
  <c r="E419" i="6" s="1"/>
  <c r="P407" i="3"/>
  <c r="E420" i="6" s="1"/>
  <c r="P408" i="3"/>
  <c r="E421" i="6" s="1"/>
  <c r="P409" i="3"/>
  <c r="E422" i="6" s="1"/>
  <c r="P410" i="3"/>
  <c r="E423" i="6" s="1"/>
  <c r="P411" i="3"/>
  <c r="E424" i="6" s="1"/>
  <c r="P412" i="3"/>
  <c r="E425" i="6" s="1"/>
  <c r="P413" i="3"/>
  <c r="E426" i="6" s="1"/>
  <c r="P414" i="3"/>
  <c r="E427" i="6" s="1"/>
  <c r="P415" i="3"/>
  <c r="E428" i="6" s="1"/>
  <c r="P416" i="3"/>
  <c r="E429" i="6" s="1"/>
  <c r="P417" i="3"/>
  <c r="E430" i="6" s="1"/>
  <c r="P418" i="3"/>
  <c r="E431" i="6" s="1"/>
  <c r="P419" i="3"/>
  <c r="E432" i="6" s="1"/>
  <c r="P420" i="3"/>
  <c r="E433" i="6" s="1"/>
  <c r="P421" i="3"/>
  <c r="E434" i="6" s="1"/>
  <c r="P422" i="3"/>
  <c r="E435" i="6" s="1"/>
  <c r="P423" i="3"/>
  <c r="E436" i="6" s="1"/>
  <c r="P424" i="3"/>
  <c r="E437" i="6" s="1"/>
  <c r="P425" i="3"/>
  <c r="E438" i="6" s="1"/>
  <c r="P426" i="3"/>
  <c r="E439" i="6" s="1"/>
  <c r="P427" i="3"/>
  <c r="E440" i="6" s="1"/>
  <c r="P428" i="3"/>
  <c r="E441" i="6" s="1"/>
  <c r="P429" i="3"/>
  <c r="E442" i="6" s="1"/>
  <c r="P430" i="3"/>
  <c r="E443" i="6" s="1"/>
  <c r="P431" i="3"/>
  <c r="E444" i="6" s="1"/>
  <c r="P432" i="3"/>
  <c r="E445" i="6" s="1"/>
  <c r="P433" i="3"/>
  <c r="E446" i="6" s="1"/>
  <c r="P434" i="3"/>
  <c r="E447" i="6" s="1"/>
  <c r="P435" i="3"/>
  <c r="E448" i="6" s="1"/>
  <c r="P436" i="3"/>
  <c r="E449" i="6" s="1"/>
  <c r="P437" i="3"/>
  <c r="E450" i="6" s="1"/>
  <c r="P438" i="3"/>
  <c r="E451" i="6" s="1"/>
  <c r="P439" i="3"/>
  <c r="E452" i="6" s="1"/>
  <c r="P440" i="3"/>
  <c r="E453" i="6" s="1"/>
  <c r="P441" i="3"/>
  <c r="E454" i="6" s="1"/>
  <c r="P442" i="3"/>
  <c r="E455" i="6" s="1"/>
  <c r="P443" i="3"/>
  <c r="E456" i="6" s="1"/>
  <c r="P444" i="3"/>
  <c r="E457" i="6" s="1"/>
  <c r="P445" i="3"/>
  <c r="E458" i="6" s="1"/>
  <c r="P446" i="3"/>
  <c r="E459" i="6" s="1"/>
  <c r="P447" i="3"/>
  <c r="E460" i="6" s="1"/>
  <c r="P448" i="3"/>
  <c r="E461" i="6" s="1"/>
  <c r="P449" i="3"/>
  <c r="E462" i="6" s="1"/>
  <c r="P450" i="3"/>
  <c r="E463" i="6" s="1"/>
  <c r="P451" i="3"/>
  <c r="E464" i="6" s="1"/>
  <c r="P452" i="3"/>
  <c r="E465" i="6" s="1"/>
  <c r="P453" i="3"/>
  <c r="E466" i="6" s="1"/>
  <c r="P454" i="3"/>
  <c r="E467" i="6" s="1"/>
  <c r="P455" i="3"/>
  <c r="E468" i="6" s="1"/>
  <c r="P456" i="3"/>
  <c r="E469" i="6" s="1"/>
  <c r="P457" i="3"/>
  <c r="E470" i="6" s="1"/>
  <c r="P458" i="3"/>
  <c r="E471" i="6" s="1"/>
  <c r="P459" i="3"/>
  <c r="E472" i="6" s="1"/>
  <c r="P460" i="3"/>
  <c r="E473" i="6" s="1"/>
  <c r="P461" i="3"/>
  <c r="E474" i="6" s="1"/>
  <c r="P462" i="3"/>
  <c r="E475" i="6" s="1"/>
  <c r="P463" i="3"/>
  <c r="E476" i="6" s="1"/>
  <c r="P464" i="3"/>
  <c r="E477" i="6" s="1"/>
  <c r="P465" i="3"/>
  <c r="E478" i="6" s="1"/>
  <c r="P466" i="3"/>
  <c r="E479" i="6" s="1"/>
  <c r="P467" i="3"/>
  <c r="E480" i="6" s="1"/>
  <c r="P468" i="3"/>
  <c r="E481" i="6" s="1"/>
  <c r="P469" i="3"/>
  <c r="E482" i="6" s="1"/>
  <c r="P470" i="3"/>
  <c r="E483" i="6" s="1"/>
  <c r="P471" i="3"/>
  <c r="E484" i="6" s="1"/>
  <c r="P472" i="3"/>
  <c r="E485" i="6" s="1"/>
  <c r="P473" i="3"/>
  <c r="E486" i="6" s="1"/>
  <c r="P474" i="3"/>
  <c r="E487" i="6" s="1"/>
  <c r="P475" i="3"/>
  <c r="E488" i="6" s="1"/>
  <c r="P476" i="3"/>
  <c r="E489" i="6" s="1"/>
  <c r="P477" i="3"/>
  <c r="E490" i="6" s="1"/>
  <c r="P478" i="3"/>
  <c r="E491" i="6" s="1"/>
  <c r="P479" i="3"/>
  <c r="E492" i="6" s="1"/>
  <c r="P480" i="3"/>
  <c r="E493" i="6" s="1"/>
  <c r="P481" i="3"/>
  <c r="E494" i="6" s="1"/>
  <c r="P482" i="3"/>
  <c r="E495" i="6" s="1"/>
  <c r="P483" i="3"/>
  <c r="E496" i="6" s="1"/>
  <c r="P484" i="3"/>
  <c r="E497" i="6" s="1"/>
  <c r="P485" i="3"/>
  <c r="E498" i="6" s="1"/>
  <c r="P486" i="3"/>
  <c r="E499" i="6" s="1"/>
  <c r="P487" i="3"/>
  <c r="E500" i="6" s="1"/>
  <c r="P488" i="3"/>
  <c r="E501" i="6" s="1"/>
  <c r="P489" i="3"/>
  <c r="E502" i="6" s="1"/>
  <c r="P490" i="3"/>
  <c r="E503" i="6" s="1"/>
  <c r="P491" i="3"/>
  <c r="E504" i="6" s="1"/>
  <c r="P492" i="3"/>
  <c r="E505" i="6" s="1"/>
  <c r="P493" i="3"/>
  <c r="E506" i="6" s="1"/>
  <c r="P494" i="3"/>
  <c r="E507" i="6" s="1"/>
  <c r="P495" i="3"/>
  <c r="E508" i="6" s="1"/>
  <c r="P496" i="3"/>
  <c r="E509" i="6" s="1"/>
  <c r="P497" i="3"/>
  <c r="E510" i="6" s="1"/>
  <c r="P498" i="3"/>
  <c r="E511" i="6" s="1"/>
  <c r="P499" i="3"/>
  <c r="E512" i="6" s="1"/>
  <c r="P500" i="3"/>
  <c r="E513" i="6" s="1"/>
  <c r="P501" i="3"/>
  <c r="E514" i="6" s="1"/>
  <c r="P502" i="3"/>
  <c r="E515" i="6" s="1"/>
  <c r="P503" i="3"/>
  <c r="E516" i="6" s="1"/>
  <c r="P504" i="3"/>
  <c r="E517" i="6" s="1"/>
  <c r="P505" i="3"/>
  <c r="E518" i="6" s="1"/>
  <c r="P506" i="3"/>
  <c r="E519" i="6" s="1"/>
  <c r="P507" i="3"/>
  <c r="E520" i="6" s="1"/>
  <c r="P508" i="3"/>
  <c r="E521" i="6" s="1"/>
  <c r="P509" i="3"/>
  <c r="E522" i="6" s="1"/>
  <c r="P510" i="3"/>
  <c r="E523" i="6" s="1"/>
  <c r="P511" i="3"/>
  <c r="E524" i="6" s="1"/>
  <c r="P512" i="3"/>
  <c r="E525" i="6" s="1"/>
  <c r="P513" i="3"/>
  <c r="E526" i="6" s="1"/>
  <c r="P514" i="3"/>
  <c r="E527" i="6" s="1"/>
  <c r="P515" i="3"/>
  <c r="E528" i="6" s="1"/>
  <c r="P4" i="3"/>
  <c r="E17" i="6" s="1"/>
  <c r="L4" i="3"/>
  <c r="A17" i="6" s="1"/>
  <c r="M5" i="2"/>
  <c r="M6" i="2" s="1"/>
  <c r="L4" i="2"/>
  <c r="E28" i="4"/>
  <c r="O515" i="3"/>
  <c r="D528" i="6" s="1"/>
  <c r="N515" i="3"/>
  <c r="C528" i="6" s="1"/>
  <c r="L515" i="3"/>
  <c r="A528" i="6" s="1"/>
  <c r="O514" i="3"/>
  <c r="D527" i="6" s="1"/>
  <c r="N514" i="3"/>
  <c r="C527" i="6" s="1"/>
  <c r="L514" i="3"/>
  <c r="A527" i="6" s="1"/>
  <c r="O513" i="3"/>
  <c r="D526" i="6" s="1"/>
  <c r="N513" i="3"/>
  <c r="C526" i="6" s="1"/>
  <c r="L513" i="3"/>
  <c r="A526" i="6" s="1"/>
  <c r="O512" i="3"/>
  <c r="D525" i="6" s="1"/>
  <c r="N512" i="3"/>
  <c r="C525" i="6" s="1"/>
  <c r="L512" i="3"/>
  <c r="A525" i="6" s="1"/>
  <c r="O511" i="3"/>
  <c r="D524" i="6" s="1"/>
  <c r="N511" i="3"/>
  <c r="C524" i="6" s="1"/>
  <c r="L511" i="3"/>
  <c r="A524" i="6" s="1"/>
  <c r="O510" i="3"/>
  <c r="D523" i="6" s="1"/>
  <c r="N510" i="3"/>
  <c r="C523" i="6" s="1"/>
  <c r="L510" i="3"/>
  <c r="A523" i="6" s="1"/>
  <c r="O509" i="3"/>
  <c r="D522" i="6" s="1"/>
  <c r="N509" i="3"/>
  <c r="C522" i="6" s="1"/>
  <c r="L509" i="3"/>
  <c r="A522" i="6" s="1"/>
  <c r="O508" i="3"/>
  <c r="D521" i="6" s="1"/>
  <c r="N508" i="3"/>
  <c r="C521" i="6" s="1"/>
  <c r="L508" i="3"/>
  <c r="A521" i="6" s="1"/>
  <c r="O507" i="3"/>
  <c r="D520" i="6" s="1"/>
  <c r="N507" i="3"/>
  <c r="C520" i="6" s="1"/>
  <c r="L507" i="3"/>
  <c r="A520" i="6" s="1"/>
  <c r="O506" i="3"/>
  <c r="D519" i="6" s="1"/>
  <c r="N506" i="3"/>
  <c r="C519" i="6" s="1"/>
  <c r="L506" i="3"/>
  <c r="A519" i="6" s="1"/>
  <c r="O505" i="3"/>
  <c r="D518" i="6" s="1"/>
  <c r="N505" i="3"/>
  <c r="C518" i="6" s="1"/>
  <c r="L505" i="3"/>
  <c r="A518" i="6" s="1"/>
  <c r="O504" i="3"/>
  <c r="D517" i="6" s="1"/>
  <c r="N504" i="3"/>
  <c r="C517" i="6" s="1"/>
  <c r="L504" i="3"/>
  <c r="A517" i="6" s="1"/>
  <c r="O503" i="3"/>
  <c r="D516" i="6" s="1"/>
  <c r="N503" i="3"/>
  <c r="C516" i="6" s="1"/>
  <c r="L503" i="3"/>
  <c r="A516" i="6" s="1"/>
  <c r="O502" i="3"/>
  <c r="D515" i="6" s="1"/>
  <c r="N502" i="3"/>
  <c r="C515" i="6" s="1"/>
  <c r="L502" i="3"/>
  <c r="A515" i="6" s="1"/>
  <c r="O501" i="3"/>
  <c r="D514" i="6" s="1"/>
  <c r="N501" i="3"/>
  <c r="C514" i="6" s="1"/>
  <c r="L501" i="3"/>
  <c r="A514" i="6" s="1"/>
  <c r="O500" i="3"/>
  <c r="D513" i="6" s="1"/>
  <c r="N500" i="3"/>
  <c r="C513" i="6" s="1"/>
  <c r="L500" i="3"/>
  <c r="A513" i="6" s="1"/>
  <c r="O499" i="3"/>
  <c r="D512" i="6" s="1"/>
  <c r="N499" i="3"/>
  <c r="C512" i="6" s="1"/>
  <c r="L499" i="3"/>
  <c r="A512" i="6" s="1"/>
  <c r="O498" i="3"/>
  <c r="D511" i="6" s="1"/>
  <c r="N498" i="3"/>
  <c r="C511" i="6" s="1"/>
  <c r="L498" i="3"/>
  <c r="A511" i="6" s="1"/>
  <c r="O497" i="3"/>
  <c r="D510" i="6" s="1"/>
  <c r="N497" i="3"/>
  <c r="C510" i="6" s="1"/>
  <c r="L497" i="3"/>
  <c r="A510" i="6" s="1"/>
  <c r="O496" i="3"/>
  <c r="D509" i="6" s="1"/>
  <c r="N496" i="3"/>
  <c r="C509" i="6" s="1"/>
  <c r="L496" i="3"/>
  <c r="A509" i="6" s="1"/>
  <c r="O495" i="3"/>
  <c r="D508" i="6" s="1"/>
  <c r="N495" i="3"/>
  <c r="C508" i="6" s="1"/>
  <c r="L495" i="3"/>
  <c r="A508" i="6" s="1"/>
  <c r="O494" i="3"/>
  <c r="D507" i="6" s="1"/>
  <c r="N494" i="3"/>
  <c r="C507" i="6" s="1"/>
  <c r="L494" i="3"/>
  <c r="A507" i="6" s="1"/>
  <c r="O493" i="3"/>
  <c r="D506" i="6" s="1"/>
  <c r="N493" i="3"/>
  <c r="C506" i="6" s="1"/>
  <c r="L493" i="3"/>
  <c r="A506" i="6" s="1"/>
  <c r="O492" i="3"/>
  <c r="D505" i="6" s="1"/>
  <c r="N492" i="3"/>
  <c r="C505" i="6" s="1"/>
  <c r="L492" i="3"/>
  <c r="A505" i="6" s="1"/>
  <c r="O491" i="3"/>
  <c r="D504" i="6" s="1"/>
  <c r="N491" i="3"/>
  <c r="C504" i="6" s="1"/>
  <c r="L491" i="3"/>
  <c r="A504" i="6" s="1"/>
  <c r="O490" i="3"/>
  <c r="D503" i="6" s="1"/>
  <c r="N490" i="3"/>
  <c r="C503" i="6" s="1"/>
  <c r="L490" i="3"/>
  <c r="A503" i="6" s="1"/>
  <c r="O489" i="3"/>
  <c r="D502" i="6" s="1"/>
  <c r="N489" i="3"/>
  <c r="C502" i="6" s="1"/>
  <c r="L489" i="3"/>
  <c r="A502" i="6" s="1"/>
  <c r="O488" i="3"/>
  <c r="D501" i="6" s="1"/>
  <c r="N488" i="3"/>
  <c r="C501" i="6" s="1"/>
  <c r="L488" i="3"/>
  <c r="A501" i="6" s="1"/>
  <c r="O487" i="3"/>
  <c r="D500" i="6" s="1"/>
  <c r="N487" i="3"/>
  <c r="C500" i="6" s="1"/>
  <c r="L487" i="3"/>
  <c r="A500" i="6" s="1"/>
  <c r="O486" i="3"/>
  <c r="D499" i="6" s="1"/>
  <c r="N486" i="3"/>
  <c r="C499" i="6" s="1"/>
  <c r="L486" i="3"/>
  <c r="A499" i="6" s="1"/>
  <c r="O485" i="3"/>
  <c r="D498" i="6" s="1"/>
  <c r="N485" i="3"/>
  <c r="C498" i="6" s="1"/>
  <c r="L485" i="3"/>
  <c r="A498" i="6" s="1"/>
  <c r="O484" i="3"/>
  <c r="D497" i="6" s="1"/>
  <c r="N484" i="3"/>
  <c r="C497" i="6" s="1"/>
  <c r="L484" i="3"/>
  <c r="A497" i="6" s="1"/>
  <c r="O483" i="3"/>
  <c r="D496" i="6" s="1"/>
  <c r="N483" i="3"/>
  <c r="C496" i="6" s="1"/>
  <c r="L483" i="3"/>
  <c r="A496" i="6" s="1"/>
  <c r="O482" i="3"/>
  <c r="D495" i="6" s="1"/>
  <c r="N482" i="3"/>
  <c r="C495" i="6" s="1"/>
  <c r="L482" i="3"/>
  <c r="A495" i="6" s="1"/>
  <c r="O481" i="3"/>
  <c r="D494" i="6" s="1"/>
  <c r="N481" i="3"/>
  <c r="C494" i="6" s="1"/>
  <c r="L481" i="3"/>
  <c r="A494" i="6" s="1"/>
  <c r="O480" i="3"/>
  <c r="D493" i="6" s="1"/>
  <c r="N480" i="3"/>
  <c r="C493" i="6" s="1"/>
  <c r="L480" i="3"/>
  <c r="A493" i="6" s="1"/>
  <c r="O479" i="3"/>
  <c r="D492" i="6" s="1"/>
  <c r="N479" i="3"/>
  <c r="C492" i="6" s="1"/>
  <c r="L479" i="3"/>
  <c r="A492" i="6" s="1"/>
  <c r="O478" i="3"/>
  <c r="D491" i="6" s="1"/>
  <c r="N478" i="3"/>
  <c r="C491" i="6" s="1"/>
  <c r="L478" i="3"/>
  <c r="A491" i="6" s="1"/>
  <c r="O477" i="3"/>
  <c r="D490" i="6" s="1"/>
  <c r="N477" i="3"/>
  <c r="C490" i="6" s="1"/>
  <c r="L477" i="3"/>
  <c r="A490" i="6" s="1"/>
  <c r="O476" i="3"/>
  <c r="D489" i="6" s="1"/>
  <c r="N476" i="3"/>
  <c r="C489" i="6" s="1"/>
  <c r="L476" i="3"/>
  <c r="A489" i="6" s="1"/>
  <c r="O475" i="3"/>
  <c r="D488" i="6" s="1"/>
  <c r="N475" i="3"/>
  <c r="C488" i="6" s="1"/>
  <c r="L475" i="3"/>
  <c r="A488" i="6" s="1"/>
  <c r="O474" i="3"/>
  <c r="D487" i="6" s="1"/>
  <c r="N474" i="3"/>
  <c r="C487" i="6" s="1"/>
  <c r="L474" i="3"/>
  <c r="A487" i="6" s="1"/>
  <c r="O473" i="3"/>
  <c r="D486" i="6" s="1"/>
  <c r="N473" i="3"/>
  <c r="C486" i="6" s="1"/>
  <c r="L473" i="3"/>
  <c r="A486" i="6" s="1"/>
  <c r="O472" i="3"/>
  <c r="D485" i="6" s="1"/>
  <c r="N472" i="3"/>
  <c r="C485" i="6" s="1"/>
  <c r="L472" i="3"/>
  <c r="A485" i="6" s="1"/>
  <c r="O471" i="3"/>
  <c r="D484" i="6" s="1"/>
  <c r="N471" i="3"/>
  <c r="C484" i="6" s="1"/>
  <c r="L471" i="3"/>
  <c r="A484" i="6" s="1"/>
  <c r="O470" i="3"/>
  <c r="D483" i="6" s="1"/>
  <c r="N470" i="3"/>
  <c r="C483" i="6" s="1"/>
  <c r="L470" i="3"/>
  <c r="A483" i="6" s="1"/>
  <c r="O469" i="3"/>
  <c r="D482" i="6" s="1"/>
  <c r="N469" i="3"/>
  <c r="C482" i="6" s="1"/>
  <c r="L469" i="3"/>
  <c r="A482" i="6" s="1"/>
  <c r="O468" i="3"/>
  <c r="D481" i="6" s="1"/>
  <c r="N468" i="3"/>
  <c r="C481" i="6" s="1"/>
  <c r="L468" i="3"/>
  <c r="A481" i="6" s="1"/>
  <c r="O467" i="3"/>
  <c r="D480" i="6" s="1"/>
  <c r="N467" i="3"/>
  <c r="C480" i="6" s="1"/>
  <c r="L467" i="3"/>
  <c r="A480" i="6" s="1"/>
  <c r="O466" i="3"/>
  <c r="D479" i="6" s="1"/>
  <c r="N466" i="3"/>
  <c r="C479" i="6" s="1"/>
  <c r="L466" i="3"/>
  <c r="A479" i="6" s="1"/>
  <c r="O465" i="3"/>
  <c r="D478" i="6" s="1"/>
  <c r="N465" i="3"/>
  <c r="C478" i="6" s="1"/>
  <c r="L465" i="3"/>
  <c r="A478" i="6" s="1"/>
  <c r="O464" i="3"/>
  <c r="D477" i="6" s="1"/>
  <c r="N464" i="3"/>
  <c r="C477" i="6" s="1"/>
  <c r="L464" i="3"/>
  <c r="A477" i="6" s="1"/>
  <c r="O463" i="3"/>
  <c r="D476" i="6" s="1"/>
  <c r="N463" i="3"/>
  <c r="C476" i="6" s="1"/>
  <c r="L463" i="3"/>
  <c r="A476" i="6" s="1"/>
  <c r="O462" i="3"/>
  <c r="D475" i="6" s="1"/>
  <c r="N462" i="3"/>
  <c r="C475" i="6" s="1"/>
  <c r="L462" i="3"/>
  <c r="A475" i="6" s="1"/>
  <c r="O461" i="3"/>
  <c r="D474" i="6" s="1"/>
  <c r="N461" i="3"/>
  <c r="C474" i="6" s="1"/>
  <c r="L461" i="3"/>
  <c r="A474" i="6" s="1"/>
  <c r="O460" i="3"/>
  <c r="D473" i="6" s="1"/>
  <c r="N460" i="3"/>
  <c r="C473" i="6" s="1"/>
  <c r="L460" i="3"/>
  <c r="A473" i="6" s="1"/>
  <c r="O459" i="3"/>
  <c r="D472" i="6" s="1"/>
  <c r="N459" i="3"/>
  <c r="C472" i="6" s="1"/>
  <c r="L459" i="3"/>
  <c r="A472" i="6" s="1"/>
  <c r="O458" i="3"/>
  <c r="D471" i="6" s="1"/>
  <c r="N458" i="3"/>
  <c r="C471" i="6" s="1"/>
  <c r="L458" i="3"/>
  <c r="A471" i="6" s="1"/>
  <c r="O457" i="3"/>
  <c r="D470" i="6" s="1"/>
  <c r="N457" i="3"/>
  <c r="C470" i="6" s="1"/>
  <c r="L457" i="3"/>
  <c r="A470" i="6" s="1"/>
  <c r="O456" i="3"/>
  <c r="D469" i="6" s="1"/>
  <c r="N456" i="3"/>
  <c r="C469" i="6" s="1"/>
  <c r="L456" i="3"/>
  <c r="A469" i="6" s="1"/>
  <c r="O455" i="3"/>
  <c r="D468" i="6" s="1"/>
  <c r="N455" i="3"/>
  <c r="C468" i="6" s="1"/>
  <c r="L455" i="3"/>
  <c r="A468" i="6" s="1"/>
  <c r="O454" i="3"/>
  <c r="D467" i="6" s="1"/>
  <c r="N454" i="3"/>
  <c r="C467" i="6" s="1"/>
  <c r="L454" i="3"/>
  <c r="A467" i="6" s="1"/>
  <c r="O453" i="3"/>
  <c r="D466" i="6" s="1"/>
  <c r="N453" i="3"/>
  <c r="C466" i="6" s="1"/>
  <c r="L453" i="3"/>
  <c r="A466" i="6" s="1"/>
  <c r="O452" i="3"/>
  <c r="D465" i="6" s="1"/>
  <c r="N452" i="3"/>
  <c r="C465" i="6" s="1"/>
  <c r="L452" i="3"/>
  <c r="A465" i="6" s="1"/>
  <c r="O451" i="3"/>
  <c r="D464" i="6" s="1"/>
  <c r="N451" i="3"/>
  <c r="C464" i="6" s="1"/>
  <c r="L451" i="3"/>
  <c r="A464" i="6" s="1"/>
  <c r="O450" i="3"/>
  <c r="D463" i="6" s="1"/>
  <c r="N450" i="3"/>
  <c r="C463" i="6" s="1"/>
  <c r="L450" i="3"/>
  <c r="A463" i="6" s="1"/>
  <c r="O449" i="3"/>
  <c r="D462" i="6" s="1"/>
  <c r="N449" i="3"/>
  <c r="C462" i="6" s="1"/>
  <c r="L449" i="3"/>
  <c r="A462" i="6" s="1"/>
  <c r="O448" i="3"/>
  <c r="D461" i="6" s="1"/>
  <c r="N448" i="3"/>
  <c r="C461" i="6" s="1"/>
  <c r="L448" i="3"/>
  <c r="A461" i="6" s="1"/>
  <c r="O447" i="3"/>
  <c r="D460" i="6" s="1"/>
  <c r="N447" i="3"/>
  <c r="C460" i="6" s="1"/>
  <c r="L447" i="3"/>
  <c r="A460" i="6" s="1"/>
  <c r="O446" i="3"/>
  <c r="D459" i="6" s="1"/>
  <c r="N446" i="3"/>
  <c r="C459" i="6" s="1"/>
  <c r="L446" i="3"/>
  <c r="A459" i="6" s="1"/>
  <c r="O445" i="3"/>
  <c r="D458" i="6" s="1"/>
  <c r="N445" i="3"/>
  <c r="C458" i="6" s="1"/>
  <c r="L445" i="3"/>
  <c r="A458" i="6" s="1"/>
  <c r="O444" i="3"/>
  <c r="D457" i="6" s="1"/>
  <c r="N444" i="3"/>
  <c r="C457" i="6" s="1"/>
  <c r="L444" i="3"/>
  <c r="A457" i="6" s="1"/>
  <c r="O443" i="3"/>
  <c r="D456" i="6" s="1"/>
  <c r="N443" i="3"/>
  <c r="C456" i="6" s="1"/>
  <c r="L443" i="3"/>
  <c r="A456" i="6" s="1"/>
  <c r="O442" i="3"/>
  <c r="D455" i="6" s="1"/>
  <c r="N442" i="3"/>
  <c r="C455" i="6" s="1"/>
  <c r="L442" i="3"/>
  <c r="A455" i="6" s="1"/>
  <c r="O441" i="3"/>
  <c r="D454" i="6" s="1"/>
  <c r="N441" i="3"/>
  <c r="C454" i="6" s="1"/>
  <c r="L441" i="3"/>
  <c r="A454" i="6" s="1"/>
  <c r="O440" i="3"/>
  <c r="D453" i="6" s="1"/>
  <c r="N440" i="3"/>
  <c r="C453" i="6" s="1"/>
  <c r="L440" i="3"/>
  <c r="A453" i="6" s="1"/>
  <c r="O439" i="3"/>
  <c r="D452" i="6" s="1"/>
  <c r="N439" i="3"/>
  <c r="C452" i="6" s="1"/>
  <c r="L439" i="3"/>
  <c r="A452" i="6" s="1"/>
  <c r="O438" i="3"/>
  <c r="D451" i="6" s="1"/>
  <c r="N438" i="3"/>
  <c r="C451" i="6" s="1"/>
  <c r="L438" i="3"/>
  <c r="A451" i="6" s="1"/>
  <c r="O437" i="3"/>
  <c r="D450" i="6" s="1"/>
  <c r="N437" i="3"/>
  <c r="C450" i="6" s="1"/>
  <c r="L437" i="3"/>
  <c r="A450" i="6" s="1"/>
  <c r="O436" i="3"/>
  <c r="D449" i="6" s="1"/>
  <c r="N436" i="3"/>
  <c r="C449" i="6" s="1"/>
  <c r="L436" i="3"/>
  <c r="A449" i="6" s="1"/>
  <c r="O435" i="3"/>
  <c r="D448" i="6" s="1"/>
  <c r="N435" i="3"/>
  <c r="C448" i="6" s="1"/>
  <c r="L435" i="3"/>
  <c r="A448" i="6" s="1"/>
  <c r="O434" i="3"/>
  <c r="D447" i="6" s="1"/>
  <c r="N434" i="3"/>
  <c r="C447" i="6" s="1"/>
  <c r="L434" i="3"/>
  <c r="A447" i="6" s="1"/>
  <c r="O433" i="3"/>
  <c r="D446" i="6" s="1"/>
  <c r="N433" i="3"/>
  <c r="C446" i="6" s="1"/>
  <c r="L433" i="3"/>
  <c r="A446" i="6" s="1"/>
  <c r="O432" i="3"/>
  <c r="D445" i="6" s="1"/>
  <c r="N432" i="3"/>
  <c r="C445" i="6" s="1"/>
  <c r="L432" i="3"/>
  <c r="A445" i="6" s="1"/>
  <c r="O431" i="3"/>
  <c r="D444" i="6" s="1"/>
  <c r="N431" i="3"/>
  <c r="C444" i="6" s="1"/>
  <c r="L431" i="3"/>
  <c r="A444" i="6" s="1"/>
  <c r="O430" i="3"/>
  <c r="D443" i="6" s="1"/>
  <c r="N430" i="3"/>
  <c r="C443" i="6" s="1"/>
  <c r="L430" i="3"/>
  <c r="A443" i="6" s="1"/>
  <c r="O429" i="3"/>
  <c r="D442" i="6" s="1"/>
  <c r="N429" i="3"/>
  <c r="C442" i="6" s="1"/>
  <c r="L429" i="3"/>
  <c r="A442" i="6" s="1"/>
  <c r="O428" i="3"/>
  <c r="D441" i="6" s="1"/>
  <c r="N428" i="3"/>
  <c r="C441" i="6" s="1"/>
  <c r="L428" i="3"/>
  <c r="A441" i="6" s="1"/>
  <c r="O427" i="3"/>
  <c r="D440" i="6" s="1"/>
  <c r="N427" i="3"/>
  <c r="C440" i="6" s="1"/>
  <c r="L427" i="3"/>
  <c r="A440" i="6" s="1"/>
  <c r="O426" i="3"/>
  <c r="D439" i="6" s="1"/>
  <c r="N426" i="3"/>
  <c r="C439" i="6" s="1"/>
  <c r="L426" i="3"/>
  <c r="A439" i="6" s="1"/>
  <c r="O425" i="3"/>
  <c r="D438" i="6" s="1"/>
  <c r="N425" i="3"/>
  <c r="C438" i="6" s="1"/>
  <c r="L425" i="3"/>
  <c r="A438" i="6" s="1"/>
  <c r="O424" i="3"/>
  <c r="D437" i="6" s="1"/>
  <c r="N424" i="3"/>
  <c r="C437" i="6" s="1"/>
  <c r="L424" i="3"/>
  <c r="A437" i="6" s="1"/>
  <c r="O423" i="3"/>
  <c r="D436" i="6" s="1"/>
  <c r="N423" i="3"/>
  <c r="C436" i="6" s="1"/>
  <c r="L423" i="3"/>
  <c r="A436" i="6" s="1"/>
  <c r="O422" i="3"/>
  <c r="D435" i="6" s="1"/>
  <c r="N422" i="3"/>
  <c r="C435" i="6" s="1"/>
  <c r="L422" i="3"/>
  <c r="A435" i="6" s="1"/>
  <c r="O421" i="3"/>
  <c r="D434" i="6" s="1"/>
  <c r="N421" i="3"/>
  <c r="C434" i="6" s="1"/>
  <c r="L421" i="3"/>
  <c r="A434" i="6" s="1"/>
  <c r="O420" i="3"/>
  <c r="D433" i="6" s="1"/>
  <c r="N420" i="3"/>
  <c r="C433" i="6" s="1"/>
  <c r="L420" i="3"/>
  <c r="A433" i="6" s="1"/>
  <c r="O419" i="3"/>
  <c r="D432" i="6" s="1"/>
  <c r="N419" i="3"/>
  <c r="C432" i="6" s="1"/>
  <c r="L419" i="3"/>
  <c r="A432" i="6" s="1"/>
  <c r="O418" i="3"/>
  <c r="D431" i="6" s="1"/>
  <c r="N418" i="3"/>
  <c r="C431" i="6" s="1"/>
  <c r="L418" i="3"/>
  <c r="A431" i="6" s="1"/>
  <c r="O417" i="3"/>
  <c r="D430" i="6" s="1"/>
  <c r="N417" i="3"/>
  <c r="C430" i="6" s="1"/>
  <c r="L417" i="3"/>
  <c r="A430" i="6" s="1"/>
  <c r="O416" i="3"/>
  <c r="D429" i="6" s="1"/>
  <c r="N416" i="3"/>
  <c r="C429" i="6" s="1"/>
  <c r="L416" i="3"/>
  <c r="A429" i="6" s="1"/>
  <c r="O415" i="3"/>
  <c r="D428" i="6" s="1"/>
  <c r="N415" i="3"/>
  <c r="C428" i="6" s="1"/>
  <c r="L415" i="3"/>
  <c r="A428" i="6" s="1"/>
  <c r="O414" i="3"/>
  <c r="D427" i="6" s="1"/>
  <c r="N414" i="3"/>
  <c r="C427" i="6" s="1"/>
  <c r="L414" i="3"/>
  <c r="A427" i="6" s="1"/>
  <c r="O413" i="3"/>
  <c r="D426" i="6" s="1"/>
  <c r="N413" i="3"/>
  <c r="C426" i="6" s="1"/>
  <c r="L413" i="3"/>
  <c r="A426" i="6" s="1"/>
  <c r="O412" i="3"/>
  <c r="D425" i="6" s="1"/>
  <c r="N412" i="3"/>
  <c r="C425" i="6" s="1"/>
  <c r="L412" i="3"/>
  <c r="A425" i="6" s="1"/>
  <c r="O411" i="3"/>
  <c r="D424" i="6" s="1"/>
  <c r="N411" i="3"/>
  <c r="C424" i="6" s="1"/>
  <c r="L411" i="3"/>
  <c r="A424" i="6" s="1"/>
  <c r="O410" i="3"/>
  <c r="D423" i="6" s="1"/>
  <c r="N410" i="3"/>
  <c r="C423" i="6" s="1"/>
  <c r="L410" i="3"/>
  <c r="A423" i="6" s="1"/>
  <c r="O409" i="3"/>
  <c r="D422" i="6" s="1"/>
  <c r="N409" i="3"/>
  <c r="C422" i="6" s="1"/>
  <c r="L409" i="3"/>
  <c r="A422" i="6" s="1"/>
  <c r="O408" i="3"/>
  <c r="D421" i="6" s="1"/>
  <c r="N408" i="3"/>
  <c r="C421" i="6" s="1"/>
  <c r="L408" i="3"/>
  <c r="A421" i="6" s="1"/>
  <c r="O407" i="3"/>
  <c r="D420" i="6" s="1"/>
  <c r="N407" i="3"/>
  <c r="C420" i="6" s="1"/>
  <c r="L407" i="3"/>
  <c r="A420" i="6" s="1"/>
  <c r="O406" i="3"/>
  <c r="D419" i="6" s="1"/>
  <c r="N406" i="3"/>
  <c r="C419" i="6" s="1"/>
  <c r="L406" i="3"/>
  <c r="A419" i="6" s="1"/>
  <c r="O405" i="3"/>
  <c r="D418" i="6" s="1"/>
  <c r="N405" i="3"/>
  <c r="C418" i="6" s="1"/>
  <c r="L405" i="3"/>
  <c r="A418" i="6" s="1"/>
  <c r="O404" i="3"/>
  <c r="D417" i="6" s="1"/>
  <c r="N404" i="3"/>
  <c r="C417" i="6" s="1"/>
  <c r="L404" i="3"/>
  <c r="A417" i="6" s="1"/>
  <c r="O403" i="3"/>
  <c r="D416" i="6" s="1"/>
  <c r="N403" i="3"/>
  <c r="C416" i="6" s="1"/>
  <c r="L403" i="3"/>
  <c r="A416" i="6" s="1"/>
  <c r="O402" i="3"/>
  <c r="D415" i="6" s="1"/>
  <c r="N402" i="3"/>
  <c r="C415" i="6" s="1"/>
  <c r="L402" i="3"/>
  <c r="A415" i="6" s="1"/>
  <c r="O401" i="3"/>
  <c r="D414" i="6" s="1"/>
  <c r="N401" i="3"/>
  <c r="C414" i="6" s="1"/>
  <c r="L401" i="3"/>
  <c r="A414" i="6" s="1"/>
  <c r="O400" i="3"/>
  <c r="D413" i="6" s="1"/>
  <c r="N400" i="3"/>
  <c r="C413" i="6" s="1"/>
  <c r="L400" i="3"/>
  <c r="A413" i="6" s="1"/>
  <c r="O399" i="3"/>
  <c r="D412" i="6" s="1"/>
  <c r="N399" i="3"/>
  <c r="C412" i="6" s="1"/>
  <c r="L399" i="3"/>
  <c r="A412" i="6" s="1"/>
  <c r="O398" i="3"/>
  <c r="D411" i="6" s="1"/>
  <c r="N398" i="3"/>
  <c r="C411" i="6" s="1"/>
  <c r="L398" i="3"/>
  <c r="A411" i="6" s="1"/>
  <c r="O397" i="3"/>
  <c r="D410" i="6" s="1"/>
  <c r="N397" i="3"/>
  <c r="C410" i="6" s="1"/>
  <c r="L397" i="3"/>
  <c r="A410" i="6" s="1"/>
  <c r="O396" i="3"/>
  <c r="D409" i="6" s="1"/>
  <c r="N396" i="3"/>
  <c r="C409" i="6" s="1"/>
  <c r="L396" i="3"/>
  <c r="A409" i="6" s="1"/>
  <c r="O395" i="3"/>
  <c r="D408" i="6" s="1"/>
  <c r="N395" i="3"/>
  <c r="C408" i="6" s="1"/>
  <c r="L395" i="3"/>
  <c r="A408" i="6" s="1"/>
  <c r="O394" i="3"/>
  <c r="D407" i="6" s="1"/>
  <c r="N394" i="3"/>
  <c r="C407" i="6" s="1"/>
  <c r="L394" i="3"/>
  <c r="A407" i="6" s="1"/>
  <c r="O393" i="3"/>
  <c r="D406" i="6" s="1"/>
  <c r="N393" i="3"/>
  <c r="C406" i="6" s="1"/>
  <c r="L393" i="3"/>
  <c r="A406" i="6" s="1"/>
  <c r="O392" i="3"/>
  <c r="D405" i="6" s="1"/>
  <c r="N392" i="3"/>
  <c r="C405" i="6" s="1"/>
  <c r="L392" i="3"/>
  <c r="A405" i="6" s="1"/>
  <c r="O391" i="3"/>
  <c r="D404" i="6" s="1"/>
  <c r="N391" i="3"/>
  <c r="C404" i="6" s="1"/>
  <c r="L391" i="3"/>
  <c r="A404" i="6" s="1"/>
  <c r="O390" i="3"/>
  <c r="D403" i="6" s="1"/>
  <c r="N390" i="3"/>
  <c r="C403" i="6" s="1"/>
  <c r="L390" i="3"/>
  <c r="A403" i="6" s="1"/>
  <c r="O389" i="3"/>
  <c r="D402" i="6" s="1"/>
  <c r="N389" i="3"/>
  <c r="C402" i="6" s="1"/>
  <c r="L389" i="3"/>
  <c r="A402" i="6" s="1"/>
  <c r="O388" i="3"/>
  <c r="D401" i="6" s="1"/>
  <c r="N388" i="3"/>
  <c r="C401" i="6" s="1"/>
  <c r="L388" i="3"/>
  <c r="A401" i="6" s="1"/>
  <c r="O387" i="3"/>
  <c r="D400" i="6" s="1"/>
  <c r="N387" i="3"/>
  <c r="C400" i="6" s="1"/>
  <c r="L387" i="3"/>
  <c r="A400" i="6" s="1"/>
  <c r="O386" i="3"/>
  <c r="D399" i="6" s="1"/>
  <c r="N386" i="3"/>
  <c r="C399" i="6" s="1"/>
  <c r="L386" i="3"/>
  <c r="A399" i="6" s="1"/>
  <c r="O385" i="3"/>
  <c r="D398" i="6" s="1"/>
  <c r="N385" i="3"/>
  <c r="C398" i="6" s="1"/>
  <c r="L385" i="3"/>
  <c r="A398" i="6" s="1"/>
  <c r="O384" i="3"/>
  <c r="D397" i="6" s="1"/>
  <c r="N384" i="3"/>
  <c r="C397" i="6" s="1"/>
  <c r="L384" i="3"/>
  <c r="A397" i="6" s="1"/>
  <c r="O383" i="3"/>
  <c r="D396" i="6" s="1"/>
  <c r="N383" i="3"/>
  <c r="C396" i="6" s="1"/>
  <c r="L383" i="3"/>
  <c r="A396" i="6" s="1"/>
  <c r="O382" i="3"/>
  <c r="D395" i="6" s="1"/>
  <c r="N382" i="3"/>
  <c r="C395" i="6" s="1"/>
  <c r="L382" i="3"/>
  <c r="A395" i="6" s="1"/>
  <c r="O381" i="3"/>
  <c r="D394" i="6" s="1"/>
  <c r="N381" i="3"/>
  <c r="C394" i="6" s="1"/>
  <c r="L381" i="3"/>
  <c r="A394" i="6" s="1"/>
  <c r="O380" i="3"/>
  <c r="D393" i="6" s="1"/>
  <c r="N380" i="3"/>
  <c r="C393" i="6" s="1"/>
  <c r="L380" i="3"/>
  <c r="A393" i="6" s="1"/>
  <c r="O379" i="3"/>
  <c r="D392" i="6" s="1"/>
  <c r="N379" i="3"/>
  <c r="C392" i="6" s="1"/>
  <c r="L379" i="3"/>
  <c r="A392" i="6" s="1"/>
  <c r="O378" i="3"/>
  <c r="D391" i="6" s="1"/>
  <c r="N378" i="3"/>
  <c r="C391" i="6" s="1"/>
  <c r="L378" i="3"/>
  <c r="A391" i="6" s="1"/>
  <c r="O377" i="3"/>
  <c r="D390" i="6" s="1"/>
  <c r="N377" i="3"/>
  <c r="C390" i="6" s="1"/>
  <c r="L377" i="3"/>
  <c r="A390" i="6" s="1"/>
  <c r="O376" i="3"/>
  <c r="D389" i="6" s="1"/>
  <c r="N376" i="3"/>
  <c r="C389" i="6" s="1"/>
  <c r="L376" i="3"/>
  <c r="A389" i="6" s="1"/>
  <c r="O375" i="3"/>
  <c r="D388" i="6" s="1"/>
  <c r="N375" i="3"/>
  <c r="C388" i="6" s="1"/>
  <c r="L375" i="3"/>
  <c r="A388" i="6" s="1"/>
  <c r="O374" i="3"/>
  <c r="D387" i="6" s="1"/>
  <c r="N374" i="3"/>
  <c r="C387" i="6" s="1"/>
  <c r="L374" i="3"/>
  <c r="A387" i="6" s="1"/>
  <c r="O373" i="3"/>
  <c r="D386" i="6" s="1"/>
  <c r="N373" i="3"/>
  <c r="C386" i="6" s="1"/>
  <c r="L373" i="3"/>
  <c r="A386" i="6" s="1"/>
  <c r="O372" i="3"/>
  <c r="D385" i="6" s="1"/>
  <c r="N372" i="3"/>
  <c r="C385" i="6" s="1"/>
  <c r="L372" i="3"/>
  <c r="A385" i="6" s="1"/>
  <c r="O371" i="3"/>
  <c r="D384" i="6" s="1"/>
  <c r="N371" i="3"/>
  <c r="C384" i="6" s="1"/>
  <c r="L371" i="3"/>
  <c r="A384" i="6" s="1"/>
  <c r="O370" i="3"/>
  <c r="D383" i="6" s="1"/>
  <c r="N370" i="3"/>
  <c r="C383" i="6" s="1"/>
  <c r="L370" i="3"/>
  <c r="A383" i="6" s="1"/>
  <c r="O369" i="3"/>
  <c r="D382" i="6" s="1"/>
  <c r="N369" i="3"/>
  <c r="C382" i="6" s="1"/>
  <c r="L369" i="3"/>
  <c r="A382" i="6" s="1"/>
  <c r="O368" i="3"/>
  <c r="D381" i="6" s="1"/>
  <c r="N368" i="3"/>
  <c r="C381" i="6" s="1"/>
  <c r="L368" i="3"/>
  <c r="A381" i="6" s="1"/>
  <c r="O367" i="3"/>
  <c r="D380" i="6" s="1"/>
  <c r="N367" i="3"/>
  <c r="C380" i="6" s="1"/>
  <c r="L367" i="3"/>
  <c r="A380" i="6" s="1"/>
  <c r="O366" i="3"/>
  <c r="D379" i="6" s="1"/>
  <c r="N366" i="3"/>
  <c r="C379" i="6" s="1"/>
  <c r="L366" i="3"/>
  <c r="A379" i="6" s="1"/>
  <c r="O365" i="3"/>
  <c r="D378" i="6" s="1"/>
  <c r="N365" i="3"/>
  <c r="C378" i="6" s="1"/>
  <c r="L365" i="3"/>
  <c r="A378" i="6" s="1"/>
  <c r="O364" i="3"/>
  <c r="D377" i="6" s="1"/>
  <c r="N364" i="3"/>
  <c r="C377" i="6" s="1"/>
  <c r="L364" i="3"/>
  <c r="A377" i="6" s="1"/>
  <c r="O363" i="3"/>
  <c r="D376" i="6" s="1"/>
  <c r="N363" i="3"/>
  <c r="C376" i="6" s="1"/>
  <c r="L363" i="3"/>
  <c r="A376" i="6" s="1"/>
  <c r="O362" i="3"/>
  <c r="D375" i="6" s="1"/>
  <c r="N362" i="3"/>
  <c r="C375" i="6" s="1"/>
  <c r="L362" i="3"/>
  <c r="A375" i="6" s="1"/>
  <c r="O361" i="3"/>
  <c r="D374" i="6" s="1"/>
  <c r="N361" i="3"/>
  <c r="C374" i="6" s="1"/>
  <c r="L361" i="3"/>
  <c r="A374" i="6" s="1"/>
  <c r="O360" i="3"/>
  <c r="D373" i="6" s="1"/>
  <c r="N360" i="3"/>
  <c r="C373" i="6" s="1"/>
  <c r="L360" i="3"/>
  <c r="A373" i="6" s="1"/>
  <c r="O359" i="3"/>
  <c r="D372" i="6" s="1"/>
  <c r="N359" i="3"/>
  <c r="C372" i="6" s="1"/>
  <c r="L359" i="3"/>
  <c r="A372" i="6" s="1"/>
  <c r="O358" i="3"/>
  <c r="D371" i="6" s="1"/>
  <c r="N358" i="3"/>
  <c r="C371" i="6" s="1"/>
  <c r="L358" i="3"/>
  <c r="A371" i="6" s="1"/>
  <c r="O357" i="3"/>
  <c r="D370" i="6" s="1"/>
  <c r="N357" i="3"/>
  <c r="C370" i="6" s="1"/>
  <c r="L357" i="3"/>
  <c r="A370" i="6" s="1"/>
  <c r="O356" i="3"/>
  <c r="D369" i="6" s="1"/>
  <c r="N356" i="3"/>
  <c r="C369" i="6" s="1"/>
  <c r="L356" i="3"/>
  <c r="A369" i="6" s="1"/>
  <c r="O355" i="3"/>
  <c r="D368" i="6" s="1"/>
  <c r="N355" i="3"/>
  <c r="C368" i="6" s="1"/>
  <c r="L355" i="3"/>
  <c r="A368" i="6" s="1"/>
  <c r="O354" i="3"/>
  <c r="D367" i="6" s="1"/>
  <c r="N354" i="3"/>
  <c r="C367" i="6" s="1"/>
  <c r="L354" i="3"/>
  <c r="A367" i="6" s="1"/>
  <c r="O353" i="3"/>
  <c r="D366" i="6" s="1"/>
  <c r="N353" i="3"/>
  <c r="C366" i="6" s="1"/>
  <c r="L353" i="3"/>
  <c r="A366" i="6" s="1"/>
  <c r="O352" i="3"/>
  <c r="D365" i="6" s="1"/>
  <c r="N352" i="3"/>
  <c r="C365" i="6" s="1"/>
  <c r="L352" i="3"/>
  <c r="A365" i="6" s="1"/>
  <c r="O351" i="3"/>
  <c r="D364" i="6" s="1"/>
  <c r="N351" i="3"/>
  <c r="C364" i="6" s="1"/>
  <c r="L351" i="3"/>
  <c r="A364" i="6" s="1"/>
  <c r="O350" i="3"/>
  <c r="D363" i="6" s="1"/>
  <c r="N350" i="3"/>
  <c r="C363" i="6" s="1"/>
  <c r="L350" i="3"/>
  <c r="A363" i="6" s="1"/>
  <c r="O349" i="3"/>
  <c r="D362" i="6" s="1"/>
  <c r="N349" i="3"/>
  <c r="C362" i="6" s="1"/>
  <c r="L349" i="3"/>
  <c r="A362" i="6" s="1"/>
  <c r="O348" i="3"/>
  <c r="D361" i="6" s="1"/>
  <c r="N348" i="3"/>
  <c r="C361" i="6" s="1"/>
  <c r="L348" i="3"/>
  <c r="A361" i="6" s="1"/>
  <c r="O347" i="3"/>
  <c r="D360" i="6" s="1"/>
  <c r="N347" i="3"/>
  <c r="C360" i="6" s="1"/>
  <c r="L347" i="3"/>
  <c r="A360" i="6" s="1"/>
  <c r="O346" i="3"/>
  <c r="D359" i="6" s="1"/>
  <c r="N346" i="3"/>
  <c r="C359" i="6" s="1"/>
  <c r="L346" i="3"/>
  <c r="A359" i="6" s="1"/>
  <c r="O345" i="3"/>
  <c r="D358" i="6" s="1"/>
  <c r="N345" i="3"/>
  <c r="C358" i="6" s="1"/>
  <c r="L345" i="3"/>
  <c r="A358" i="6" s="1"/>
  <c r="O344" i="3"/>
  <c r="D357" i="6" s="1"/>
  <c r="N344" i="3"/>
  <c r="C357" i="6" s="1"/>
  <c r="L344" i="3"/>
  <c r="A357" i="6" s="1"/>
  <c r="O343" i="3"/>
  <c r="D356" i="6" s="1"/>
  <c r="N343" i="3"/>
  <c r="C356" i="6" s="1"/>
  <c r="L343" i="3"/>
  <c r="A356" i="6" s="1"/>
  <c r="O342" i="3"/>
  <c r="D355" i="6" s="1"/>
  <c r="N342" i="3"/>
  <c r="C355" i="6" s="1"/>
  <c r="L342" i="3"/>
  <c r="A355" i="6" s="1"/>
  <c r="O341" i="3"/>
  <c r="D354" i="6" s="1"/>
  <c r="N341" i="3"/>
  <c r="C354" i="6" s="1"/>
  <c r="L341" i="3"/>
  <c r="A354" i="6" s="1"/>
  <c r="O340" i="3"/>
  <c r="D353" i="6" s="1"/>
  <c r="N340" i="3"/>
  <c r="C353" i="6" s="1"/>
  <c r="L340" i="3"/>
  <c r="A353" i="6" s="1"/>
  <c r="O339" i="3"/>
  <c r="D352" i="6" s="1"/>
  <c r="N339" i="3"/>
  <c r="C352" i="6" s="1"/>
  <c r="L339" i="3"/>
  <c r="A352" i="6" s="1"/>
  <c r="O338" i="3"/>
  <c r="D351" i="6" s="1"/>
  <c r="N338" i="3"/>
  <c r="C351" i="6" s="1"/>
  <c r="L338" i="3"/>
  <c r="A351" i="6" s="1"/>
  <c r="O337" i="3"/>
  <c r="D350" i="6" s="1"/>
  <c r="N337" i="3"/>
  <c r="C350" i="6" s="1"/>
  <c r="L337" i="3"/>
  <c r="A350" i="6" s="1"/>
  <c r="O336" i="3"/>
  <c r="D349" i="6" s="1"/>
  <c r="N336" i="3"/>
  <c r="C349" i="6" s="1"/>
  <c r="L336" i="3"/>
  <c r="A349" i="6" s="1"/>
  <c r="O335" i="3"/>
  <c r="D348" i="6" s="1"/>
  <c r="N335" i="3"/>
  <c r="C348" i="6" s="1"/>
  <c r="L335" i="3"/>
  <c r="A348" i="6" s="1"/>
  <c r="O334" i="3"/>
  <c r="D347" i="6" s="1"/>
  <c r="N334" i="3"/>
  <c r="C347" i="6" s="1"/>
  <c r="L334" i="3"/>
  <c r="A347" i="6" s="1"/>
  <c r="O333" i="3"/>
  <c r="D346" i="6" s="1"/>
  <c r="N333" i="3"/>
  <c r="C346" i="6" s="1"/>
  <c r="L333" i="3"/>
  <c r="A346" i="6" s="1"/>
  <c r="O332" i="3"/>
  <c r="D345" i="6" s="1"/>
  <c r="N332" i="3"/>
  <c r="C345" i="6" s="1"/>
  <c r="L332" i="3"/>
  <c r="A345" i="6" s="1"/>
  <c r="O331" i="3"/>
  <c r="D344" i="6" s="1"/>
  <c r="N331" i="3"/>
  <c r="C344" i="6" s="1"/>
  <c r="L331" i="3"/>
  <c r="A344" i="6" s="1"/>
  <c r="O330" i="3"/>
  <c r="D343" i="6" s="1"/>
  <c r="N330" i="3"/>
  <c r="C343" i="6" s="1"/>
  <c r="L330" i="3"/>
  <c r="A343" i="6" s="1"/>
  <c r="O329" i="3"/>
  <c r="D342" i="6" s="1"/>
  <c r="N329" i="3"/>
  <c r="C342" i="6" s="1"/>
  <c r="L329" i="3"/>
  <c r="A342" i="6" s="1"/>
  <c r="O328" i="3"/>
  <c r="D341" i="6" s="1"/>
  <c r="N328" i="3"/>
  <c r="C341" i="6" s="1"/>
  <c r="L328" i="3"/>
  <c r="A341" i="6" s="1"/>
  <c r="O327" i="3"/>
  <c r="D340" i="6" s="1"/>
  <c r="N327" i="3"/>
  <c r="C340" i="6" s="1"/>
  <c r="L327" i="3"/>
  <c r="A340" i="6" s="1"/>
  <c r="O326" i="3"/>
  <c r="D339" i="6" s="1"/>
  <c r="N326" i="3"/>
  <c r="C339" i="6" s="1"/>
  <c r="L326" i="3"/>
  <c r="A339" i="6" s="1"/>
  <c r="O325" i="3"/>
  <c r="D338" i="6" s="1"/>
  <c r="N325" i="3"/>
  <c r="C338" i="6" s="1"/>
  <c r="L325" i="3"/>
  <c r="A338" i="6" s="1"/>
  <c r="O324" i="3"/>
  <c r="D337" i="6" s="1"/>
  <c r="N324" i="3"/>
  <c r="C337" i="6" s="1"/>
  <c r="L324" i="3"/>
  <c r="A337" i="6" s="1"/>
  <c r="O323" i="3"/>
  <c r="D336" i="6" s="1"/>
  <c r="N323" i="3"/>
  <c r="C336" i="6" s="1"/>
  <c r="L323" i="3"/>
  <c r="A336" i="6" s="1"/>
  <c r="O322" i="3"/>
  <c r="D335" i="6" s="1"/>
  <c r="N322" i="3"/>
  <c r="C335" i="6" s="1"/>
  <c r="L322" i="3"/>
  <c r="A335" i="6" s="1"/>
  <c r="O321" i="3"/>
  <c r="D334" i="6" s="1"/>
  <c r="N321" i="3"/>
  <c r="C334" i="6" s="1"/>
  <c r="L321" i="3"/>
  <c r="A334" i="6" s="1"/>
  <c r="O320" i="3"/>
  <c r="D333" i="6" s="1"/>
  <c r="N320" i="3"/>
  <c r="C333" i="6" s="1"/>
  <c r="L320" i="3"/>
  <c r="A333" i="6" s="1"/>
  <c r="O319" i="3"/>
  <c r="D332" i="6" s="1"/>
  <c r="N319" i="3"/>
  <c r="C332" i="6" s="1"/>
  <c r="L319" i="3"/>
  <c r="A332" i="6" s="1"/>
  <c r="O318" i="3"/>
  <c r="D331" i="6" s="1"/>
  <c r="N318" i="3"/>
  <c r="C331" i="6" s="1"/>
  <c r="L318" i="3"/>
  <c r="A331" i="6" s="1"/>
  <c r="O317" i="3"/>
  <c r="D330" i="6" s="1"/>
  <c r="N317" i="3"/>
  <c r="C330" i="6" s="1"/>
  <c r="L317" i="3"/>
  <c r="A330" i="6" s="1"/>
  <c r="O316" i="3"/>
  <c r="D329" i="6" s="1"/>
  <c r="N316" i="3"/>
  <c r="C329" i="6" s="1"/>
  <c r="L316" i="3"/>
  <c r="A329" i="6" s="1"/>
  <c r="O315" i="3"/>
  <c r="D328" i="6" s="1"/>
  <c r="N315" i="3"/>
  <c r="C328" i="6" s="1"/>
  <c r="L315" i="3"/>
  <c r="A328" i="6" s="1"/>
  <c r="O314" i="3"/>
  <c r="D327" i="6" s="1"/>
  <c r="N314" i="3"/>
  <c r="C327" i="6" s="1"/>
  <c r="L314" i="3"/>
  <c r="A327" i="6" s="1"/>
  <c r="O313" i="3"/>
  <c r="D326" i="6" s="1"/>
  <c r="N313" i="3"/>
  <c r="C326" i="6" s="1"/>
  <c r="L313" i="3"/>
  <c r="A326" i="6" s="1"/>
  <c r="O312" i="3"/>
  <c r="D325" i="6" s="1"/>
  <c r="N312" i="3"/>
  <c r="C325" i="6" s="1"/>
  <c r="L312" i="3"/>
  <c r="A325" i="6" s="1"/>
  <c r="O311" i="3"/>
  <c r="D324" i="6" s="1"/>
  <c r="N311" i="3"/>
  <c r="C324" i="6" s="1"/>
  <c r="L311" i="3"/>
  <c r="A324" i="6" s="1"/>
  <c r="O310" i="3"/>
  <c r="D323" i="6" s="1"/>
  <c r="N310" i="3"/>
  <c r="C323" i="6" s="1"/>
  <c r="L310" i="3"/>
  <c r="A323" i="6" s="1"/>
  <c r="O309" i="3"/>
  <c r="D322" i="6" s="1"/>
  <c r="N309" i="3"/>
  <c r="C322" i="6" s="1"/>
  <c r="L309" i="3"/>
  <c r="A322" i="6" s="1"/>
  <c r="O308" i="3"/>
  <c r="D321" i="6" s="1"/>
  <c r="N308" i="3"/>
  <c r="C321" i="6" s="1"/>
  <c r="L308" i="3"/>
  <c r="A321" i="6" s="1"/>
  <c r="O307" i="3"/>
  <c r="D320" i="6" s="1"/>
  <c r="N307" i="3"/>
  <c r="C320" i="6" s="1"/>
  <c r="L307" i="3"/>
  <c r="A320" i="6" s="1"/>
  <c r="O306" i="3"/>
  <c r="D319" i="6" s="1"/>
  <c r="N306" i="3"/>
  <c r="C319" i="6" s="1"/>
  <c r="L306" i="3"/>
  <c r="A319" i="6" s="1"/>
  <c r="O305" i="3"/>
  <c r="D318" i="6" s="1"/>
  <c r="N305" i="3"/>
  <c r="C318" i="6" s="1"/>
  <c r="L305" i="3"/>
  <c r="A318" i="6" s="1"/>
  <c r="O304" i="3"/>
  <c r="D317" i="6" s="1"/>
  <c r="N304" i="3"/>
  <c r="C317" i="6" s="1"/>
  <c r="L304" i="3"/>
  <c r="A317" i="6" s="1"/>
  <c r="O303" i="3"/>
  <c r="D316" i="6" s="1"/>
  <c r="N303" i="3"/>
  <c r="C316" i="6" s="1"/>
  <c r="L303" i="3"/>
  <c r="A316" i="6" s="1"/>
  <c r="O302" i="3"/>
  <c r="D315" i="6" s="1"/>
  <c r="N302" i="3"/>
  <c r="C315" i="6" s="1"/>
  <c r="L302" i="3"/>
  <c r="A315" i="6" s="1"/>
  <c r="O301" i="3"/>
  <c r="D314" i="6" s="1"/>
  <c r="N301" i="3"/>
  <c r="C314" i="6" s="1"/>
  <c r="L301" i="3"/>
  <c r="A314" i="6" s="1"/>
  <c r="O300" i="3"/>
  <c r="D313" i="6" s="1"/>
  <c r="N300" i="3"/>
  <c r="C313" i="6" s="1"/>
  <c r="L300" i="3"/>
  <c r="A313" i="6" s="1"/>
  <c r="O299" i="3"/>
  <c r="D312" i="6" s="1"/>
  <c r="N299" i="3"/>
  <c r="C312" i="6" s="1"/>
  <c r="L299" i="3"/>
  <c r="A312" i="6" s="1"/>
  <c r="O298" i="3"/>
  <c r="D311" i="6" s="1"/>
  <c r="N298" i="3"/>
  <c r="C311" i="6" s="1"/>
  <c r="L298" i="3"/>
  <c r="A311" i="6" s="1"/>
  <c r="O297" i="3"/>
  <c r="D310" i="6" s="1"/>
  <c r="N297" i="3"/>
  <c r="C310" i="6" s="1"/>
  <c r="L297" i="3"/>
  <c r="A310" i="6" s="1"/>
  <c r="O296" i="3"/>
  <c r="D309" i="6" s="1"/>
  <c r="N296" i="3"/>
  <c r="C309" i="6" s="1"/>
  <c r="L296" i="3"/>
  <c r="A309" i="6" s="1"/>
  <c r="O295" i="3"/>
  <c r="D308" i="6" s="1"/>
  <c r="N295" i="3"/>
  <c r="C308" i="6" s="1"/>
  <c r="L295" i="3"/>
  <c r="A308" i="6" s="1"/>
  <c r="O294" i="3"/>
  <c r="D307" i="6" s="1"/>
  <c r="N294" i="3"/>
  <c r="C307" i="6" s="1"/>
  <c r="L294" i="3"/>
  <c r="A307" i="6" s="1"/>
  <c r="O293" i="3"/>
  <c r="D306" i="6" s="1"/>
  <c r="N293" i="3"/>
  <c r="C306" i="6" s="1"/>
  <c r="L293" i="3"/>
  <c r="A306" i="6" s="1"/>
  <c r="O292" i="3"/>
  <c r="D305" i="6" s="1"/>
  <c r="N292" i="3"/>
  <c r="C305" i="6" s="1"/>
  <c r="L292" i="3"/>
  <c r="A305" i="6" s="1"/>
  <c r="O291" i="3"/>
  <c r="D304" i="6" s="1"/>
  <c r="N291" i="3"/>
  <c r="C304" i="6" s="1"/>
  <c r="L291" i="3"/>
  <c r="A304" i="6" s="1"/>
  <c r="O290" i="3"/>
  <c r="D303" i="6" s="1"/>
  <c r="N290" i="3"/>
  <c r="C303" i="6" s="1"/>
  <c r="L290" i="3"/>
  <c r="A303" i="6" s="1"/>
  <c r="O289" i="3"/>
  <c r="D302" i="6" s="1"/>
  <c r="N289" i="3"/>
  <c r="C302" i="6" s="1"/>
  <c r="L289" i="3"/>
  <c r="A302" i="6" s="1"/>
  <c r="O288" i="3"/>
  <c r="D301" i="6" s="1"/>
  <c r="N288" i="3"/>
  <c r="C301" i="6" s="1"/>
  <c r="L288" i="3"/>
  <c r="A301" i="6" s="1"/>
  <c r="O287" i="3"/>
  <c r="D300" i="6" s="1"/>
  <c r="N287" i="3"/>
  <c r="C300" i="6" s="1"/>
  <c r="L287" i="3"/>
  <c r="A300" i="6" s="1"/>
  <c r="O286" i="3"/>
  <c r="D299" i="6" s="1"/>
  <c r="N286" i="3"/>
  <c r="C299" i="6" s="1"/>
  <c r="L286" i="3"/>
  <c r="A299" i="6" s="1"/>
  <c r="O285" i="3"/>
  <c r="D298" i="6" s="1"/>
  <c r="N285" i="3"/>
  <c r="C298" i="6" s="1"/>
  <c r="L285" i="3"/>
  <c r="A298" i="6" s="1"/>
  <c r="O284" i="3"/>
  <c r="D297" i="6" s="1"/>
  <c r="N284" i="3"/>
  <c r="C297" i="6" s="1"/>
  <c r="L284" i="3"/>
  <c r="A297" i="6" s="1"/>
  <c r="O283" i="3"/>
  <c r="D296" i="6" s="1"/>
  <c r="N283" i="3"/>
  <c r="C296" i="6" s="1"/>
  <c r="L283" i="3"/>
  <c r="A296" i="6" s="1"/>
  <c r="O282" i="3"/>
  <c r="D295" i="6" s="1"/>
  <c r="N282" i="3"/>
  <c r="C295" i="6" s="1"/>
  <c r="L282" i="3"/>
  <c r="A295" i="6" s="1"/>
  <c r="O281" i="3"/>
  <c r="D294" i="6" s="1"/>
  <c r="N281" i="3"/>
  <c r="C294" i="6" s="1"/>
  <c r="L281" i="3"/>
  <c r="A294" i="6" s="1"/>
  <c r="O280" i="3"/>
  <c r="D293" i="6" s="1"/>
  <c r="N280" i="3"/>
  <c r="C293" i="6" s="1"/>
  <c r="L280" i="3"/>
  <c r="A293" i="6" s="1"/>
  <c r="O279" i="3"/>
  <c r="D292" i="6" s="1"/>
  <c r="N279" i="3"/>
  <c r="C292" i="6" s="1"/>
  <c r="L279" i="3"/>
  <c r="A292" i="6" s="1"/>
  <c r="O278" i="3"/>
  <c r="D291" i="6" s="1"/>
  <c r="N278" i="3"/>
  <c r="C291" i="6" s="1"/>
  <c r="L278" i="3"/>
  <c r="A291" i="6" s="1"/>
  <c r="O277" i="3"/>
  <c r="D290" i="6" s="1"/>
  <c r="N277" i="3"/>
  <c r="C290" i="6" s="1"/>
  <c r="L277" i="3"/>
  <c r="A290" i="6" s="1"/>
  <c r="O276" i="3"/>
  <c r="D289" i="6" s="1"/>
  <c r="N276" i="3"/>
  <c r="C289" i="6" s="1"/>
  <c r="L276" i="3"/>
  <c r="A289" i="6" s="1"/>
  <c r="O275" i="3"/>
  <c r="D288" i="6" s="1"/>
  <c r="N275" i="3"/>
  <c r="C288" i="6" s="1"/>
  <c r="L275" i="3"/>
  <c r="A288" i="6" s="1"/>
  <c r="O274" i="3"/>
  <c r="D287" i="6" s="1"/>
  <c r="N274" i="3"/>
  <c r="C287" i="6" s="1"/>
  <c r="L274" i="3"/>
  <c r="A287" i="6" s="1"/>
  <c r="O273" i="3"/>
  <c r="D286" i="6" s="1"/>
  <c r="N273" i="3"/>
  <c r="C286" i="6" s="1"/>
  <c r="L273" i="3"/>
  <c r="A286" i="6" s="1"/>
  <c r="O272" i="3"/>
  <c r="D285" i="6" s="1"/>
  <c r="N272" i="3"/>
  <c r="C285" i="6" s="1"/>
  <c r="L272" i="3"/>
  <c r="A285" i="6" s="1"/>
  <c r="O271" i="3"/>
  <c r="D284" i="6" s="1"/>
  <c r="N271" i="3"/>
  <c r="C284" i="6" s="1"/>
  <c r="L271" i="3"/>
  <c r="A284" i="6" s="1"/>
  <c r="O270" i="3"/>
  <c r="D283" i="6" s="1"/>
  <c r="N270" i="3"/>
  <c r="C283" i="6" s="1"/>
  <c r="L270" i="3"/>
  <c r="A283" i="6" s="1"/>
  <c r="O269" i="3"/>
  <c r="D282" i="6" s="1"/>
  <c r="N269" i="3"/>
  <c r="C282" i="6" s="1"/>
  <c r="L269" i="3"/>
  <c r="A282" i="6" s="1"/>
  <c r="O268" i="3"/>
  <c r="D281" i="6" s="1"/>
  <c r="N268" i="3"/>
  <c r="C281" i="6" s="1"/>
  <c r="L268" i="3"/>
  <c r="A281" i="6" s="1"/>
  <c r="O267" i="3"/>
  <c r="D280" i="6" s="1"/>
  <c r="N267" i="3"/>
  <c r="C280" i="6" s="1"/>
  <c r="L267" i="3"/>
  <c r="A280" i="6" s="1"/>
  <c r="O266" i="3"/>
  <c r="D279" i="6" s="1"/>
  <c r="N266" i="3"/>
  <c r="C279" i="6" s="1"/>
  <c r="L266" i="3"/>
  <c r="A279" i="6" s="1"/>
  <c r="O265" i="3"/>
  <c r="D278" i="6" s="1"/>
  <c r="N265" i="3"/>
  <c r="C278" i="6" s="1"/>
  <c r="L265" i="3"/>
  <c r="A278" i="6" s="1"/>
  <c r="O264" i="3"/>
  <c r="D277" i="6" s="1"/>
  <c r="N264" i="3"/>
  <c r="C277" i="6" s="1"/>
  <c r="L264" i="3"/>
  <c r="A277" i="6" s="1"/>
  <c r="O263" i="3"/>
  <c r="D276" i="6" s="1"/>
  <c r="N263" i="3"/>
  <c r="C276" i="6" s="1"/>
  <c r="L263" i="3"/>
  <c r="A276" i="6" s="1"/>
  <c r="O262" i="3"/>
  <c r="D275" i="6" s="1"/>
  <c r="N262" i="3"/>
  <c r="C275" i="6" s="1"/>
  <c r="L262" i="3"/>
  <c r="A275" i="6" s="1"/>
  <c r="O261" i="3"/>
  <c r="D274" i="6" s="1"/>
  <c r="N261" i="3"/>
  <c r="C274" i="6" s="1"/>
  <c r="L261" i="3"/>
  <c r="A274" i="6" s="1"/>
  <c r="O260" i="3"/>
  <c r="D273" i="6" s="1"/>
  <c r="N260" i="3"/>
  <c r="C273" i="6" s="1"/>
  <c r="L260" i="3"/>
  <c r="A273" i="6" s="1"/>
  <c r="O259" i="3"/>
  <c r="D272" i="6" s="1"/>
  <c r="N259" i="3"/>
  <c r="C272" i="6" s="1"/>
  <c r="L259" i="3"/>
  <c r="A272" i="6" s="1"/>
  <c r="O258" i="3"/>
  <c r="D271" i="6" s="1"/>
  <c r="N258" i="3"/>
  <c r="C271" i="6" s="1"/>
  <c r="L258" i="3"/>
  <c r="A271" i="6" s="1"/>
  <c r="O257" i="3"/>
  <c r="D270" i="6" s="1"/>
  <c r="N257" i="3"/>
  <c r="C270" i="6" s="1"/>
  <c r="L257" i="3"/>
  <c r="A270" i="6" s="1"/>
  <c r="O256" i="3"/>
  <c r="D269" i="6" s="1"/>
  <c r="N256" i="3"/>
  <c r="C269" i="6" s="1"/>
  <c r="L256" i="3"/>
  <c r="A269" i="6" s="1"/>
  <c r="O255" i="3"/>
  <c r="D268" i="6" s="1"/>
  <c r="N255" i="3"/>
  <c r="C268" i="6" s="1"/>
  <c r="L255" i="3"/>
  <c r="A268" i="6" s="1"/>
  <c r="O254" i="3"/>
  <c r="D267" i="6" s="1"/>
  <c r="N254" i="3"/>
  <c r="C267" i="6" s="1"/>
  <c r="L254" i="3"/>
  <c r="A267" i="6" s="1"/>
  <c r="O253" i="3"/>
  <c r="D266" i="6" s="1"/>
  <c r="N253" i="3"/>
  <c r="C266" i="6" s="1"/>
  <c r="L253" i="3"/>
  <c r="A266" i="6" s="1"/>
  <c r="O252" i="3"/>
  <c r="D265" i="6" s="1"/>
  <c r="N252" i="3"/>
  <c r="C265" i="6" s="1"/>
  <c r="L252" i="3"/>
  <c r="A265" i="6" s="1"/>
  <c r="O251" i="3"/>
  <c r="D264" i="6" s="1"/>
  <c r="N251" i="3"/>
  <c r="C264" i="6" s="1"/>
  <c r="L251" i="3"/>
  <c r="A264" i="6" s="1"/>
  <c r="O250" i="3"/>
  <c r="D263" i="6" s="1"/>
  <c r="N250" i="3"/>
  <c r="C263" i="6" s="1"/>
  <c r="L250" i="3"/>
  <c r="A263" i="6" s="1"/>
  <c r="O249" i="3"/>
  <c r="D262" i="6" s="1"/>
  <c r="N249" i="3"/>
  <c r="C262" i="6" s="1"/>
  <c r="L249" i="3"/>
  <c r="A262" i="6" s="1"/>
  <c r="O248" i="3"/>
  <c r="D261" i="6" s="1"/>
  <c r="N248" i="3"/>
  <c r="C261" i="6" s="1"/>
  <c r="L248" i="3"/>
  <c r="A261" i="6" s="1"/>
  <c r="O247" i="3"/>
  <c r="D260" i="6" s="1"/>
  <c r="N247" i="3"/>
  <c r="C260" i="6" s="1"/>
  <c r="L247" i="3"/>
  <c r="A260" i="6" s="1"/>
  <c r="O246" i="3"/>
  <c r="D259" i="6" s="1"/>
  <c r="N246" i="3"/>
  <c r="C259" i="6" s="1"/>
  <c r="L246" i="3"/>
  <c r="A259" i="6" s="1"/>
  <c r="O245" i="3"/>
  <c r="D258" i="6" s="1"/>
  <c r="N245" i="3"/>
  <c r="C258" i="6" s="1"/>
  <c r="L245" i="3"/>
  <c r="A258" i="6" s="1"/>
  <c r="O244" i="3"/>
  <c r="D257" i="6" s="1"/>
  <c r="N244" i="3"/>
  <c r="C257" i="6" s="1"/>
  <c r="L244" i="3"/>
  <c r="A257" i="6" s="1"/>
  <c r="O243" i="3"/>
  <c r="D256" i="6" s="1"/>
  <c r="N243" i="3"/>
  <c r="C256" i="6" s="1"/>
  <c r="L243" i="3"/>
  <c r="A256" i="6" s="1"/>
  <c r="O242" i="3"/>
  <c r="D255" i="6" s="1"/>
  <c r="N242" i="3"/>
  <c r="C255" i="6" s="1"/>
  <c r="L242" i="3"/>
  <c r="A255" i="6" s="1"/>
  <c r="O241" i="3"/>
  <c r="D254" i="6" s="1"/>
  <c r="N241" i="3"/>
  <c r="C254" i="6" s="1"/>
  <c r="L241" i="3"/>
  <c r="A254" i="6" s="1"/>
  <c r="O240" i="3"/>
  <c r="D253" i="6" s="1"/>
  <c r="N240" i="3"/>
  <c r="C253" i="6" s="1"/>
  <c r="L240" i="3"/>
  <c r="A253" i="6" s="1"/>
  <c r="O239" i="3"/>
  <c r="D252" i="6" s="1"/>
  <c r="N239" i="3"/>
  <c r="C252" i="6" s="1"/>
  <c r="L239" i="3"/>
  <c r="A252" i="6" s="1"/>
  <c r="O238" i="3"/>
  <c r="D251" i="6" s="1"/>
  <c r="N238" i="3"/>
  <c r="C251" i="6" s="1"/>
  <c r="L238" i="3"/>
  <c r="A251" i="6" s="1"/>
  <c r="O237" i="3"/>
  <c r="D250" i="6" s="1"/>
  <c r="N237" i="3"/>
  <c r="C250" i="6" s="1"/>
  <c r="L237" i="3"/>
  <c r="A250" i="6" s="1"/>
  <c r="O236" i="3"/>
  <c r="D249" i="6" s="1"/>
  <c r="N236" i="3"/>
  <c r="C249" i="6" s="1"/>
  <c r="L236" i="3"/>
  <c r="A249" i="6" s="1"/>
  <c r="O235" i="3"/>
  <c r="D248" i="6" s="1"/>
  <c r="N235" i="3"/>
  <c r="C248" i="6" s="1"/>
  <c r="L235" i="3"/>
  <c r="A248" i="6" s="1"/>
  <c r="O234" i="3"/>
  <c r="D247" i="6" s="1"/>
  <c r="N234" i="3"/>
  <c r="C247" i="6" s="1"/>
  <c r="L234" i="3"/>
  <c r="A247" i="6" s="1"/>
  <c r="O233" i="3"/>
  <c r="D246" i="6" s="1"/>
  <c r="N233" i="3"/>
  <c r="C246" i="6" s="1"/>
  <c r="L233" i="3"/>
  <c r="A246" i="6" s="1"/>
  <c r="O232" i="3"/>
  <c r="D245" i="6" s="1"/>
  <c r="N232" i="3"/>
  <c r="C245" i="6" s="1"/>
  <c r="L232" i="3"/>
  <c r="A245" i="6" s="1"/>
  <c r="O231" i="3"/>
  <c r="D244" i="6" s="1"/>
  <c r="N231" i="3"/>
  <c r="C244" i="6" s="1"/>
  <c r="L231" i="3"/>
  <c r="A244" i="6" s="1"/>
  <c r="O230" i="3"/>
  <c r="D243" i="6" s="1"/>
  <c r="N230" i="3"/>
  <c r="C243" i="6" s="1"/>
  <c r="L230" i="3"/>
  <c r="A243" i="6" s="1"/>
  <c r="O229" i="3"/>
  <c r="D242" i="6" s="1"/>
  <c r="N229" i="3"/>
  <c r="C242" i="6" s="1"/>
  <c r="L229" i="3"/>
  <c r="A242" i="6" s="1"/>
  <c r="O228" i="3"/>
  <c r="D241" i="6" s="1"/>
  <c r="N228" i="3"/>
  <c r="C241" i="6" s="1"/>
  <c r="L228" i="3"/>
  <c r="A241" i="6" s="1"/>
  <c r="O227" i="3"/>
  <c r="D240" i="6" s="1"/>
  <c r="N227" i="3"/>
  <c r="C240" i="6" s="1"/>
  <c r="L227" i="3"/>
  <c r="A240" i="6" s="1"/>
  <c r="O226" i="3"/>
  <c r="D239" i="6" s="1"/>
  <c r="N226" i="3"/>
  <c r="C239" i="6" s="1"/>
  <c r="L226" i="3"/>
  <c r="A239" i="6" s="1"/>
  <c r="O225" i="3"/>
  <c r="D238" i="6" s="1"/>
  <c r="N225" i="3"/>
  <c r="C238" i="6" s="1"/>
  <c r="L225" i="3"/>
  <c r="A238" i="6" s="1"/>
  <c r="O224" i="3"/>
  <c r="D237" i="6" s="1"/>
  <c r="N224" i="3"/>
  <c r="C237" i="6" s="1"/>
  <c r="L224" i="3"/>
  <c r="A237" i="6" s="1"/>
  <c r="O223" i="3"/>
  <c r="D236" i="6" s="1"/>
  <c r="N223" i="3"/>
  <c r="C236" i="6" s="1"/>
  <c r="L223" i="3"/>
  <c r="A236" i="6" s="1"/>
  <c r="O222" i="3"/>
  <c r="D235" i="6" s="1"/>
  <c r="N222" i="3"/>
  <c r="C235" i="6" s="1"/>
  <c r="L222" i="3"/>
  <c r="A235" i="6" s="1"/>
  <c r="O221" i="3"/>
  <c r="D234" i="6" s="1"/>
  <c r="N221" i="3"/>
  <c r="C234" i="6" s="1"/>
  <c r="L221" i="3"/>
  <c r="A234" i="6" s="1"/>
  <c r="O220" i="3"/>
  <c r="D233" i="6" s="1"/>
  <c r="N220" i="3"/>
  <c r="C233" i="6" s="1"/>
  <c r="L220" i="3"/>
  <c r="A233" i="6" s="1"/>
  <c r="O219" i="3"/>
  <c r="D232" i="6" s="1"/>
  <c r="N219" i="3"/>
  <c r="C232" i="6" s="1"/>
  <c r="L219" i="3"/>
  <c r="A232" i="6" s="1"/>
  <c r="O218" i="3"/>
  <c r="D231" i="6" s="1"/>
  <c r="N218" i="3"/>
  <c r="C231" i="6" s="1"/>
  <c r="L218" i="3"/>
  <c r="A231" i="6" s="1"/>
  <c r="O217" i="3"/>
  <c r="D230" i="6" s="1"/>
  <c r="N217" i="3"/>
  <c r="C230" i="6" s="1"/>
  <c r="L217" i="3"/>
  <c r="A230" i="6" s="1"/>
  <c r="O216" i="3"/>
  <c r="D229" i="6" s="1"/>
  <c r="N216" i="3"/>
  <c r="C229" i="6" s="1"/>
  <c r="L216" i="3"/>
  <c r="A229" i="6" s="1"/>
  <c r="O215" i="3"/>
  <c r="D228" i="6" s="1"/>
  <c r="N215" i="3"/>
  <c r="C228" i="6" s="1"/>
  <c r="L215" i="3"/>
  <c r="A228" i="6" s="1"/>
  <c r="O214" i="3"/>
  <c r="D227" i="6" s="1"/>
  <c r="N214" i="3"/>
  <c r="C227" i="6" s="1"/>
  <c r="L214" i="3"/>
  <c r="A227" i="6" s="1"/>
  <c r="O213" i="3"/>
  <c r="D226" i="6" s="1"/>
  <c r="N213" i="3"/>
  <c r="C226" i="6" s="1"/>
  <c r="L213" i="3"/>
  <c r="A226" i="6" s="1"/>
  <c r="O212" i="3"/>
  <c r="D225" i="6" s="1"/>
  <c r="N212" i="3"/>
  <c r="C225" i="6" s="1"/>
  <c r="L212" i="3"/>
  <c r="A225" i="6" s="1"/>
  <c r="O211" i="3"/>
  <c r="D224" i="6" s="1"/>
  <c r="N211" i="3"/>
  <c r="C224" i="6" s="1"/>
  <c r="L211" i="3"/>
  <c r="A224" i="6" s="1"/>
  <c r="O210" i="3"/>
  <c r="D223" i="6" s="1"/>
  <c r="N210" i="3"/>
  <c r="C223" i="6" s="1"/>
  <c r="L210" i="3"/>
  <c r="A223" i="6" s="1"/>
  <c r="O209" i="3"/>
  <c r="D222" i="6" s="1"/>
  <c r="N209" i="3"/>
  <c r="C222" i="6" s="1"/>
  <c r="L209" i="3"/>
  <c r="A222" i="6" s="1"/>
  <c r="O208" i="3"/>
  <c r="D221" i="6" s="1"/>
  <c r="N208" i="3"/>
  <c r="C221" i="6" s="1"/>
  <c r="L208" i="3"/>
  <c r="A221" i="6" s="1"/>
  <c r="O207" i="3"/>
  <c r="D220" i="6" s="1"/>
  <c r="N207" i="3"/>
  <c r="C220" i="6" s="1"/>
  <c r="L207" i="3"/>
  <c r="A220" i="6" s="1"/>
  <c r="O206" i="3"/>
  <c r="D219" i="6" s="1"/>
  <c r="N206" i="3"/>
  <c r="C219" i="6" s="1"/>
  <c r="L206" i="3"/>
  <c r="A219" i="6" s="1"/>
  <c r="O205" i="3"/>
  <c r="D218" i="6" s="1"/>
  <c r="N205" i="3"/>
  <c r="C218" i="6" s="1"/>
  <c r="L205" i="3"/>
  <c r="A218" i="6" s="1"/>
  <c r="O204" i="3"/>
  <c r="D217" i="6" s="1"/>
  <c r="N204" i="3"/>
  <c r="C217" i="6" s="1"/>
  <c r="L204" i="3"/>
  <c r="A217" i="6" s="1"/>
  <c r="O203" i="3"/>
  <c r="D216" i="6" s="1"/>
  <c r="N203" i="3"/>
  <c r="C216" i="6" s="1"/>
  <c r="L203" i="3"/>
  <c r="A216" i="6" s="1"/>
  <c r="O202" i="3"/>
  <c r="D215" i="6" s="1"/>
  <c r="N202" i="3"/>
  <c r="C215" i="6" s="1"/>
  <c r="L202" i="3"/>
  <c r="A215" i="6" s="1"/>
  <c r="O201" i="3"/>
  <c r="D214" i="6" s="1"/>
  <c r="N201" i="3"/>
  <c r="C214" i="6" s="1"/>
  <c r="L201" i="3"/>
  <c r="A214" i="6" s="1"/>
  <c r="O200" i="3"/>
  <c r="D213" i="6" s="1"/>
  <c r="N200" i="3"/>
  <c r="C213" i="6" s="1"/>
  <c r="L200" i="3"/>
  <c r="A213" i="6" s="1"/>
  <c r="O199" i="3"/>
  <c r="D212" i="6" s="1"/>
  <c r="N199" i="3"/>
  <c r="C212" i="6" s="1"/>
  <c r="L199" i="3"/>
  <c r="A212" i="6" s="1"/>
  <c r="O198" i="3"/>
  <c r="D211" i="6" s="1"/>
  <c r="N198" i="3"/>
  <c r="C211" i="6" s="1"/>
  <c r="L198" i="3"/>
  <c r="A211" i="6" s="1"/>
  <c r="O197" i="3"/>
  <c r="D210" i="6" s="1"/>
  <c r="N197" i="3"/>
  <c r="C210" i="6" s="1"/>
  <c r="L197" i="3"/>
  <c r="A210" i="6" s="1"/>
  <c r="O196" i="3"/>
  <c r="D209" i="6" s="1"/>
  <c r="N196" i="3"/>
  <c r="C209" i="6" s="1"/>
  <c r="L196" i="3"/>
  <c r="A209" i="6" s="1"/>
  <c r="O195" i="3"/>
  <c r="D208" i="6" s="1"/>
  <c r="N195" i="3"/>
  <c r="C208" i="6" s="1"/>
  <c r="L195" i="3"/>
  <c r="A208" i="6" s="1"/>
  <c r="O194" i="3"/>
  <c r="D207" i="6" s="1"/>
  <c r="N194" i="3"/>
  <c r="C207" i="6" s="1"/>
  <c r="L194" i="3"/>
  <c r="A207" i="6" s="1"/>
  <c r="O193" i="3"/>
  <c r="D206" i="6" s="1"/>
  <c r="N193" i="3"/>
  <c r="C206" i="6" s="1"/>
  <c r="L193" i="3"/>
  <c r="A206" i="6" s="1"/>
  <c r="O192" i="3"/>
  <c r="D205" i="6" s="1"/>
  <c r="N192" i="3"/>
  <c r="C205" i="6" s="1"/>
  <c r="L192" i="3"/>
  <c r="A205" i="6" s="1"/>
  <c r="O191" i="3"/>
  <c r="D204" i="6" s="1"/>
  <c r="N191" i="3"/>
  <c r="C204" i="6" s="1"/>
  <c r="L191" i="3"/>
  <c r="A204" i="6" s="1"/>
  <c r="O190" i="3"/>
  <c r="D203" i="6" s="1"/>
  <c r="N190" i="3"/>
  <c r="C203" i="6" s="1"/>
  <c r="L190" i="3"/>
  <c r="A203" i="6" s="1"/>
  <c r="O189" i="3"/>
  <c r="D202" i="6" s="1"/>
  <c r="N189" i="3"/>
  <c r="C202" i="6" s="1"/>
  <c r="L189" i="3"/>
  <c r="A202" i="6" s="1"/>
  <c r="O188" i="3"/>
  <c r="D201" i="6" s="1"/>
  <c r="N188" i="3"/>
  <c r="C201" i="6" s="1"/>
  <c r="L188" i="3"/>
  <c r="A201" i="6" s="1"/>
  <c r="O187" i="3"/>
  <c r="D200" i="6" s="1"/>
  <c r="N187" i="3"/>
  <c r="C200" i="6" s="1"/>
  <c r="L187" i="3"/>
  <c r="A200" i="6" s="1"/>
  <c r="O186" i="3"/>
  <c r="D199" i="6" s="1"/>
  <c r="N186" i="3"/>
  <c r="C199" i="6" s="1"/>
  <c r="L186" i="3"/>
  <c r="A199" i="6" s="1"/>
  <c r="O185" i="3"/>
  <c r="D198" i="6" s="1"/>
  <c r="N185" i="3"/>
  <c r="C198" i="6" s="1"/>
  <c r="L185" i="3"/>
  <c r="A198" i="6" s="1"/>
  <c r="O184" i="3"/>
  <c r="D197" i="6" s="1"/>
  <c r="N184" i="3"/>
  <c r="C197" i="6" s="1"/>
  <c r="L184" i="3"/>
  <c r="A197" i="6" s="1"/>
  <c r="O183" i="3"/>
  <c r="D196" i="6" s="1"/>
  <c r="N183" i="3"/>
  <c r="C196" i="6" s="1"/>
  <c r="L183" i="3"/>
  <c r="A196" i="6" s="1"/>
  <c r="O182" i="3"/>
  <c r="D195" i="6" s="1"/>
  <c r="N182" i="3"/>
  <c r="C195" i="6" s="1"/>
  <c r="L182" i="3"/>
  <c r="A195" i="6" s="1"/>
  <c r="O181" i="3"/>
  <c r="D194" i="6" s="1"/>
  <c r="N181" i="3"/>
  <c r="C194" i="6" s="1"/>
  <c r="L181" i="3"/>
  <c r="A194" i="6" s="1"/>
  <c r="O180" i="3"/>
  <c r="D193" i="6" s="1"/>
  <c r="N180" i="3"/>
  <c r="C193" i="6" s="1"/>
  <c r="L180" i="3"/>
  <c r="A193" i="6" s="1"/>
  <c r="O179" i="3"/>
  <c r="D192" i="6" s="1"/>
  <c r="N179" i="3"/>
  <c r="C192" i="6" s="1"/>
  <c r="L179" i="3"/>
  <c r="A192" i="6" s="1"/>
  <c r="O178" i="3"/>
  <c r="D191" i="6" s="1"/>
  <c r="N178" i="3"/>
  <c r="C191" i="6" s="1"/>
  <c r="L178" i="3"/>
  <c r="A191" i="6" s="1"/>
  <c r="O177" i="3"/>
  <c r="D190" i="6" s="1"/>
  <c r="N177" i="3"/>
  <c r="C190" i="6" s="1"/>
  <c r="L177" i="3"/>
  <c r="A190" i="6" s="1"/>
  <c r="O176" i="3"/>
  <c r="D189" i="6" s="1"/>
  <c r="N176" i="3"/>
  <c r="C189" i="6" s="1"/>
  <c r="L176" i="3"/>
  <c r="A189" i="6" s="1"/>
  <c r="O175" i="3"/>
  <c r="D188" i="6" s="1"/>
  <c r="N175" i="3"/>
  <c r="C188" i="6" s="1"/>
  <c r="L175" i="3"/>
  <c r="A188" i="6" s="1"/>
  <c r="O174" i="3"/>
  <c r="D187" i="6" s="1"/>
  <c r="N174" i="3"/>
  <c r="C187" i="6" s="1"/>
  <c r="L174" i="3"/>
  <c r="A187" i="6" s="1"/>
  <c r="O173" i="3"/>
  <c r="D186" i="6" s="1"/>
  <c r="N173" i="3"/>
  <c r="C186" i="6" s="1"/>
  <c r="L173" i="3"/>
  <c r="A186" i="6" s="1"/>
  <c r="O172" i="3"/>
  <c r="D185" i="6" s="1"/>
  <c r="N172" i="3"/>
  <c r="C185" i="6" s="1"/>
  <c r="L172" i="3"/>
  <c r="A185" i="6" s="1"/>
  <c r="O171" i="3"/>
  <c r="D184" i="6" s="1"/>
  <c r="N171" i="3"/>
  <c r="C184" i="6" s="1"/>
  <c r="L171" i="3"/>
  <c r="A184" i="6" s="1"/>
  <c r="O170" i="3"/>
  <c r="D183" i="6" s="1"/>
  <c r="N170" i="3"/>
  <c r="C183" i="6" s="1"/>
  <c r="L170" i="3"/>
  <c r="A183" i="6" s="1"/>
  <c r="O169" i="3"/>
  <c r="D182" i="6" s="1"/>
  <c r="N169" i="3"/>
  <c r="C182" i="6" s="1"/>
  <c r="L169" i="3"/>
  <c r="A182" i="6" s="1"/>
  <c r="O168" i="3"/>
  <c r="D181" i="6" s="1"/>
  <c r="N168" i="3"/>
  <c r="C181" i="6" s="1"/>
  <c r="L168" i="3"/>
  <c r="A181" i="6" s="1"/>
  <c r="O167" i="3"/>
  <c r="D180" i="6" s="1"/>
  <c r="N167" i="3"/>
  <c r="C180" i="6" s="1"/>
  <c r="L167" i="3"/>
  <c r="A180" i="6" s="1"/>
  <c r="O166" i="3"/>
  <c r="D179" i="6" s="1"/>
  <c r="N166" i="3"/>
  <c r="C179" i="6" s="1"/>
  <c r="L166" i="3"/>
  <c r="A179" i="6" s="1"/>
  <c r="O165" i="3"/>
  <c r="D178" i="6" s="1"/>
  <c r="N165" i="3"/>
  <c r="C178" i="6" s="1"/>
  <c r="L165" i="3"/>
  <c r="A178" i="6" s="1"/>
  <c r="O164" i="3"/>
  <c r="D177" i="6" s="1"/>
  <c r="N164" i="3"/>
  <c r="C177" i="6" s="1"/>
  <c r="L164" i="3"/>
  <c r="A177" i="6" s="1"/>
  <c r="O163" i="3"/>
  <c r="D176" i="6" s="1"/>
  <c r="N163" i="3"/>
  <c r="C176" i="6" s="1"/>
  <c r="L163" i="3"/>
  <c r="A176" i="6" s="1"/>
  <c r="O162" i="3"/>
  <c r="D175" i="6" s="1"/>
  <c r="N162" i="3"/>
  <c r="C175" i="6" s="1"/>
  <c r="L162" i="3"/>
  <c r="A175" i="6" s="1"/>
  <c r="O161" i="3"/>
  <c r="D174" i="6" s="1"/>
  <c r="N161" i="3"/>
  <c r="C174" i="6" s="1"/>
  <c r="L161" i="3"/>
  <c r="A174" i="6" s="1"/>
  <c r="O160" i="3"/>
  <c r="D173" i="6" s="1"/>
  <c r="N160" i="3"/>
  <c r="C173" i="6" s="1"/>
  <c r="L160" i="3"/>
  <c r="A173" i="6" s="1"/>
  <c r="O159" i="3"/>
  <c r="D172" i="6" s="1"/>
  <c r="N159" i="3"/>
  <c r="C172" i="6" s="1"/>
  <c r="L159" i="3"/>
  <c r="A172" i="6" s="1"/>
  <c r="O158" i="3"/>
  <c r="D171" i="6" s="1"/>
  <c r="N158" i="3"/>
  <c r="C171" i="6" s="1"/>
  <c r="L158" i="3"/>
  <c r="A171" i="6" s="1"/>
  <c r="O157" i="3"/>
  <c r="D170" i="6" s="1"/>
  <c r="N157" i="3"/>
  <c r="C170" i="6" s="1"/>
  <c r="L157" i="3"/>
  <c r="A170" i="6" s="1"/>
  <c r="O156" i="3"/>
  <c r="D169" i="6" s="1"/>
  <c r="N156" i="3"/>
  <c r="C169" i="6" s="1"/>
  <c r="L156" i="3"/>
  <c r="A169" i="6" s="1"/>
  <c r="O155" i="3"/>
  <c r="D168" i="6" s="1"/>
  <c r="N155" i="3"/>
  <c r="C168" i="6" s="1"/>
  <c r="L155" i="3"/>
  <c r="A168" i="6" s="1"/>
  <c r="O154" i="3"/>
  <c r="D167" i="6" s="1"/>
  <c r="N154" i="3"/>
  <c r="C167" i="6" s="1"/>
  <c r="L154" i="3"/>
  <c r="A167" i="6" s="1"/>
  <c r="O153" i="3"/>
  <c r="D166" i="6" s="1"/>
  <c r="N153" i="3"/>
  <c r="C166" i="6" s="1"/>
  <c r="L153" i="3"/>
  <c r="A166" i="6" s="1"/>
  <c r="O152" i="3"/>
  <c r="D165" i="6" s="1"/>
  <c r="N152" i="3"/>
  <c r="C165" i="6" s="1"/>
  <c r="L152" i="3"/>
  <c r="A165" i="6" s="1"/>
  <c r="O151" i="3"/>
  <c r="D164" i="6" s="1"/>
  <c r="N151" i="3"/>
  <c r="C164" i="6" s="1"/>
  <c r="L151" i="3"/>
  <c r="A164" i="6" s="1"/>
  <c r="O150" i="3"/>
  <c r="D163" i="6" s="1"/>
  <c r="N150" i="3"/>
  <c r="C163" i="6" s="1"/>
  <c r="L150" i="3"/>
  <c r="A163" i="6" s="1"/>
  <c r="O149" i="3"/>
  <c r="D162" i="6" s="1"/>
  <c r="N149" i="3"/>
  <c r="C162" i="6" s="1"/>
  <c r="L149" i="3"/>
  <c r="A162" i="6" s="1"/>
  <c r="O148" i="3"/>
  <c r="D161" i="6" s="1"/>
  <c r="N148" i="3"/>
  <c r="C161" i="6" s="1"/>
  <c r="L148" i="3"/>
  <c r="A161" i="6" s="1"/>
  <c r="O147" i="3"/>
  <c r="D160" i="6" s="1"/>
  <c r="N147" i="3"/>
  <c r="C160" i="6" s="1"/>
  <c r="L147" i="3"/>
  <c r="A160" i="6" s="1"/>
  <c r="O146" i="3"/>
  <c r="D159" i="6" s="1"/>
  <c r="N146" i="3"/>
  <c r="C159" i="6" s="1"/>
  <c r="L146" i="3"/>
  <c r="A159" i="6" s="1"/>
  <c r="O145" i="3"/>
  <c r="D158" i="6" s="1"/>
  <c r="N145" i="3"/>
  <c r="C158" i="6" s="1"/>
  <c r="L145" i="3"/>
  <c r="A158" i="6" s="1"/>
  <c r="O144" i="3"/>
  <c r="D157" i="6" s="1"/>
  <c r="N144" i="3"/>
  <c r="C157" i="6" s="1"/>
  <c r="L144" i="3"/>
  <c r="A157" i="6" s="1"/>
  <c r="O143" i="3"/>
  <c r="D156" i="6" s="1"/>
  <c r="N143" i="3"/>
  <c r="C156" i="6" s="1"/>
  <c r="L143" i="3"/>
  <c r="A156" i="6" s="1"/>
  <c r="O142" i="3"/>
  <c r="D155" i="6" s="1"/>
  <c r="N142" i="3"/>
  <c r="C155" i="6" s="1"/>
  <c r="L142" i="3"/>
  <c r="A155" i="6" s="1"/>
  <c r="O141" i="3"/>
  <c r="D154" i="6" s="1"/>
  <c r="N141" i="3"/>
  <c r="C154" i="6" s="1"/>
  <c r="L141" i="3"/>
  <c r="A154" i="6" s="1"/>
  <c r="O140" i="3"/>
  <c r="D153" i="6" s="1"/>
  <c r="N140" i="3"/>
  <c r="C153" i="6" s="1"/>
  <c r="L140" i="3"/>
  <c r="A153" i="6" s="1"/>
  <c r="O139" i="3"/>
  <c r="D152" i="6" s="1"/>
  <c r="N139" i="3"/>
  <c r="C152" i="6" s="1"/>
  <c r="L139" i="3"/>
  <c r="A152" i="6" s="1"/>
  <c r="O138" i="3"/>
  <c r="D151" i="6" s="1"/>
  <c r="N138" i="3"/>
  <c r="C151" i="6" s="1"/>
  <c r="L138" i="3"/>
  <c r="A151" i="6" s="1"/>
  <c r="O137" i="3"/>
  <c r="D150" i="6" s="1"/>
  <c r="N137" i="3"/>
  <c r="C150" i="6" s="1"/>
  <c r="L137" i="3"/>
  <c r="A150" i="6" s="1"/>
  <c r="O136" i="3"/>
  <c r="D149" i="6" s="1"/>
  <c r="N136" i="3"/>
  <c r="C149" i="6" s="1"/>
  <c r="L136" i="3"/>
  <c r="A149" i="6" s="1"/>
  <c r="O135" i="3"/>
  <c r="D148" i="6" s="1"/>
  <c r="N135" i="3"/>
  <c r="C148" i="6" s="1"/>
  <c r="L135" i="3"/>
  <c r="A148" i="6" s="1"/>
  <c r="O134" i="3"/>
  <c r="D147" i="6" s="1"/>
  <c r="N134" i="3"/>
  <c r="C147" i="6" s="1"/>
  <c r="L134" i="3"/>
  <c r="A147" i="6" s="1"/>
  <c r="O133" i="3"/>
  <c r="D146" i="6" s="1"/>
  <c r="N133" i="3"/>
  <c r="C146" i="6" s="1"/>
  <c r="L133" i="3"/>
  <c r="A146" i="6" s="1"/>
  <c r="O132" i="3"/>
  <c r="D145" i="6" s="1"/>
  <c r="N132" i="3"/>
  <c r="C145" i="6" s="1"/>
  <c r="L132" i="3"/>
  <c r="A145" i="6" s="1"/>
  <c r="O131" i="3"/>
  <c r="D144" i="6" s="1"/>
  <c r="N131" i="3"/>
  <c r="C144" i="6" s="1"/>
  <c r="L131" i="3"/>
  <c r="A144" i="6" s="1"/>
  <c r="O130" i="3"/>
  <c r="D143" i="6" s="1"/>
  <c r="N130" i="3"/>
  <c r="C143" i="6" s="1"/>
  <c r="L130" i="3"/>
  <c r="A143" i="6" s="1"/>
  <c r="O129" i="3"/>
  <c r="D142" i="6" s="1"/>
  <c r="N129" i="3"/>
  <c r="C142" i="6" s="1"/>
  <c r="L129" i="3"/>
  <c r="A142" i="6" s="1"/>
  <c r="O128" i="3"/>
  <c r="D141" i="6" s="1"/>
  <c r="N128" i="3"/>
  <c r="C141" i="6" s="1"/>
  <c r="L128" i="3"/>
  <c r="A141" i="6" s="1"/>
  <c r="O127" i="3"/>
  <c r="D140" i="6" s="1"/>
  <c r="N127" i="3"/>
  <c r="C140" i="6" s="1"/>
  <c r="L127" i="3"/>
  <c r="A140" i="6" s="1"/>
  <c r="O126" i="3"/>
  <c r="D139" i="6" s="1"/>
  <c r="N126" i="3"/>
  <c r="C139" i="6" s="1"/>
  <c r="L126" i="3"/>
  <c r="A139" i="6" s="1"/>
  <c r="O125" i="3"/>
  <c r="D138" i="6" s="1"/>
  <c r="N125" i="3"/>
  <c r="C138" i="6" s="1"/>
  <c r="L125" i="3"/>
  <c r="A138" i="6" s="1"/>
  <c r="O124" i="3"/>
  <c r="D137" i="6" s="1"/>
  <c r="N124" i="3"/>
  <c r="C137" i="6" s="1"/>
  <c r="L124" i="3"/>
  <c r="A137" i="6" s="1"/>
  <c r="O123" i="3"/>
  <c r="D136" i="6" s="1"/>
  <c r="N123" i="3"/>
  <c r="C136" i="6" s="1"/>
  <c r="L123" i="3"/>
  <c r="A136" i="6" s="1"/>
  <c r="O122" i="3"/>
  <c r="D135" i="6" s="1"/>
  <c r="N122" i="3"/>
  <c r="C135" i="6" s="1"/>
  <c r="L122" i="3"/>
  <c r="A135" i="6" s="1"/>
  <c r="O121" i="3"/>
  <c r="D134" i="6" s="1"/>
  <c r="N121" i="3"/>
  <c r="C134" i="6" s="1"/>
  <c r="L121" i="3"/>
  <c r="A134" i="6" s="1"/>
  <c r="O120" i="3"/>
  <c r="D133" i="6" s="1"/>
  <c r="N120" i="3"/>
  <c r="C133" i="6" s="1"/>
  <c r="L120" i="3"/>
  <c r="A133" i="6" s="1"/>
  <c r="O119" i="3"/>
  <c r="D132" i="6" s="1"/>
  <c r="N119" i="3"/>
  <c r="C132" i="6" s="1"/>
  <c r="L119" i="3"/>
  <c r="A132" i="6" s="1"/>
  <c r="O118" i="3"/>
  <c r="D131" i="6" s="1"/>
  <c r="N118" i="3"/>
  <c r="C131" i="6" s="1"/>
  <c r="L118" i="3"/>
  <c r="A131" i="6" s="1"/>
  <c r="O117" i="3"/>
  <c r="D130" i="6" s="1"/>
  <c r="N117" i="3"/>
  <c r="C130" i="6" s="1"/>
  <c r="L117" i="3"/>
  <c r="A130" i="6" s="1"/>
  <c r="O116" i="3"/>
  <c r="D129" i="6" s="1"/>
  <c r="N116" i="3"/>
  <c r="C129" i="6" s="1"/>
  <c r="L116" i="3"/>
  <c r="A129" i="6" s="1"/>
  <c r="O115" i="3"/>
  <c r="D128" i="6" s="1"/>
  <c r="N115" i="3"/>
  <c r="C128" i="6" s="1"/>
  <c r="L115" i="3"/>
  <c r="A128" i="6" s="1"/>
  <c r="O114" i="3"/>
  <c r="D127" i="6" s="1"/>
  <c r="N114" i="3"/>
  <c r="C127" i="6" s="1"/>
  <c r="L114" i="3"/>
  <c r="A127" i="6" s="1"/>
  <c r="O113" i="3"/>
  <c r="D126" i="6" s="1"/>
  <c r="N113" i="3"/>
  <c r="C126" i="6" s="1"/>
  <c r="L113" i="3"/>
  <c r="A126" i="6" s="1"/>
  <c r="O112" i="3"/>
  <c r="D125" i="6" s="1"/>
  <c r="N112" i="3"/>
  <c r="C125" i="6" s="1"/>
  <c r="L112" i="3"/>
  <c r="A125" i="6" s="1"/>
  <c r="O111" i="3"/>
  <c r="D124" i="6" s="1"/>
  <c r="N111" i="3"/>
  <c r="C124" i="6" s="1"/>
  <c r="L111" i="3"/>
  <c r="A124" i="6" s="1"/>
  <c r="O110" i="3"/>
  <c r="D123" i="6" s="1"/>
  <c r="N110" i="3"/>
  <c r="C123" i="6" s="1"/>
  <c r="L110" i="3"/>
  <c r="A123" i="6" s="1"/>
  <c r="O109" i="3"/>
  <c r="D122" i="6" s="1"/>
  <c r="N109" i="3"/>
  <c r="C122" i="6" s="1"/>
  <c r="L109" i="3"/>
  <c r="A122" i="6" s="1"/>
  <c r="O108" i="3"/>
  <c r="D121" i="6" s="1"/>
  <c r="N108" i="3"/>
  <c r="C121" i="6" s="1"/>
  <c r="L108" i="3"/>
  <c r="A121" i="6" s="1"/>
  <c r="O107" i="3"/>
  <c r="D120" i="6" s="1"/>
  <c r="N107" i="3"/>
  <c r="C120" i="6" s="1"/>
  <c r="L107" i="3"/>
  <c r="A120" i="6" s="1"/>
  <c r="O106" i="3"/>
  <c r="D119" i="6" s="1"/>
  <c r="N106" i="3"/>
  <c r="C119" i="6" s="1"/>
  <c r="L106" i="3"/>
  <c r="A119" i="6" s="1"/>
  <c r="O105" i="3"/>
  <c r="D118" i="6" s="1"/>
  <c r="N105" i="3"/>
  <c r="C118" i="6" s="1"/>
  <c r="L105" i="3"/>
  <c r="A118" i="6" s="1"/>
  <c r="O104" i="3"/>
  <c r="D117" i="6" s="1"/>
  <c r="N104" i="3"/>
  <c r="C117" i="6" s="1"/>
  <c r="L104" i="3"/>
  <c r="A117" i="6" s="1"/>
  <c r="O103" i="3"/>
  <c r="D116" i="6" s="1"/>
  <c r="N103" i="3"/>
  <c r="C116" i="6" s="1"/>
  <c r="L103" i="3"/>
  <c r="A116" i="6" s="1"/>
  <c r="O102" i="3"/>
  <c r="D115" i="6" s="1"/>
  <c r="N102" i="3"/>
  <c r="C115" i="6" s="1"/>
  <c r="L102" i="3"/>
  <c r="A115" i="6" s="1"/>
  <c r="O101" i="3"/>
  <c r="D114" i="6" s="1"/>
  <c r="N101" i="3"/>
  <c r="C114" i="6" s="1"/>
  <c r="L101" i="3"/>
  <c r="A114" i="6" s="1"/>
  <c r="O100" i="3"/>
  <c r="D113" i="6" s="1"/>
  <c r="N100" i="3"/>
  <c r="C113" i="6" s="1"/>
  <c r="L100" i="3"/>
  <c r="A113" i="6" s="1"/>
  <c r="O99" i="3"/>
  <c r="D112" i="6" s="1"/>
  <c r="N99" i="3"/>
  <c r="C112" i="6" s="1"/>
  <c r="L99" i="3"/>
  <c r="A112" i="6" s="1"/>
  <c r="O98" i="3"/>
  <c r="D111" i="6" s="1"/>
  <c r="N98" i="3"/>
  <c r="C111" i="6" s="1"/>
  <c r="L98" i="3"/>
  <c r="A111" i="6" s="1"/>
  <c r="O97" i="3"/>
  <c r="D110" i="6" s="1"/>
  <c r="N97" i="3"/>
  <c r="C110" i="6" s="1"/>
  <c r="L97" i="3"/>
  <c r="A110" i="6" s="1"/>
  <c r="O96" i="3"/>
  <c r="D109" i="6" s="1"/>
  <c r="N96" i="3"/>
  <c r="C109" i="6" s="1"/>
  <c r="L96" i="3"/>
  <c r="A109" i="6" s="1"/>
  <c r="O95" i="3"/>
  <c r="D108" i="6" s="1"/>
  <c r="N95" i="3"/>
  <c r="C108" i="6" s="1"/>
  <c r="L95" i="3"/>
  <c r="A108" i="6" s="1"/>
  <c r="O94" i="3"/>
  <c r="D107" i="6" s="1"/>
  <c r="N94" i="3"/>
  <c r="C107" i="6" s="1"/>
  <c r="L94" i="3"/>
  <c r="A107" i="6" s="1"/>
  <c r="O93" i="3"/>
  <c r="D106" i="6" s="1"/>
  <c r="N93" i="3"/>
  <c r="C106" i="6" s="1"/>
  <c r="L93" i="3"/>
  <c r="A106" i="6" s="1"/>
  <c r="O92" i="3"/>
  <c r="D105" i="6" s="1"/>
  <c r="N92" i="3"/>
  <c r="C105" i="6" s="1"/>
  <c r="L92" i="3"/>
  <c r="A105" i="6" s="1"/>
  <c r="O91" i="3"/>
  <c r="D104" i="6" s="1"/>
  <c r="N91" i="3"/>
  <c r="C104" i="6" s="1"/>
  <c r="L91" i="3"/>
  <c r="A104" i="6" s="1"/>
  <c r="O90" i="3"/>
  <c r="D103" i="6" s="1"/>
  <c r="N90" i="3"/>
  <c r="C103" i="6" s="1"/>
  <c r="L90" i="3"/>
  <c r="A103" i="6" s="1"/>
  <c r="O89" i="3"/>
  <c r="D102" i="6" s="1"/>
  <c r="N89" i="3"/>
  <c r="C102" i="6" s="1"/>
  <c r="L89" i="3"/>
  <c r="A102" i="6" s="1"/>
  <c r="O88" i="3"/>
  <c r="D101" i="6" s="1"/>
  <c r="N88" i="3"/>
  <c r="C101" i="6" s="1"/>
  <c r="L88" i="3"/>
  <c r="A101" i="6" s="1"/>
  <c r="O87" i="3"/>
  <c r="D100" i="6" s="1"/>
  <c r="N87" i="3"/>
  <c r="C100" i="6" s="1"/>
  <c r="L87" i="3"/>
  <c r="A100" i="6" s="1"/>
  <c r="O86" i="3"/>
  <c r="D99" i="6" s="1"/>
  <c r="N86" i="3"/>
  <c r="C99" i="6" s="1"/>
  <c r="L86" i="3"/>
  <c r="A99" i="6" s="1"/>
  <c r="O85" i="3"/>
  <c r="D98" i="6" s="1"/>
  <c r="N85" i="3"/>
  <c r="C98" i="6" s="1"/>
  <c r="L85" i="3"/>
  <c r="A98" i="6" s="1"/>
  <c r="O84" i="3"/>
  <c r="D97" i="6" s="1"/>
  <c r="N84" i="3"/>
  <c r="C97" i="6" s="1"/>
  <c r="L84" i="3"/>
  <c r="A97" i="6" s="1"/>
  <c r="O83" i="3"/>
  <c r="D96" i="6" s="1"/>
  <c r="N83" i="3"/>
  <c r="C96" i="6" s="1"/>
  <c r="L83" i="3"/>
  <c r="A96" i="6" s="1"/>
  <c r="O82" i="3"/>
  <c r="D95" i="6" s="1"/>
  <c r="N82" i="3"/>
  <c r="C95" i="6" s="1"/>
  <c r="L82" i="3"/>
  <c r="A95" i="6" s="1"/>
  <c r="O81" i="3"/>
  <c r="D94" i="6" s="1"/>
  <c r="N81" i="3"/>
  <c r="C94" i="6" s="1"/>
  <c r="L81" i="3"/>
  <c r="A94" i="6" s="1"/>
  <c r="O80" i="3"/>
  <c r="D93" i="6" s="1"/>
  <c r="N80" i="3"/>
  <c r="C93" i="6" s="1"/>
  <c r="L80" i="3"/>
  <c r="A93" i="6" s="1"/>
  <c r="O79" i="3"/>
  <c r="D92" i="6" s="1"/>
  <c r="N79" i="3"/>
  <c r="C92" i="6" s="1"/>
  <c r="L79" i="3"/>
  <c r="A92" i="6" s="1"/>
  <c r="O78" i="3"/>
  <c r="D91" i="6" s="1"/>
  <c r="N78" i="3"/>
  <c r="C91" i="6" s="1"/>
  <c r="L78" i="3"/>
  <c r="A91" i="6" s="1"/>
  <c r="O77" i="3"/>
  <c r="D90" i="6" s="1"/>
  <c r="N77" i="3"/>
  <c r="C90" i="6" s="1"/>
  <c r="L77" i="3"/>
  <c r="A90" i="6" s="1"/>
  <c r="O76" i="3"/>
  <c r="D89" i="6" s="1"/>
  <c r="N76" i="3"/>
  <c r="C89" i="6" s="1"/>
  <c r="L76" i="3"/>
  <c r="A89" i="6" s="1"/>
  <c r="O75" i="3"/>
  <c r="D88" i="6" s="1"/>
  <c r="N75" i="3"/>
  <c r="C88" i="6" s="1"/>
  <c r="L75" i="3"/>
  <c r="A88" i="6" s="1"/>
  <c r="O74" i="3"/>
  <c r="D87" i="6" s="1"/>
  <c r="N74" i="3"/>
  <c r="C87" i="6" s="1"/>
  <c r="L74" i="3"/>
  <c r="A87" i="6" s="1"/>
  <c r="O73" i="3"/>
  <c r="D86" i="6" s="1"/>
  <c r="N73" i="3"/>
  <c r="C86" i="6" s="1"/>
  <c r="L73" i="3"/>
  <c r="A86" i="6" s="1"/>
  <c r="O72" i="3"/>
  <c r="D85" i="6" s="1"/>
  <c r="N72" i="3"/>
  <c r="C85" i="6" s="1"/>
  <c r="L72" i="3"/>
  <c r="A85" i="6" s="1"/>
  <c r="O71" i="3"/>
  <c r="D84" i="6" s="1"/>
  <c r="N71" i="3"/>
  <c r="C84" i="6" s="1"/>
  <c r="L71" i="3"/>
  <c r="A84" i="6" s="1"/>
  <c r="O70" i="3"/>
  <c r="D83" i="6" s="1"/>
  <c r="N70" i="3"/>
  <c r="C83" i="6" s="1"/>
  <c r="L70" i="3"/>
  <c r="A83" i="6" s="1"/>
  <c r="O69" i="3"/>
  <c r="D82" i="6" s="1"/>
  <c r="N69" i="3"/>
  <c r="C82" i="6" s="1"/>
  <c r="L69" i="3"/>
  <c r="A82" i="6" s="1"/>
  <c r="O68" i="3"/>
  <c r="D81" i="6" s="1"/>
  <c r="N68" i="3"/>
  <c r="C81" i="6" s="1"/>
  <c r="L68" i="3"/>
  <c r="A81" i="6" s="1"/>
  <c r="O67" i="3"/>
  <c r="D80" i="6" s="1"/>
  <c r="N67" i="3"/>
  <c r="C80" i="6" s="1"/>
  <c r="L67" i="3"/>
  <c r="A80" i="6" s="1"/>
  <c r="O66" i="3"/>
  <c r="D79" i="6" s="1"/>
  <c r="N66" i="3"/>
  <c r="C79" i="6" s="1"/>
  <c r="L66" i="3"/>
  <c r="A79" i="6" s="1"/>
  <c r="O65" i="3"/>
  <c r="D78" i="6" s="1"/>
  <c r="N65" i="3"/>
  <c r="C78" i="6" s="1"/>
  <c r="L65" i="3"/>
  <c r="A78" i="6" s="1"/>
  <c r="O64" i="3"/>
  <c r="D77" i="6" s="1"/>
  <c r="N64" i="3"/>
  <c r="C77" i="6" s="1"/>
  <c r="L64" i="3"/>
  <c r="A77" i="6" s="1"/>
  <c r="O63" i="3"/>
  <c r="D76" i="6" s="1"/>
  <c r="N63" i="3"/>
  <c r="C76" i="6" s="1"/>
  <c r="L63" i="3"/>
  <c r="A76" i="6" s="1"/>
  <c r="O62" i="3"/>
  <c r="D75" i="6" s="1"/>
  <c r="N62" i="3"/>
  <c r="C75" i="6" s="1"/>
  <c r="L62" i="3"/>
  <c r="A75" i="6" s="1"/>
  <c r="O61" i="3"/>
  <c r="D74" i="6" s="1"/>
  <c r="N61" i="3"/>
  <c r="C74" i="6" s="1"/>
  <c r="L61" i="3"/>
  <c r="A74" i="6" s="1"/>
  <c r="O60" i="3"/>
  <c r="D73" i="6" s="1"/>
  <c r="N60" i="3"/>
  <c r="C73" i="6" s="1"/>
  <c r="L60" i="3"/>
  <c r="A73" i="6" s="1"/>
  <c r="O59" i="3"/>
  <c r="D72" i="6" s="1"/>
  <c r="N59" i="3"/>
  <c r="C72" i="6" s="1"/>
  <c r="L59" i="3"/>
  <c r="A72" i="6" s="1"/>
  <c r="O58" i="3"/>
  <c r="D71" i="6" s="1"/>
  <c r="N58" i="3"/>
  <c r="C71" i="6" s="1"/>
  <c r="L58" i="3"/>
  <c r="A71" i="6" s="1"/>
  <c r="O57" i="3"/>
  <c r="D70" i="6" s="1"/>
  <c r="N57" i="3"/>
  <c r="C70" i="6" s="1"/>
  <c r="L57" i="3"/>
  <c r="A70" i="6" s="1"/>
  <c r="O56" i="3"/>
  <c r="D69" i="6" s="1"/>
  <c r="N56" i="3"/>
  <c r="C69" i="6" s="1"/>
  <c r="L56" i="3"/>
  <c r="A69" i="6" s="1"/>
  <c r="O55" i="3"/>
  <c r="D68" i="6" s="1"/>
  <c r="N55" i="3"/>
  <c r="C68" i="6" s="1"/>
  <c r="L55" i="3"/>
  <c r="A68" i="6" s="1"/>
  <c r="O54" i="3"/>
  <c r="D67" i="6" s="1"/>
  <c r="N54" i="3"/>
  <c r="C67" i="6" s="1"/>
  <c r="L54" i="3"/>
  <c r="A67" i="6" s="1"/>
  <c r="O53" i="3"/>
  <c r="D66" i="6" s="1"/>
  <c r="N53" i="3"/>
  <c r="C66" i="6" s="1"/>
  <c r="L53" i="3"/>
  <c r="A66" i="6" s="1"/>
  <c r="O52" i="3"/>
  <c r="D65" i="6" s="1"/>
  <c r="N52" i="3"/>
  <c r="C65" i="6" s="1"/>
  <c r="L52" i="3"/>
  <c r="A65" i="6" s="1"/>
  <c r="O51" i="3"/>
  <c r="D64" i="6" s="1"/>
  <c r="N51" i="3"/>
  <c r="C64" i="6" s="1"/>
  <c r="L51" i="3"/>
  <c r="A64" i="6" s="1"/>
  <c r="O50" i="3"/>
  <c r="D63" i="6" s="1"/>
  <c r="N50" i="3"/>
  <c r="C63" i="6" s="1"/>
  <c r="L50" i="3"/>
  <c r="A63" i="6" s="1"/>
  <c r="O49" i="3"/>
  <c r="D62" i="6" s="1"/>
  <c r="N49" i="3"/>
  <c r="C62" i="6" s="1"/>
  <c r="L49" i="3"/>
  <c r="A62" i="6" s="1"/>
  <c r="O48" i="3"/>
  <c r="D61" i="6" s="1"/>
  <c r="N48" i="3"/>
  <c r="C61" i="6" s="1"/>
  <c r="L48" i="3"/>
  <c r="A61" i="6" s="1"/>
  <c r="O47" i="3"/>
  <c r="D60" i="6" s="1"/>
  <c r="N47" i="3"/>
  <c r="C60" i="6" s="1"/>
  <c r="L47" i="3"/>
  <c r="A60" i="6" s="1"/>
  <c r="O46" i="3"/>
  <c r="D59" i="6" s="1"/>
  <c r="N46" i="3"/>
  <c r="C59" i="6" s="1"/>
  <c r="L46" i="3"/>
  <c r="A59" i="6" s="1"/>
  <c r="O45" i="3"/>
  <c r="D58" i="6" s="1"/>
  <c r="N45" i="3"/>
  <c r="C58" i="6" s="1"/>
  <c r="L45" i="3"/>
  <c r="A58" i="6" s="1"/>
  <c r="O44" i="3"/>
  <c r="D57" i="6" s="1"/>
  <c r="N44" i="3"/>
  <c r="C57" i="6" s="1"/>
  <c r="L44" i="3"/>
  <c r="A57" i="6" s="1"/>
  <c r="O43" i="3"/>
  <c r="D56" i="6" s="1"/>
  <c r="N43" i="3"/>
  <c r="C56" i="6" s="1"/>
  <c r="L43" i="3"/>
  <c r="A56" i="6" s="1"/>
  <c r="O42" i="3"/>
  <c r="D55" i="6" s="1"/>
  <c r="N42" i="3"/>
  <c r="C55" i="6" s="1"/>
  <c r="L42" i="3"/>
  <c r="A55" i="6" s="1"/>
  <c r="O41" i="3"/>
  <c r="D54" i="6" s="1"/>
  <c r="N41" i="3"/>
  <c r="C54" i="6" s="1"/>
  <c r="L41" i="3"/>
  <c r="A54" i="6" s="1"/>
  <c r="O40" i="3"/>
  <c r="D53" i="6" s="1"/>
  <c r="N40" i="3"/>
  <c r="C53" i="6" s="1"/>
  <c r="L40" i="3"/>
  <c r="A53" i="6" s="1"/>
  <c r="O39" i="3"/>
  <c r="D52" i="6" s="1"/>
  <c r="N39" i="3"/>
  <c r="C52" i="6" s="1"/>
  <c r="L39" i="3"/>
  <c r="A52" i="6" s="1"/>
  <c r="O38" i="3"/>
  <c r="D51" i="6" s="1"/>
  <c r="N38" i="3"/>
  <c r="C51" i="6" s="1"/>
  <c r="L38" i="3"/>
  <c r="A51" i="6" s="1"/>
  <c r="O37" i="3"/>
  <c r="D50" i="6" s="1"/>
  <c r="N37" i="3"/>
  <c r="C50" i="6" s="1"/>
  <c r="L37" i="3"/>
  <c r="A50" i="6" s="1"/>
  <c r="O36" i="3"/>
  <c r="D49" i="6" s="1"/>
  <c r="N36" i="3"/>
  <c r="C49" i="6" s="1"/>
  <c r="L36" i="3"/>
  <c r="A49" i="6" s="1"/>
  <c r="O35" i="3"/>
  <c r="D48" i="6" s="1"/>
  <c r="N35" i="3"/>
  <c r="C48" i="6" s="1"/>
  <c r="L35" i="3"/>
  <c r="A48" i="6" s="1"/>
  <c r="O34" i="3"/>
  <c r="D47" i="6" s="1"/>
  <c r="N34" i="3"/>
  <c r="C47" i="6" s="1"/>
  <c r="L34" i="3"/>
  <c r="A47" i="6" s="1"/>
  <c r="O33" i="3"/>
  <c r="D46" i="6" s="1"/>
  <c r="N33" i="3"/>
  <c r="C46" i="6" s="1"/>
  <c r="L33" i="3"/>
  <c r="A46" i="6" s="1"/>
  <c r="O32" i="3"/>
  <c r="D45" i="6" s="1"/>
  <c r="N32" i="3"/>
  <c r="C45" i="6" s="1"/>
  <c r="L32" i="3"/>
  <c r="A45" i="6" s="1"/>
  <c r="O31" i="3"/>
  <c r="D44" i="6" s="1"/>
  <c r="N31" i="3"/>
  <c r="C44" i="6" s="1"/>
  <c r="L31" i="3"/>
  <c r="A44" i="6" s="1"/>
  <c r="O30" i="3"/>
  <c r="D43" i="6" s="1"/>
  <c r="N30" i="3"/>
  <c r="C43" i="6" s="1"/>
  <c r="L30" i="3"/>
  <c r="A43" i="6" s="1"/>
  <c r="O29" i="3"/>
  <c r="D42" i="6" s="1"/>
  <c r="N29" i="3"/>
  <c r="C42" i="6" s="1"/>
  <c r="L29" i="3"/>
  <c r="A42" i="6" s="1"/>
  <c r="O28" i="3"/>
  <c r="D41" i="6" s="1"/>
  <c r="N28" i="3"/>
  <c r="C41" i="6" s="1"/>
  <c r="L28" i="3"/>
  <c r="A41" i="6" s="1"/>
  <c r="O27" i="3"/>
  <c r="D40" i="6" s="1"/>
  <c r="N27" i="3"/>
  <c r="C40" i="6" s="1"/>
  <c r="L27" i="3"/>
  <c r="A40" i="6" s="1"/>
  <c r="O26" i="3"/>
  <c r="D39" i="6" s="1"/>
  <c r="N26" i="3"/>
  <c r="C39" i="6" s="1"/>
  <c r="L26" i="3"/>
  <c r="A39" i="6" s="1"/>
  <c r="O25" i="3"/>
  <c r="D38" i="6" s="1"/>
  <c r="N25" i="3"/>
  <c r="C38" i="6" s="1"/>
  <c r="L25" i="3"/>
  <c r="A38" i="6" s="1"/>
  <c r="O24" i="3"/>
  <c r="D37" i="6" s="1"/>
  <c r="N24" i="3"/>
  <c r="C37" i="6" s="1"/>
  <c r="L24" i="3"/>
  <c r="A37" i="6" s="1"/>
  <c r="O23" i="3"/>
  <c r="D36" i="6" s="1"/>
  <c r="N23" i="3"/>
  <c r="C36" i="6" s="1"/>
  <c r="L23" i="3"/>
  <c r="A36" i="6" s="1"/>
  <c r="O22" i="3"/>
  <c r="D35" i="6" s="1"/>
  <c r="N22" i="3"/>
  <c r="C35" i="6" s="1"/>
  <c r="L22" i="3"/>
  <c r="A35" i="6" s="1"/>
  <c r="O21" i="3"/>
  <c r="D34" i="6" s="1"/>
  <c r="N21" i="3"/>
  <c r="C34" i="6" s="1"/>
  <c r="L21" i="3"/>
  <c r="A34" i="6" s="1"/>
  <c r="O20" i="3"/>
  <c r="D33" i="6" s="1"/>
  <c r="N20" i="3"/>
  <c r="C33" i="6" s="1"/>
  <c r="L20" i="3"/>
  <c r="A33" i="6" s="1"/>
  <c r="O19" i="3"/>
  <c r="D32" i="6" s="1"/>
  <c r="N19" i="3"/>
  <c r="C32" i="6" s="1"/>
  <c r="L19" i="3"/>
  <c r="A32" i="6" s="1"/>
  <c r="O18" i="3"/>
  <c r="D31" i="6" s="1"/>
  <c r="N18" i="3"/>
  <c r="C31" i="6" s="1"/>
  <c r="L18" i="3"/>
  <c r="A31" i="6" s="1"/>
  <c r="O17" i="3"/>
  <c r="D30" i="6" s="1"/>
  <c r="N17" i="3"/>
  <c r="C30" i="6" s="1"/>
  <c r="L17" i="3"/>
  <c r="A30" i="6" s="1"/>
  <c r="O16" i="3"/>
  <c r="D29" i="6" s="1"/>
  <c r="N16" i="3"/>
  <c r="C29" i="6" s="1"/>
  <c r="L16" i="3"/>
  <c r="A29" i="6" s="1"/>
  <c r="O15" i="3"/>
  <c r="D28" i="6" s="1"/>
  <c r="N15" i="3"/>
  <c r="C28" i="6" s="1"/>
  <c r="L15" i="3"/>
  <c r="A28" i="6" s="1"/>
  <c r="O14" i="3"/>
  <c r="D27" i="6" s="1"/>
  <c r="N14" i="3"/>
  <c r="C27" i="6" s="1"/>
  <c r="L14" i="3"/>
  <c r="A27" i="6" s="1"/>
  <c r="O13" i="3"/>
  <c r="D26" i="6" s="1"/>
  <c r="N13" i="3"/>
  <c r="C26" i="6" s="1"/>
  <c r="L13" i="3"/>
  <c r="A26" i="6" s="1"/>
  <c r="O12" i="3"/>
  <c r="D25" i="6" s="1"/>
  <c r="N12" i="3"/>
  <c r="C25" i="6" s="1"/>
  <c r="L12" i="3"/>
  <c r="A25" i="6" s="1"/>
  <c r="O11" i="3"/>
  <c r="D24" i="6" s="1"/>
  <c r="N11" i="3"/>
  <c r="C24" i="6" s="1"/>
  <c r="L11" i="3"/>
  <c r="A24" i="6" s="1"/>
  <c r="O10" i="3"/>
  <c r="D23" i="6" s="1"/>
  <c r="N10" i="3"/>
  <c r="C23" i="6" s="1"/>
  <c r="L10" i="3"/>
  <c r="A23" i="6" s="1"/>
  <c r="O9" i="3"/>
  <c r="D22" i="6" s="1"/>
  <c r="N9" i="3"/>
  <c r="C22" i="6" s="1"/>
  <c r="L9" i="3"/>
  <c r="A22" i="6" s="1"/>
  <c r="O8" i="3"/>
  <c r="D21" i="6" s="1"/>
  <c r="N8" i="3"/>
  <c r="C21" i="6" s="1"/>
  <c r="L8" i="3"/>
  <c r="A21" i="6" s="1"/>
  <c r="O7" i="3"/>
  <c r="D20" i="6" s="1"/>
  <c r="N7" i="3"/>
  <c r="C20" i="6" s="1"/>
  <c r="L7" i="3"/>
  <c r="A20" i="6" s="1"/>
  <c r="O6" i="3"/>
  <c r="D19" i="6" s="1"/>
  <c r="N6" i="3"/>
  <c r="C19" i="6" s="1"/>
  <c r="L6" i="3"/>
  <c r="A19" i="6" s="1"/>
  <c r="O5" i="3"/>
  <c r="D18" i="6" s="1"/>
  <c r="N5" i="3"/>
  <c r="C18" i="6" s="1"/>
  <c r="L5" i="3"/>
  <c r="A18" i="6" s="1"/>
  <c r="O4" i="3"/>
  <c r="D17" i="6" s="1"/>
  <c r="N4" i="3"/>
  <c r="C17" i="6" s="1"/>
  <c r="J4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P12" i="2"/>
  <c r="O12" i="2"/>
  <c r="N12" i="2"/>
  <c r="M12" i="2"/>
  <c r="L12" i="2"/>
  <c r="O5" i="2"/>
  <c r="O6" i="2" s="1"/>
  <c r="N5" i="2"/>
  <c r="N6" i="2" s="1"/>
  <c r="L5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F19" i="6" l="1"/>
  <c r="F27" i="6"/>
  <c r="F31" i="6"/>
  <c r="F35" i="6"/>
  <c r="F39" i="6"/>
  <c r="F43" i="6"/>
  <c r="F47" i="6"/>
  <c r="F51" i="6"/>
  <c r="F55" i="6"/>
  <c r="F59" i="6"/>
  <c r="F63" i="6"/>
  <c r="F67" i="6"/>
  <c r="F71" i="6"/>
  <c r="F75" i="6"/>
  <c r="F79" i="6"/>
  <c r="F83" i="6"/>
  <c r="F87" i="6"/>
  <c r="F91" i="6"/>
  <c r="F95" i="6"/>
  <c r="F99" i="6"/>
  <c r="F103" i="6"/>
  <c r="F107" i="6"/>
  <c r="F111" i="6"/>
  <c r="F115" i="6"/>
  <c r="F119" i="6"/>
  <c r="F123" i="6"/>
  <c r="F127" i="6"/>
  <c r="F131" i="6"/>
  <c r="F135" i="6"/>
  <c r="F139" i="6"/>
  <c r="F143" i="6"/>
  <c r="F147" i="6"/>
  <c r="F20" i="6"/>
  <c r="F24" i="6"/>
  <c r="F36" i="6"/>
  <c r="F40" i="6"/>
  <c r="F48" i="6"/>
  <c r="F56" i="6"/>
  <c r="F76" i="6"/>
  <c r="F84" i="6"/>
  <c r="F92" i="6"/>
  <c r="F100" i="6"/>
  <c r="F112" i="6"/>
  <c r="F120" i="6"/>
  <c r="F124" i="6"/>
  <c r="F132" i="6"/>
  <c r="F136" i="6"/>
  <c r="F144" i="6"/>
  <c r="F152" i="6"/>
  <c r="F160" i="6"/>
  <c r="F164" i="6"/>
  <c r="F23" i="6"/>
  <c r="L6" i="2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3" i="5"/>
  <c r="C107" i="5"/>
  <c r="C111" i="5"/>
  <c r="C115" i="5"/>
  <c r="C119" i="5"/>
  <c r="C123" i="5"/>
  <c r="C127" i="5"/>
  <c r="C131" i="5"/>
  <c r="C135" i="5"/>
  <c r="C139" i="5"/>
  <c r="C143" i="5"/>
  <c r="C147" i="5"/>
  <c r="C151" i="5"/>
  <c r="C155" i="5"/>
  <c r="C159" i="5"/>
  <c r="C163" i="5"/>
  <c r="C167" i="5"/>
  <c r="C171" i="5"/>
  <c r="C175" i="5"/>
  <c r="C179" i="5"/>
  <c r="C183" i="5"/>
  <c r="C187" i="5"/>
  <c r="C191" i="5"/>
  <c r="C195" i="5"/>
  <c r="C199" i="5"/>
  <c r="C203" i="5"/>
  <c r="C207" i="5"/>
  <c r="C211" i="5"/>
  <c r="C215" i="5"/>
  <c r="C219" i="5"/>
  <c r="C223" i="5"/>
  <c r="C227" i="5"/>
  <c r="C231" i="5"/>
  <c r="C235" i="5"/>
  <c r="C239" i="5"/>
  <c r="C243" i="5"/>
  <c r="C247" i="5"/>
  <c r="C251" i="5"/>
  <c r="C255" i="5"/>
  <c r="C259" i="5"/>
  <c r="C263" i="5"/>
  <c r="C267" i="5"/>
  <c r="C271" i="5"/>
  <c r="C275" i="5"/>
  <c r="C279" i="5"/>
  <c r="C283" i="5"/>
  <c r="C287" i="5"/>
  <c r="C291" i="5"/>
  <c r="C295" i="5"/>
  <c r="C299" i="5"/>
  <c r="C303" i="5"/>
  <c r="C307" i="5"/>
  <c r="C311" i="5"/>
  <c r="C315" i="5"/>
  <c r="C319" i="5"/>
  <c r="C323" i="5"/>
  <c r="C327" i="5"/>
  <c r="C331" i="5"/>
  <c r="C335" i="5"/>
  <c r="C339" i="5"/>
  <c r="C343" i="5"/>
  <c r="C8" i="5"/>
  <c r="D8" i="5" s="1"/>
  <c r="C13" i="5"/>
  <c r="C18" i="5"/>
  <c r="C24" i="5"/>
  <c r="D24" i="5" s="1"/>
  <c r="C29" i="5"/>
  <c r="C34" i="5"/>
  <c r="C40" i="5"/>
  <c r="D40" i="5" s="1"/>
  <c r="C45" i="5"/>
  <c r="C50" i="5"/>
  <c r="C56" i="5"/>
  <c r="C61" i="5"/>
  <c r="C66" i="5"/>
  <c r="C72" i="5"/>
  <c r="D72" i="5" s="1"/>
  <c r="C77" i="5"/>
  <c r="C82" i="5"/>
  <c r="C88" i="5"/>
  <c r="D88" i="5" s="1"/>
  <c r="C93" i="5"/>
  <c r="C98" i="5"/>
  <c r="C104" i="5"/>
  <c r="D104" i="5" s="1"/>
  <c r="C109" i="5"/>
  <c r="C114" i="5"/>
  <c r="C120" i="5"/>
  <c r="C125" i="5"/>
  <c r="C130" i="5"/>
  <c r="C136" i="5"/>
  <c r="D136" i="5" s="1"/>
  <c r="C141" i="5"/>
  <c r="C146" i="5"/>
  <c r="C152" i="5"/>
  <c r="D152" i="5" s="1"/>
  <c r="C157" i="5"/>
  <c r="C162" i="5"/>
  <c r="C168" i="5"/>
  <c r="D168" i="5" s="1"/>
  <c r="C173" i="5"/>
  <c r="C178" i="5"/>
  <c r="C184" i="5"/>
  <c r="C189" i="5"/>
  <c r="C194" i="5"/>
  <c r="C200" i="5"/>
  <c r="D200" i="5" s="1"/>
  <c r="C205" i="5"/>
  <c r="C210" i="5"/>
  <c r="C216" i="5"/>
  <c r="D216" i="5" s="1"/>
  <c r="C221" i="5"/>
  <c r="C226" i="5"/>
  <c r="C232" i="5"/>
  <c r="D232" i="5" s="1"/>
  <c r="C237" i="5"/>
  <c r="C242" i="5"/>
  <c r="C248" i="5"/>
  <c r="C253" i="5"/>
  <c r="C258" i="5"/>
  <c r="C264" i="5"/>
  <c r="D264" i="5" s="1"/>
  <c r="C269" i="5"/>
  <c r="C274" i="5"/>
  <c r="C280" i="5"/>
  <c r="D280" i="5" s="1"/>
  <c r="C285" i="5"/>
  <c r="C290" i="5"/>
  <c r="C296" i="5"/>
  <c r="D296" i="5" s="1"/>
  <c r="C301" i="5"/>
  <c r="C306" i="5"/>
  <c r="C312" i="5"/>
  <c r="C317" i="5"/>
  <c r="C322" i="5"/>
  <c r="C328" i="5"/>
  <c r="C333" i="5"/>
  <c r="C338" i="5"/>
  <c r="C344" i="5"/>
  <c r="D344" i="5" s="1"/>
  <c r="C348" i="5"/>
  <c r="C352" i="5"/>
  <c r="C356" i="5"/>
  <c r="C360" i="5"/>
  <c r="C364" i="5"/>
  <c r="C368" i="5"/>
  <c r="C372" i="5"/>
  <c r="C376" i="5"/>
  <c r="C380" i="5"/>
  <c r="C384" i="5"/>
  <c r="C388" i="5"/>
  <c r="C392" i="5"/>
  <c r="C396" i="5"/>
  <c r="C400" i="5"/>
  <c r="C404" i="5"/>
  <c r="C408" i="5"/>
  <c r="C412" i="5"/>
  <c r="C416" i="5"/>
  <c r="C420" i="5"/>
  <c r="C424" i="5"/>
  <c r="C428" i="5"/>
  <c r="C432" i="5"/>
  <c r="C436" i="5"/>
  <c r="C440" i="5"/>
  <c r="C444" i="5"/>
  <c r="C448" i="5"/>
  <c r="C452" i="5"/>
  <c r="C456" i="5"/>
  <c r="C460" i="5"/>
  <c r="C464" i="5"/>
  <c r="C468" i="5"/>
  <c r="C472" i="5"/>
  <c r="C476" i="5"/>
  <c r="C480" i="5"/>
  <c r="C484" i="5"/>
  <c r="C488" i="5"/>
  <c r="C492" i="5"/>
  <c r="C496" i="5"/>
  <c r="C500" i="5"/>
  <c r="C504" i="5"/>
  <c r="C508" i="5"/>
  <c r="C512" i="5"/>
  <c r="C9" i="5"/>
  <c r="C25" i="5"/>
  <c r="D25" i="5" s="1"/>
  <c r="C36" i="5"/>
  <c r="D36" i="5" s="1"/>
  <c r="C41" i="5"/>
  <c r="C52" i="5"/>
  <c r="D52" i="5" s="1"/>
  <c r="C57" i="5"/>
  <c r="D57" i="5" s="1"/>
  <c r="C68" i="5"/>
  <c r="D68" i="5" s="1"/>
  <c r="C73" i="5"/>
  <c r="C84" i="5"/>
  <c r="D84" i="5" s="1"/>
  <c r="C89" i="5"/>
  <c r="D89" i="5" s="1"/>
  <c r="C100" i="5"/>
  <c r="D100" i="5" s="1"/>
  <c r="C105" i="5"/>
  <c r="C116" i="5"/>
  <c r="D116" i="5" s="1"/>
  <c r="C121" i="5"/>
  <c r="D121" i="5" s="1"/>
  <c r="C126" i="5"/>
  <c r="C132" i="5"/>
  <c r="C142" i="5"/>
  <c r="C148" i="5"/>
  <c r="D148" i="5" s="1"/>
  <c r="C153" i="5"/>
  <c r="D153" i="5" s="1"/>
  <c r="C164" i="5"/>
  <c r="C169" i="5"/>
  <c r="D169" i="5" s="1"/>
  <c r="C174" i="5"/>
  <c r="C185" i="5"/>
  <c r="D185" i="5" s="1"/>
  <c r="C190" i="5"/>
  <c r="C196" i="5"/>
  <c r="D196" i="5" s="1"/>
  <c r="C206" i="5"/>
  <c r="C212" i="5"/>
  <c r="D212" i="5" s="1"/>
  <c r="C217" i="5"/>
  <c r="C228" i="5"/>
  <c r="D228" i="5" s="1"/>
  <c r="C233" i="5"/>
  <c r="D233" i="5" s="1"/>
  <c r="C238" i="5"/>
  <c r="C249" i="5"/>
  <c r="D249" i="5" s="1"/>
  <c r="C254" i="5"/>
  <c r="C260" i="5"/>
  <c r="D260" i="5" s="1"/>
  <c r="C265" i="5"/>
  <c r="D265" i="5" s="1"/>
  <c r="C276" i="5"/>
  <c r="C281" i="5"/>
  <c r="D281" i="5" s="1"/>
  <c r="C286" i="5"/>
  <c r="C292" i="5"/>
  <c r="D292" i="5" s="1"/>
  <c r="C302" i="5"/>
  <c r="C308" i="5"/>
  <c r="D308" i="5" s="1"/>
  <c r="C313" i="5"/>
  <c r="D313" i="5" s="1"/>
  <c r="C324" i="5"/>
  <c r="D324" i="5" s="1"/>
  <c r="C334" i="5"/>
  <c r="C340" i="5"/>
  <c r="D340" i="5" s="1"/>
  <c r="C349" i="5"/>
  <c r="C353" i="5"/>
  <c r="D353" i="5" s="1"/>
  <c r="C361" i="5"/>
  <c r="C365" i="5"/>
  <c r="C369" i="5"/>
  <c r="D369" i="5" s="1"/>
  <c r="C377" i="5"/>
  <c r="D377" i="5" s="1"/>
  <c r="C381" i="5"/>
  <c r="C385" i="5"/>
  <c r="D385" i="5" s="1"/>
  <c r="C393" i="5"/>
  <c r="D393" i="5" s="1"/>
  <c r="C397" i="5"/>
  <c r="D397" i="5" s="1"/>
  <c r="C401" i="5"/>
  <c r="D401" i="5" s="1"/>
  <c r="C409" i="5"/>
  <c r="D409" i="5" s="1"/>
  <c r="C413" i="5"/>
  <c r="C417" i="5"/>
  <c r="D417" i="5" s="1"/>
  <c r="C425" i="5"/>
  <c r="C429" i="5"/>
  <c r="C433" i="5"/>
  <c r="D433" i="5" s="1"/>
  <c r="C441" i="5"/>
  <c r="D441" i="5" s="1"/>
  <c r="C445" i="5"/>
  <c r="C449" i="5"/>
  <c r="D449" i="5" s="1"/>
  <c r="C453" i="5"/>
  <c r="D453" i="5" s="1"/>
  <c r="C461" i="5"/>
  <c r="D461" i="5" s="1"/>
  <c r="C465" i="5"/>
  <c r="D465" i="5" s="1"/>
  <c r="C473" i="5"/>
  <c r="D473" i="5" s="1"/>
  <c r="C477" i="5"/>
  <c r="C485" i="5"/>
  <c r="D485" i="5" s="1"/>
  <c r="C489" i="5"/>
  <c r="C493" i="5"/>
  <c r="C501" i="5"/>
  <c r="D501" i="5" s="1"/>
  <c r="C505" i="5"/>
  <c r="D505" i="5" s="1"/>
  <c r="C509" i="5"/>
  <c r="C4" i="5"/>
  <c r="D4" i="5" s="1"/>
  <c r="C14" i="5"/>
  <c r="C20" i="5"/>
  <c r="D20" i="5" s="1"/>
  <c r="C30" i="5"/>
  <c r="C46" i="5"/>
  <c r="C62" i="5"/>
  <c r="C78" i="5"/>
  <c r="C94" i="5"/>
  <c r="C110" i="5"/>
  <c r="C137" i="5"/>
  <c r="C158" i="5"/>
  <c r="C180" i="5"/>
  <c r="D180" i="5" s="1"/>
  <c r="C201" i="5"/>
  <c r="C222" i="5"/>
  <c r="C244" i="5"/>
  <c r="D244" i="5" s="1"/>
  <c r="C270" i="5"/>
  <c r="D270" i="5" s="1"/>
  <c r="C297" i="5"/>
  <c r="D297" i="5" s="1"/>
  <c r="C318" i="5"/>
  <c r="C329" i="5"/>
  <c r="C345" i="5"/>
  <c r="C357" i="5"/>
  <c r="D357" i="5" s="1"/>
  <c r="C373" i="5"/>
  <c r="D373" i="5" s="1"/>
  <c r="C389" i="5"/>
  <c r="D389" i="5" s="1"/>
  <c r="C405" i="5"/>
  <c r="C421" i="5"/>
  <c r="D421" i="5" s="1"/>
  <c r="C437" i="5"/>
  <c r="D437" i="5" s="1"/>
  <c r="C457" i="5"/>
  <c r="D457" i="5" s="1"/>
  <c r="C469" i="5"/>
  <c r="C481" i="5"/>
  <c r="D481" i="5" s="1"/>
  <c r="C497" i="5"/>
  <c r="D497" i="5" s="1"/>
  <c r="C513" i="5"/>
  <c r="D513" i="5" s="1"/>
  <c r="C10" i="5"/>
  <c r="C64" i="5"/>
  <c r="D64" i="5" s="1"/>
  <c r="C74" i="5"/>
  <c r="C90" i="5"/>
  <c r="C101" i="5"/>
  <c r="C106" i="5"/>
  <c r="C117" i="5"/>
  <c r="D117" i="5" s="1"/>
  <c r="C128" i="5"/>
  <c r="D128" i="5" s="1"/>
  <c r="C138" i="5"/>
  <c r="C149" i="5"/>
  <c r="D149" i="5" s="1"/>
  <c r="C160" i="5"/>
  <c r="D160" i="5" s="1"/>
  <c r="C165" i="5"/>
  <c r="D165" i="5" s="1"/>
  <c r="C176" i="5"/>
  <c r="D176" i="5" s="1"/>
  <c r="C186" i="5"/>
  <c r="C197" i="5"/>
  <c r="D197" i="5" s="1"/>
  <c r="C202" i="5"/>
  <c r="C213" i="5"/>
  <c r="C229" i="5"/>
  <c r="D229" i="5" s="1"/>
  <c r="C240" i="5"/>
  <c r="D240" i="5" s="1"/>
  <c r="C250" i="5"/>
  <c r="C256" i="5"/>
  <c r="D256" i="5" s="1"/>
  <c r="C272" i="5"/>
  <c r="D272" i="5" s="1"/>
  <c r="C282" i="5"/>
  <c r="D282" i="5" s="1"/>
  <c r="C293" i="5"/>
  <c r="D293" i="5" s="1"/>
  <c r="C298" i="5"/>
  <c r="C309" i="5"/>
  <c r="D309" i="5" s="1"/>
  <c r="C320" i="5"/>
  <c r="D320" i="5" s="1"/>
  <c r="C330" i="5"/>
  <c r="C341" i="5"/>
  <c r="C350" i="5"/>
  <c r="D350" i="5" s="1"/>
  <c r="C358" i="5"/>
  <c r="D358" i="5" s="1"/>
  <c r="C366" i="5"/>
  <c r="D366" i="5" s="1"/>
  <c r="C374" i="5"/>
  <c r="C382" i="5"/>
  <c r="D382" i="5" s="1"/>
  <c r="C390" i="5"/>
  <c r="C398" i="5"/>
  <c r="D398" i="5" s="1"/>
  <c r="C406" i="5"/>
  <c r="C414" i="5"/>
  <c r="D414" i="5" s="1"/>
  <c r="C422" i="5"/>
  <c r="C430" i="5"/>
  <c r="D430" i="5" s="1"/>
  <c r="C438" i="5"/>
  <c r="C442" i="5"/>
  <c r="C454" i="5"/>
  <c r="D454" i="5" s="1"/>
  <c r="C466" i="5"/>
  <c r="C474" i="5"/>
  <c r="C482" i="5"/>
  <c r="C490" i="5"/>
  <c r="C494" i="5"/>
  <c r="D494" i="5" s="1"/>
  <c r="C502" i="5"/>
  <c r="C510" i="5"/>
  <c r="C6" i="5"/>
  <c r="C12" i="5"/>
  <c r="D12" i="5" s="1"/>
  <c r="C17" i="5"/>
  <c r="C22" i="5"/>
  <c r="C28" i="5"/>
  <c r="C33" i="5"/>
  <c r="C38" i="5"/>
  <c r="C49" i="5"/>
  <c r="C54" i="5"/>
  <c r="C65" i="5"/>
  <c r="D65" i="5" s="1"/>
  <c r="C76" i="5"/>
  <c r="C86" i="5"/>
  <c r="C97" i="5"/>
  <c r="C108" i="5"/>
  <c r="C118" i="5"/>
  <c r="C129" i="5"/>
  <c r="C140" i="5"/>
  <c r="C150" i="5"/>
  <c r="C161" i="5"/>
  <c r="C172" i="5"/>
  <c r="C182" i="5"/>
  <c r="C193" i="5"/>
  <c r="C204" i="5"/>
  <c r="C214" i="5"/>
  <c r="C230" i="5"/>
  <c r="C241" i="5"/>
  <c r="D241" i="5" s="1"/>
  <c r="C252" i="5"/>
  <c r="C262" i="5"/>
  <c r="C273" i="5"/>
  <c r="D273" i="5" s="1"/>
  <c r="C284" i="5"/>
  <c r="D284" i="5" s="1"/>
  <c r="C294" i="5"/>
  <c r="C305" i="5"/>
  <c r="C316" i="5"/>
  <c r="C326" i="5"/>
  <c r="C337" i="5"/>
  <c r="C347" i="5"/>
  <c r="C355" i="5"/>
  <c r="C363" i="5"/>
  <c r="C371" i="5"/>
  <c r="C379" i="5"/>
  <c r="C387" i="5"/>
  <c r="C395" i="5"/>
  <c r="C403" i="5"/>
  <c r="C411" i="5"/>
  <c r="C419" i="5"/>
  <c r="C427" i="5"/>
  <c r="C435" i="5"/>
  <c r="C443" i="5"/>
  <c r="C451" i="5"/>
  <c r="C459" i="5"/>
  <c r="C467" i="5"/>
  <c r="C475" i="5"/>
  <c r="C483" i="5"/>
  <c r="C491" i="5"/>
  <c r="C499" i="5"/>
  <c r="C507" i="5"/>
  <c r="C2" i="5"/>
  <c r="C5" i="5"/>
  <c r="D5" i="5" s="1"/>
  <c r="C16" i="5"/>
  <c r="D16" i="5" s="1"/>
  <c r="C21" i="5"/>
  <c r="C26" i="5"/>
  <c r="C32" i="5"/>
  <c r="D32" i="5" s="1"/>
  <c r="C37" i="5"/>
  <c r="C42" i="5"/>
  <c r="C48" i="5"/>
  <c r="D48" i="5" s="1"/>
  <c r="C53" i="5"/>
  <c r="D53" i="5" s="1"/>
  <c r="C58" i="5"/>
  <c r="C69" i="5"/>
  <c r="C80" i="5"/>
  <c r="D80" i="5" s="1"/>
  <c r="C85" i="5"/>
  <c r="D85" i="5" s="1"/>
  <c r="C96" i="5"/>
  <c r="D96" i="5" s="1"/>
  <c r="C112" i="5"/>
  <c r="D112" i="5" s="1"/>
  <c r="C122" i="5"/>
  <c r="C133" i="5"/>
  <c r="D133" i="5" s="1"/>
  <c r="C144" i="5"/>
  <c r="D144" i="5" s="1"/>
  <c r="C154" i="5"/>
  <c r="C170" i="5"/>
  <c r="C181" i="5"/>
  <c r="D181" i="5" s="1"/>
  <c r="C192" i="5"/>
  <c r="D192" i="5" s="1"/>
  <c r="C208" i="5"/>
  <c r="D208" i="5" s="1"/>
  <c r="C218" i="5"/>
  <c r="C224" i="5"/>
  <c r="D224" i="5" s="1"/>
  <c r="C234" i="5"/>
  <c r="C245" i="5"/>
  <c r="C261" i="5"/>
  <c r="D261" i="5" s="1"/>
  <c r="C266" i="5"/>
  <c r="D266" i="5" s="1"/>
  <c r="C277" i="5"/>
  <c r="D277" i="5" s="1"/>
  <c r="C288" i="5"/>
  <c r="D288" i="5" s="1"/>
  <c r="C304" i="5"/>
  <c r="D304" i="5" s="1"/>
  <c r="C314" i="5"/>
  <c r="C325" i="5"/>
  <c r="C336" i="5"/>
  <c r="D336" i="5" s="1"/>
  <c r="C346" i="5"/>
  <c r="D346" i="5" s="1"/>
  <c r="C354" i="5"/>
  <c r="D354" i="5" s="1"/>
  <c r="C362" i="5"/>
  <c r="D362" i="5" s="1"/>
  <c r="C370" i="5"/>
  <c r="D370" i="5" s="1"/>
  <c r="C378" i="5"/>
  <c r="C386" i="5"/>
  <c r="D386" i="5" s="1"/>
  <c r="C394" i="5"/>
  <c r="C402" i="5"/>
  <c r="D402" i="5" s="1"/>
  <c r="C410" i="5"/>
  <c r="D410" i="5" s="1"/>
  <c r="C418" i="5"/>
  <c r="D418" i="5" s="1"/>
  <c r="C426" i="5"/>
  <c r="D426" i="5" s="1"/>
  <c r="C434" i="5"/>
  <c r="C446" i="5"/>
  <c r="C450" i="5"/>
  <c r="C458" i="5"/>
  <c r="C462" i="5"/>
  <c r="C470" i="5"/>
  <c r="D470" i="5" s="1"/>
  <c r="C478" i="5"/>
  <c r="D478" i="5" s="1"/>
  <c r="C486" i="5"/>
  <c r="C498" i="5"/>
  <c r="C506" i="5"/>
  <c r="C514" i="5"/>
  <c r="D514" i="5" s="1"/>
  <c r="C44" i="5"/>
  <c r="C60" i="5"/>
  <c r="C70" i="5"/>
  <c r="C81" i="5"/>
  <c r="D81" i="5" s="1"/>
  <c r="C92" i="5"/>
  <c r="C102" i="5"/>
  <c r="C113" i="5"/>
  <c r="D113" i="5" s="1"/>
  <c r="C124" i="5"/>
  <c r="C134" i="5"/>
  <c r="C145" i="5"/>
  <c r="D145" i="5" s="1"/>
  <c r="C156" i="5"/>
  <c r="C166" i="5"/>
  <c r="C177" i="5"/>
  <c r="D177" i="5" s="1"/>
  <c r="C188" i="5"/>
  <c r="C198" i="5"/>
  <c r="C209" i="5"/>
  <c r="D209" i="5" s="1"/>
  <c r="C220" i="5"/>
  <c r="C225" i="5"/>
  <c r="C236" i="5"/>
  <c r="C246" i="5"/>
  <c r="C257" i="5"/>
  <c r="D257" i="5" s="1"/>
  <c r="C268" i="5"/>
  <c r="C278" i="5"/>
  <c r="D278" i="5" s="1"/>
  <c r="C289" i="5"/>
  <c r="D289" i="5" s="1"/>
  <c r="C300" i="5"/>
  <c r="C310" i="5"/>
  <c r="C321" i="5"/>
  <c r="D321" i="5" s="1"/>
  <c r="C332" i="5"/>
  <c r="D332" i="5" s="1"/>
  <c r="C342" i="5"/>
  <c r="D342" i="5" s="1"/>
  <c r="C351" i="5"/>
  <c r="D351" i="5" s="1"/>
  <c r="C359" i="5"/>
  <c r="D359" i="5" s="1"/>
  <c r="C367" i="5"/>
  <c r="D367" i="5" s="1"/>
  <c r="C375" i="5"/>
  <c r="D375" i="5" s="1"/>
  <c r="C383" i="5"/>
  <c r="D383" i="5" s="1"/>
  <c r="C391" i="5"/>
  <c r="D391" i="5" s="1"/>
  <c r="C399" i="5"/>
  <c r="D399" i="5" s="1"/>
  <c r="C407" i="5"/>
  <c r="C415" i="5"/>
  <c r="D415" i="5" s="1"/>
  <c r="C423" i="5"/>
  <c r="C431" i="5"/>
  <c r="D431" i="5" s="1"/>
  <c r="C439" i="5"/>
  <c r="D439" i="5" s="1"/>
  <c r="C447" i="5"/>
  <c r="C455" i="5"/>
  <c r="D455" i="5" s="1"/>
  <c r="C463" i="5"/>
  <c r="D463" i="5" s="1"/>
  <c r="C471" i="5"/>
  <c r="C479" i="5"/>
  <c r="C487" i="5"/>
  <c r="D487" i="5" s="1"/>
  <c r="C495" i="5"/>
  <c r="D495" i="5" s="1"/>
  <c r="C503" i="5"/>
  <c r="D503" i="5" s="1"/>
  <c r="C511" i="5"/>
  <c r="F18" i="6"/>
  <c r="F26" i="6"/>
  <c r="F38" i="6"/>
  <c r="F46" i="6"/>
  <c r="F50" i="6"/>
  <c r="F58" i="6"/>
  <c r="F62" i="6"/>
  <c r="F74" i="6"/>
  <c r="F82" i="6"/>
  <c r="F86" i="6"/>
  <c r="F90" i="6"/>
  <c r="F94" i="6"/>
  <c r="F98" i="6"/>
  <c r="F102" i="6"/>
  <c r="F106" i="6"/>
  <c r="F110" i="6"/>
  <c r="F114" i="6"/>
  <c r="F118" i="6"/>
  <c r="F122" i="6"/>
  <c r="F126" i="6"/>
  <c r="F130" i="6"/>
  <c r="F134" i="6"/>
  <c r="F138" i="6"/>
  <c r="F142" i="6"/>
  <c r="F146" i="6"/>
  <c r="F150" i="6"/>
  <c r="F154" i="6"/>
  <c r="F158" i="6"/>
  <c r="F162" i="6"/>
  <c r="F166" i="6"/>
  <c r="F28" i="6"/>
  <c r="F32" i="6"/>
  <c r="F44" i="6"/>
  <c r="F52" i="6"/>
  <c r="F60" i="6"/>
  <c r="F64" i="6"/>
  <c r="F68" i="6"/>
  <c r="F72" i="6"/>
  <c r="F80" i="6"/>
  <c r="F88" i="6"/>
  <c r="F96" i="6"/>
  <c r="F104" i="6"/>
  <c r="F108" i="6"/>
  <c r="F116" i="6"/>
  <c r="F128" i="6"/>
  <c r="F140" i="6"/>
  <c r="F148" i="6"/>
  <c r="F156" i="6"/>
  <c r="F22" i="6"/>
  <c r="F30" i="6"/>
  <c r="F34" i="6"/>
  <c r="F42" i="6"/>
  <c r="F54" i="6"/>
  <c r="F66" i="6"/>
  <c r="F70" i="6"/>
  <c r="F78" i="6"/>
  <c r="F21" i="6"/>
  <c r="F25" i="6"/>
  <c r="F29" i="6"/>
  <c r="F33" i="6"/>
  <c r="F37" i="6"/>
  <c r="F41" i="6"/>
  <c r="F45" i="6"/>
  <c r="F49" i="6"/>
  <c r="F53" i="6"/>
  <c r="F57" i="6"/>
  <c r="F61" i="6"/>
  <c r="F65" i="6"/>
  <c r="F69" i="6"/>
  <c r="F73" i="6"/>
  <c r="F77" i="6"/>
  <c r="F81" i="6"/>
  <c r="F85" i="6"/>
  <c r="F89" i="6"/>
  <c r="F93" i="6"/>
  <c r="F97" i="6"/>
  <c r="F101" i="6"/>
  <c r="F105" i="6"/>
  <c r="F109" i="6"/>
  <c r="F113" i="6"/>
  <c r="F117" i="6"/>
  <c r="F121" i="6"/>
  <c r="F125" i="6"/>
  <c r="F129" i="6"/>
  <c r="F133" i="6"/>
  <c r="F137" i="6"/>
  <c r="F141" i="6"/>
  <c r="F145" i="6"/>
  <c r="F149" i="6"/>
  <c r="F168" i="6"/>
  <c r="F172" i="6"/>
  <c r="F176" i="6"/>
  <c r="F180" i="6"/>
  <c r="F184" i="6"/>
  <c r="F188" i="6"/>
  <c r="F192" i="6"/>
  <c r="F196" i="6"/>
  <c r="F200" i="6"/>
  <c r="F204" i="6"/>
  <c r="F208" i="6"/>
  <c r="F212" i="6"/>
  <c r="F216" i="6"/>
  <c r="F220" i="6"/>
  <c r="F224" i="6"/>
  <c r="F228" i="6"/>
  <c r="F232" i="6"/>
  <c r="F236" i="6"/>
  <c r="F240" i="6"/>
  <c r="F244" i="6"/>
  <c r="F248" i="6"/>
  <c r="F252" i="6"/>
  <c r="F256" i="6"/>
  <c r="F260" i="6"/>
  <c r="F264" i="6"/>
  <c r="F268" i="6"/>
  <c r="F272" i="6"/>
  <c r="F276" i="6"/>
  <c r="F280" i="6"/>
  <c r="F284" i="6"/>
  <c r="F288" i="6"/>
  <c r="F292" i="6"/>
  <c r="F296" i="6"/>
  <c r="F300" i="6"/>
  <c r="F304" i="6"/>
  <c r="F308" i="6"/>
  <c r="F312" i="6"/>
  <c r="F316" i="6"/>
  <c r="F320" i="6"/>
  <c r="F324" i="6"/>
  <c r="F328" i="6"/>
  <c r="F332" i="6"/>
  <c r="F336" i="6"/>
  <c r="F340" i="6"/>
  <c r="F344" i="6"/>
  <c r="F348" i="6"/>
  <c r="F352" i="6"/>
  <c r="F356" i="6"/>
  <c r="F360" i="6"/>
  <c r="F364" i="6"/>
  <c r="F368" i="6"/>
  <c r="F372" i="6"/>
  <c r="F376" i="6"/>
  <c r="F380" i="6"/>
  <c r="F384" i="6"/>
  <c r="F388" i="6"/>
  <c r="F392" i="6"/>
  <c r="F396" i="6"/>
  <c r="F400" i="6"/>
  <c r="F404" i="6"/>
  <c r="F408" i="6"/>
  <c r="F412" i="6"/>
  <c r="F416" i="6"/>
  <c r="F420" i="6"/>
  <c r="F424" i="6"/>
  <c r="F428" i="6"/>
  <c r="F432" i="6"/>
  <c r="F436" i="6"/>
  <c r="F440" i="6"/>
  <c r="F444" i="6"/>
  <c r="F448" i="6"/>
  <c r="F452" i="6"/>
  <c r="F456" i="6"/>
  <c r="F460" i="6"/>
  <c r="F464" i="6"/>
  <c r="F468" i="6"/>
  <c r="F472" i="6"/>
  <c r="F476" i="6"/>
  <c r="F480" i="6"/>
  <c r="F484" i="6"/>
  <c r="F488" i="6"/>
  <c r="F492" i="6"/>
  <c r="F496" i="6"/>
  <c r="F500" i="6"/>
  <c r="F504" i="6"/>
  <c r="F508" i="6"/>
  <c r="F512" i="6"/>
  <c r="F516" i="6"/>
  <c r="F520" i="6"/>
  <c r="F524" i="6"/>
  <c r="F528" i="6"/>
  <c r="F151" i="6"/>
  <c r="F155" i="6"/>
  <c r="F159" i="6"/>
  <c r="F163" i="6"/>
  <c r="F167" i="6"/>
  <c r="F171" i="6"/>
  <c r="F175" i="6"/>
  <c r="F179" i="6"/>
  <c r="F183" i="6"/>
  <c r="F187" i="6"/>
  <c r="F191" i="6"/>
  <c r="F195" i="6"/>
  <c r="F199" i="6"/>
  <c r="F203" i="6"/>
  <c r="F207" i="6"/>
  <c r="F211" i="6"/>
  <c r="F215" i="6"/>
  <c r="F219" i="6"/>
  <c r="F223" i="6"/>
  <c r="F227" i="6"/>
  <c r="F231" i="6"/>
  <c r="F235" i="6"/>
  <c r="F239" i="6"/>
  <c r="F243" i="6"/>
  <c r="F247" i="6"/>
  <c r="F251" i="6"/>
  <c r="F255" i="6"/>
  <c r="F259" i="6"/>
  <c r="F263" i="6"/>
  <c r="F267" i="6"/>
  <c r="F271" i="6"/>
  <c r="F275" i="6"/>
  <c r="F279" i="6"/>
  <c r="F283" i="6"/>
  <c r="F287" i="6"/>
  <c r="F291" i="6"/>
  <c r="F295" i="6"/>
  <c r="F299" i="6"/>
  <c r="F303" i="6"/>
  <c r="F307" i="6"/>
  <c r="F311" i="6"/>
  <c r="F315" i="6"/>
  <c r="F319" i="6"/>
  <c r="F323" i="6"/>
  <c r="F327" i="6"/>
  <c r="F331" i="6"/>
  <c r="F335" i="6"/>
  <c r="F339" i="6"/>
  <c r="F343" i="6"/>
  <c r="F347" i="6"/>
  <c r="F351" i="6"/>
  <c r="F355" i="6"/>
  <c r="F359" i="6"/>
  <c r="F363" i="6"/>
  <c r="F367" i="6"/>
  <c r="F371" i="6"/>
  <c r="F375" i="6"/>
  <c r="F379" i="6"/>
  <c r="F383" i="6"/>
  <c r="F387" i="6"/>
  <c r="F391" i="6"/>
  <c r="F395" i="6"/>
  <c r="F399" i="6"/>
  <c r="F403" i="6"/>
  <c r="F407" i="6"/>
  <c r="F411" i="6"/>
  <c r="F415" i="6"/>
  <c r="F419" i="6"/>
  <c r="F423" i="6"/>
  <c r="F427" i="6"/>
  <c r="F431" i="6"/>
  <c r="F435" i="6"/>
  <c r="F439" i="6"/>
  <c r="F443" i="6"/>
  <c r="F447" i="6"/>
  <c r="F451" i="6"/>
  <c r="F455" i="6"/>
  <c r="F459" i="6"/>
  <c r="F463" i="6"/>
  <c r="F467" i="6"/>
  <c r="F471" i="6"/>
  <c r="F475" i="6"/>
  <c r="F479" i="6"/>
  <c r="F483" i="6"/>
  <c r="F487" i="6"/>
  <c r="F491" i="6"/>
  <c r="F495" i="6"/>
  <c r="F499" i="6"/>
  <c r="F503" i="6"/>
  <c r="F507" i="6"/>
  <c r="F511" i="6"/>
  <c r="F515" i="6"/>
  <c r="F519" i="6"/>
  <c r="F523" i="6"/>
  <c r="F527" i="6"/>
  <c r="F170" i="6"/>
  <c r="F174" i="6"/>
  <c r="F178" i="6"/>
  <c r="F182" i="6"/>
  <c r="F186" i="6"/>
  <c r="F190" i="6"/>
  <c r="F194" i="6"/>
  <c r="F198" i="6"/>
  <c r="F202" i="6"/>
  <c r="F206" i="6"/>
  <c r="F210" i="6"/>
  <c r="F214" i="6"/>
  <c r="F218" i="6"/>
  <c r="F222" i="6"/>
  <c r="F226" i="6"/>
  <c r="F230" i="6"/>
  <c r="F234" i="6"/>
  <c r="F238" i="6"/>
  <c r="F242" i="6"/>
  <c r="F246" i="6"/>
  <c r="F250" i="6"/>
  <c r="F254" i="6"/>
  <c r="F258" i="6"/>
  <c r="F262" i="6"/>
  <c r="F266" i="6"/>
  <c r="F270" i="6"/>
  <c r="F274" i="6"/>
  <c r="F278" i="6"/>
  <c r="F282" i="6"/>
  <c r="F286" i="6"/>
  <c r="F290" i="6"/>
  <c r="F294" i="6"/>
  <c r="F298" i="6"/>
  <c r="F302" i="6"/>
  <c r="F306" i="6"/>
  <c r="F310" i="6"/>
  <c r="F314" i="6"/>
  <c r="F318" i="6"/>
  <c r="F322" i="6"/>
  <c r="F326" i="6"/>
  <c r="F330" i="6"/>
  <c r="F334" i="6"/>
  <c r="F338" i="6"/>
  <c r="F342" i="6"/>
  <c r="F346" i="6"/>
  <c r="F350" i="6"/>
  <c r="F354" i="6"/>
  <c r="F358" i="6"/>
  <c r="F362" i="6"/>
  <c r="F366" i="6"/>
  <c r="F370" i="6"/>
  <c r="F374" i="6"/>
  <c r="F378" i="6"/>
  <c r="F382" i="6"/>
  <c r="F386" i="6"/>
  <c r="F390" i="6"/>
  <c r="F394" i="6"/>
  <c r="F398" i="6"/>
  <c r="F402" i="6"/>
  <c r="F406" i="6"/>
  <c r="F410" i="6"/>
  <c r="F414" i="6"/>
  <c r="F418" i="6"/>
  <c r="F422" i="6"/>
  <c r="F426" i="6"/>
  <c r="F430" i="6"/>
  <c r="F434" i="6"/>
  <c r="F438" i="6"/>
  <c r="F442" i="6"/>
  <c r="F446" i="6"/>
  <c r="F450" i="6"/>
  <c r="F454" i="6"/>
  <c r="F458" i="6"/>
  <c r="F462" i="6"/>
  <c r="F466" i="6"/>
  <c r="F470" i="6"/>
  <c r="F474" i="6"/>
  <c r="F478" i="6"/>
  <c r="F482" i="6"/>
  <c r="F486" i="6"/>
  <c r="F490" i="6"/>
  <c r="F494" i="6"/>
  <c r="F498" i="6"/>
  <c r="F502" i="6"/>
  <c r="F506" i="6"/>
  <c r="F510" i="6"/>
  <c r="F514" i="6"/>
  <c r="F518" i="6"/>
  <c r="F522" i="6"/>
  <c r="F526" i="6"/>
  <c r="F153" i="6"/>
  <c r="F157" i="6"/>
  <c r="F161" i="6"/>
  <c r="F165" i="6"/>
  <c r="F169" i="6"/>
  <c r="F173" i="6"/>
  <c r="F177" i="6"/>
  <c r="F181" i="6"/>
  <c r="F185" i="6"/>
  <c r="F189" i="6"/>
  <c r="F193" i="6"/>
  <c r="F197" i="6"/>
  <c r="F201" i="6"/>
  <c r="F205" i="6"/>
  <c r="F209" i="6"/>
  <c r="F213" i="6"/>
  <c r="F217" i="6"/>
  <c r="F221" i="6"/>
  <c r="F225" i="6"/>
  <c r="F229" i="6"/>
  <c r="F233" i="6"/>
  <c r="F237" i="6"/>
  <c r="F241" i="6"/>
  <c r="F245" i="6"/>
  <c r="F249" i="6"/>
  <c r="F253" i="6"/>
  <c r="F257" i="6"/>
  <c r="F261" i="6"/>
  <c r="F265" i="6"/>
  <c r="F269" i="6"/>
  <c r="F273" i="6"/>
  <c r="F277" i="6"/>
  <c r="F281" i="6"/>
  <c r="F285" i="6"/>
  <c r="F289" i="6"/>
  <c r="F293" i="6"/>
  <c r="F297" i="6"/>
  <c r="F301" i="6"/>
  <c r="F305" i="6"/>
  <c r="F309" i="6"/>
  <c r="F313" i="6"/>
  <c r="F317" i="6"/>
  <c r="F321" i="6"/>
  <c r="F325" i="6"/>
  <c r="F329" i="6"/>
  <c r="F333" i="6"/>
  <c r="F337" i="6"/>
  <c r="F341" i="6"/>
  <c r="F345" i="6"/>
  <c r="F349" i="6"/>
  <c r="F353" i="6"/>
  <c r="F357" i="6"/>
  <c r="F361" i="6"/>
  <c r="F365" i="6"/>
  <c r="F369" i="6"/>
  <c r="F373" i="6"/>
  <c r="F377" i="6"/>
  <c r="F381" i="6"/>
  <c r="F385" i="6"/>
  <c r="F389" i="6"/>
  <c r="F393" i="6"/>
  <c r="F397" i="6"/>
  <c r="F401" i="6"/>
  <c r="F405" i="6"/>
  <c r="F409" i="6"/>
  <c r="F413" i="6"/>
  <c r="F417" i="6"/>
  <c r="F421" i="6"/>
  <c r="F425" i="6"/>
  <c r="F429" i="6"/>
  <c r="F433" i="6"/>
  <c r="F437" i="6"/>
  <c r="F441" i="6"/>
  <c r="F445" i="6"/>
  <c r="F449" i="6"/>
  <c r="F453" i="6"/>
  <c r="F457" i="6"/>
  <c r="F461" i="6"/>
  <c r="F465" i="6"/>
  <c r="F469" i="6"/>
  <c r="F473" i="6"/>
  <c r="F477" i="6"/>
  <c r="F481" i="6"/>
  <c r="F485" i="6"/>
  <c r="F489" i="6"/>
  <c r="F493" i="6"/>
  <c r="F497" i="6"/>
  <c r="F501" i="6"/>
  <c r="F505" i="6"/>
  <c r="F509" i="6"/>
  <c r="F513" i="6"/>
  <c r="F517" i="6"/>
  <c r="F521" i="6"/>
  <c r="F525" i="6"/>
  <c r="F17" i="6"/>
  <c r="F5" i="6"/>
  <c r="F18" i="4"/>
  <c r="F8" i="4"/>
  <c r="D15" i="4"/>
  <c r="C16" i="4" s="1"/>
  <c r="C5" i="4"/>
  <c r="C15" i="4"/>
  <c r="F5" i="4"/>
  <c r="C8" i="4" s="1"/>
  <c r="F15" i="4"/>
  <c r="C18" i="4" s="1"/>
  <c r="E5" i="4"/>
  <c r="C7" i="4" s="1"/>
  <c r="E15" i="4"/>
  <c r="C17" i="4" s="1"/>
  <c r="D5" i="4"/>
  <c r="C6" i="4" s="1"/>
  <c r="F16" i="4"/>
  <c r="D18" i="4" s="1"/>
  <c r="E16" i="4"/>
  <c r="D17" i="4" s="1"/>
  <c r="D6" i="4"/>
  <c r="D16" i="4"/>
  <c r="F6" i="4"/>
  <c r="D8" i="4" s="1"/>
  <c r="E6" i="4"/>
  <c r="D7" i="4" s="1"/>
  <c r="F7" i="4"/>
  <c r="E8" i="4" s="1"/>
  <c r="F17" i="4"/>
  <c r="E18" i="4" s="1"/>
  <c r="E7" i="4"/>
  <c r="E17" i="4"/>
  <c r="D14" i="4"/>
  <c r="B16" i="4" s="1"/>
  <c r="C4" i="4"/>
  <c r="C14" i="4"/>
  <c r="B15" i="4" s="1"/>
  <c r="F4" i="4"/>
  <c r="B8" i="4" s="1"/>
  <c r="B4" i="4"/>
  <c r="F14" i="4"/>
  <c r="B18" i="4" s="1"/>
  <c r="B14" i="4"/>
  <c r="E4" i="4"/>
  <c r="B7" i="4" s="1"/>
  <c r="E14" i="4"/>
  <c r="B17" i="4" s="1"/>
  <c r="D4" i="4"/>
  <c r="B6" i="4" s="1"/>
  <c r="B28" i="4"/>
  <c r="L7" i="2"/>
  <c r="D395" i="5" l="1"/>
  <c r="D444" i="5"/>
  <c r="D348" i="5"/>
  <c r="D29" i="5"/>
  <c r="D436" i="5"/>
  <c r="D363" i="5"/>
  <c r="D476" i="5"/>
  <c r="D380" i="5"/>
  <c r="D11" i="5"/>
  <c r="D97" i="5"/>
  <c r="D468" i="5"/>
  <c r="D372" i="5"/>
  <c r="D291" i="5"/>
  <c r="D427" i="5"/>
  <c r="D193" i="5"/>
  <c r="D508" i="5"/>
  <c r="D412" i="5"/>
  <c r="D283" i="5"/>
  <c r="D504" i="5"/>
  <c r="D500" i="5"/>
  <c r="D404" i="5"/>
  <c r="H521" i="6"/>
  <c r="I521" i="6" s="1"/>
  <c r="G521" i="6"/>
  <c r="H505" i="6"/>
  <c r="I505" i="6" s="1"/>
  <c r="G505" i="6"/>
  <c r="H489" i="6"/>
  <c r="I489" i="6" s="1"/>
  <c r="G489" i="6"/>
  <c r="H473" i="6"/>
  <c r="I473" i="6" s="1"/>
  <c r="G473" i="6"/>
  <c r="H457" i="6"/>
  <c r="I457" i="6" s="1"/>
  <c r="G457" i="6"/>
  <c r="H441" i="6"/>
  <c r="I441" i="6" s="1"/>
  <c r="G441" i="6"/>
  <c r="H425" i="6"/>
  <c r="I425" i="6" s="1"/>
  <c r="G425" i="6"/>
  <c r="H409" i="6"/>
  <c r="I409" i="6" s="1"/>
  <c r="G409" i="6"/>
  <c r="H393" i="6"/>
  <c r="I393" i="6" s="1"/>
  <c r="G393" i="6"/>
  <c r="H377" i="6"/>
  <c r="I377" i="6" s="1"/>
  <c r="G377" i="6"/>
  <c r="H361" i="6"/>
  <c r="I361" i="6" s="1"/>
  <c r="G361" i="6"/>
  <c r="H345" i="6"/>
  <c r="I345" i="6" s="1"/>
  <c r="G345" i="6"/>
  <c r="H329" i="6"/>
  <c r="I329" i="6" s="1"/>
  <c r="G329" i="6"/>
  <c r="H313" i="6"/>
  <c r="I313" i="6" s="1"/>
  <c r="G313" i="6"/>
  <c r="H297" i="6"/>
  <c r="I297" i="6" s="1"/>
  <c r="G297" i="6"/>
  <c r="H281" i="6"/>
  <c r="I281" i="6" s="1"/>
  <c r="G281" i="6"/>
  <c r="H265" i="6"/>
  <c r="I265" i="6" s="1"/>
  <c r="G265" i="6"/>
  <c r="H249" i="6"/>
  <c r="I249" i="6" s="1"/>
  <c r="G249" i="6"/>
  <c r="H233" i="6"/>
  <c r="I233" i="6" s="1"/>
  <c r="G233" i="6"/>
  <c r="H217" i="6"/>
  <c r="I217" i="6" s="1"/>
  <c r="G217" i="6"/>
  <c r="H201" i="6"/>
  <c r="I201" i="6" s="1"/>
  <c r="G201" i="6"/>
  <c r="H185" i="6"/>
  <c r="I185" i="6" s="1"/>
  <c r="G185" i="6"/>
  <c r="H169" i="6"/>
  <c r="I169" i="6" s="1"/>
  <c r="G169" i="6"/>
  <c r="H153" i="6"/>
  <c r="I153" i="6" s="1"/>
  <c r="G153" i="6"/>
  <c r="H514" i="6"/>
  <c r="I514" i="6" s="1"/>
  <c r="G514" i="6"/>
  <c r="H498" i="6"/>
  <c r="I498" i="6" s="1"/>
  <c r="G498" i="6"/>
  <c r="H482" i="6"/>
  <c r="I482" i="6" s="1"/>
  <c r="G482" i="6"/>
  <c r="H466" i="6"/>
  <c r="I466" i="6" s="1"/>
  <c r="G466" i="6"/>
  <c r="H450" i="6"/>
  <c r="I450" i="6" s="1"/>
  <c r="G450" i="6"/>
  <c r="H434" i="6"/>
  <c r="I434" i="6" s="1"/>
  <c r="G434" i="6"/>
  <c r="H418" i="6"/>
  <c r="I418" i="6" s="1"/>
  <c r="G418" i="6"/>
  <c r="H402" i="6"/>
  <c r="I402" i="6" s="1"/>
  <c r="G402" i="6"/>
  <c r="H386" i="6"/>
  <c r="I386" i="6" s="1"/>
  <c r="G386" i="6"/>
  <c r="H370" i="6"/>
  <c r="I370" i="6" s="1"/>
  <c r="G370" i="6"/>
  <c r="H354" i="6"/>
  <c r="I354" i="6" s="1"/>
  <c r="G354" i="6"/>
  <c r="H338" i="6"/>
  <c r="I338" i="6" s="1"/>
  <c r="G338" i="6"/>
  <c r="H322" i="6"/>
  <c r="I322" i="6" s="1"/>
  <c r="G322" i="6"/>
  <c r="H306" i="6"/>
  <c r="I306" i="6" s="1"/>
  <c r="G306" i="6"/>
  <c r="H290" i="6"/>
  <c r="I290" i="6" s="1"/>
  <c r="G290" i="6"/>
  <c r="H274" i="6"/>
  <c r="I274" i="6" s="1"/>
  <c r="G274" i="6"/>
  <c r="H258" i="6"/>
  <c r="I258" i="6" s="1"/>
  <c r="G258" i="6"/>
  <c r="H242" i="6"/>
  <c r="I242" i="6" s="1"/>
  <c r="G242" i="6"/>
  <c r="H226" i="6"/>
  <c r="I226" i="6" s="1"/>
  <c r="G226" i="6"/>
  <c r="H210" i="6"/>
  <c r="I210" i="6" s="1"/>
  <c r="G210" i="6"/>
  <c r="H194" i="6"/>
  <c r="I194" i="6" s="1"/>
  <c r="G194" i="6"/>
  <c r="H178" i="6"/>
  <c r="I178" i="6" s="1"/>
  <c r="G178" i="6"/>
  <c r="H523" i="6"/>
  <c r="I523" i="6" s="1"/>
  <c r="G523" i="6"/>
  <c r="H507" i="6"/>
  <c r="I507" i="6" s="1"/>
  <c r="G507" i="6"/>
  <c r="H491" i="6"/>
  <c r="I491" i="6" s="1"/>
  <c r="G491" i="6"/>
  <c r="H475" i="6"/>
  <c r="I475" i="6" s="1"/>
  <c r="G475" i="6"/>
  <c r="H459" i="6"/>
  <c r="I459" i="6" s="1"/>
  <c r="G459" i="6"/>
  <c r="H443" i="6"/>
  <c r="I443" i="6" s="1"/>
  <c r="G443" i="6"/>
  <c r="H427" i="6"/>
  <c r="I427" i="6" s="1"/>
  <c r="G427" i="6"/>
  <c r="H411" i="6"/>
  <c r="I411" i="6" s="1"/>
  <c r="G411" i="6"/>
  <c r="H395" i="6"/>
  <c r="I395" i="6" s="1"/>
  <c r="G395" i="6"/>
  <c r="H379" i="6"/>
  <c r="I379" i="6" s="1"/>
  <c r="G379" i="6"/>
  <c r="H363" i="6"/>
  <c r="I363" i="6" s="1"/>
  <c r="G363" i="6"/>
  <c r="H347" i="6"/>
  <c r="I347" i="6" s="1"/>
  <c r="G347" i="6"/>
  <c r="H331" i="6"/>
  <c r="I331" i="6" s="1"/>
  <c r="G331" i="6"/>
  <c r="H315" i="6"/>
  <c r="I315" i="6" s="1"/>
  <c r="G315" i="6"/>
  <c r="H299" i="6"/>
  <c r="I299" i="6" s="1"/>
  <c r="G299" i="6"/>
  <c r="H283" i="6"/>
  <c r="I283" i="6" s="1"/>
  <c r="G283" i="6"/>
  <c r="H267" i="6"/>
  <c r="I267" i="6" s="1"/>
  <c r="G267" i="6"/>
  <c r="H251" i="6"/>
  <c r="I251" i="6" s="1"/>
  <c r="G251" i="6"/>
  <c r="H235" i="6"/>
  <c r="I235" i="6" s="1"/>
  <c r="G235" i="6"/>
  <c r="H219" i="6"/>
  <c r="I219" i="6" s="1"/>
  <c r="G219" i="6"/>
  <c r="H203" i="6"/>
  <c r="I203" i="6" s="1"/>
  <c r="G203" i="6"/>
  <c r="H187" i="6"/>
  <c r="I187" i="6" s="1"/>
  <c r="G187" i="6"/>
  <c r="H171" i="6"/>
  <c r="I171" i="6" s="1"/>
  <c r="G171" i="6"/>
  <c r="H155" i="6"/>
  <c r="I155" i="6" s="1"/>
  <c r="G155" i="6"/>
  <c r="H520" i="6"/>
  <c r="I520" i="6" s="1"/>
  <c r="G520" i="6"/>
  <c r="H504" i="6"/>
  <c r="I504" i="6" s="1"/>
  <c r="G504" i="6"/>
  <c r="H488" i="6"/>
  <c r="I488" i="6" s="1"/>
  <c r="G488" i="6"/>
  <c r="H472" i="6"/>
  <c r="I472" i="6" s="1"/>
  <c r="G472" i="6"/>
  <c r="H456" i="6"/>
  <c r="I456" i="6" s="1"/>
  <c r="G456" i="6"/>
  <c r="H440" i="6"/>
  <c r="I440" i="6" s="1"/>
  <c r="G440" i="6"/>
  <c r="H424" i="6"/>
  <c r="I424" i="6" s="1"/>
  <c r="G424" i="6"/>
  <c r="H408" i="6"/>
  <c r="I408" i="6" s="1"/>
  <c r="G408" i="6"/>
  <c r="H392" i="6"/>
  <c r="I392" i="6" s="1"/>
  <c r="G392" i="6"/>
  <c r="H376" i="6"/>
  <c r="I376" i="6" s="1"/>
  <c r="G376" i="6"/>
  <c r="H360" i="6"/>
  <c r="I360" i="6" s="1"/>
  <c r="G360" i="6"/>
  <c r="H344" i="6"/>
  <c r="I344" i="6" s="1"/>
  <c r="G344" i="6"/>
  <c r="H328" i="6"/>
  <c r="I328" i="6" s="1"/>
  <c r="G328" i="6"/>
  <c r="H312" i="6"/>
  <c r="I312" i="6" s="1"/>
  <c r="G312" i="6"/>
  <c r="H296" i="6"/>
  <c r="I296" i="6" s="1"/>
  <c r="G296" i="6"/>
  <c r="H280" i="6"/>
  <c r="I280" i="6" s="1"/>
  <c r="G280" i="6"/>
  <c r="H264" i="6"/>
  <c r="I264" i="6" s="1"/>
  <c r="G264" i="6"/>
  <c r="H248" i="6"/>
  <c r="I248" i="6" s="1"/>
  <c r="G248" i="6"/>
  <c r="H232" i="6"/>
  <c r="I232" i="6" s="1"/>
  <c r="G232" i="6"/>
  <c r="H216" i="6"/>
  <c r="I216" i="6" s="1"/>
  <c r="G216" i="6"/>
  <c r="H200" i="6"/>
  <c r="I200" i="6" s="1"/>
  <c r="G200" i="6"/>
  <c r="H184" i="6"/>
  <c r="I184" i="6" s="1"/>
  <c r="G184" i="6"/>
  <c r="H168" i="6"/>
  <c r="I168" i="6" s="1"/>
  <c r="G168" i="6"/>
  <c r="H137" i="6"/>
  <c r="I137" i="6" s="1"/>
  <c r="G137" i="6"/>
  <c r="H121" i="6"/>
  <c r="I121" i="6" s="1"/>
  <c r="G121" i="6"/>
  <c r="H105" i="6"/>
  <c r="I105" i="6" s="1"/>
  <c r="G105" i="6"/>
  <c r="H89" i="6"/>
  <c r="I89" i="6" s="1"/>
  <c r="G89" i="6"/>
  <c r="H73" i="6"/>
  <c r="I73" i="6" s="1"/>
  <c r="G73" i="6"/>
  <c r="H57" i="6"/>
  <c r="I57" i="6" s="1"/>
  <c r="G57" i="6"/>
  <c r="H41" i="6"/>
  <c r="I41" i="6" s="1"/>
  <c r="G41" i="6"/>
  <c r="H25" i="6"/>
  <c r="I25" i="6" s="1"/>
  <c r="G25" i="6"/>
  <c r="H66" i="6"/>
  <c r="I66" i="6" s="1"/>
  <c r="G66" i="6"/>
  <c r="H30" i="6"/>
  <c r="I30" i="6" s="1"/>
  <c r="G30" i="6"/>
  <c r="H140" i="6"/>
  <c r="I140" i="6" s="1"/>
  <c r="G140" i="6"/>
  <c r="H104" i="6"/>
  <c r="I104" i="6" s="1"/>
  <c r="G104" i="6"/>
  <c r="H72" i="6"/>
  <c r="I72" i="6" s="1"/>
  <c r="G72" i="6"/>
  <c r="H52" i="6"/>
  <c r="I52" i="6" s="1"/>
  <c r="G52" i="6"/>
  <c r="H166" i="6"/>
  <c r="I166" i="6" s="1"/>
  <c r="G166" i="6"/>
  <c r="H150" i="6"/>
  <c r="I150" i="6" s="1"/>
  <c r="G150" i="6"/>
  <c r="H134" i="6"/>
  <c r="I134" i="6" s="1"/>
  <c r="G134" i="6"/>
  <c r="H118" i="6"/>
  <c r="I118" i="6" s="1"/>
  <c r="G118" i="6"/>
  <c r="H102" i="6"/>
  <c r="I102" i="6" s="1"/>
  <c r="G102" i="6"/>
  <c r="H86" i="6"/>
  <c r="I86" i="6" s="1"/>
  <c r="G86" i="6"/>
  <c r="H58" i="6"/>
  <c r="I58" i="6" s="1"/>
  <c r="G58" i="6"/>
  <c r="H26" i="6"/>
  <c r="I26" i="6" s="1"/>
  <c r="G26" i="6"/>
  <c r="D247" i="5"/>
  <c r="D246" i="5"/>
  <c r="D167" i="5"/>
  <c r="D166" i="5"/>
  <c r="D125" i="5"/>
  <c r="D124" i="5"/>
  <c r="D451" i="5"/>
  <c r="D450" i="5"/>
  <c r="D315" i="5"/>
  <c r="D314" i="5"/>
  <c r="D327" i="5"/>
  <c r="D326" i="5"/>
  <c r="D151" i="5"/>
  <c r="D150" i="5"/>
  <c r="D109" i="5"/>
  <c r="D108" i="5"/>
  <c r="D33" i="5"/>
  <c r="D467" i="5"/>
  <c r="D466" i="5"/>
  <c r="D331" i="5"/>
  <c r="D330" i="5"/>
  <c r="D251" i="5"/>
  <c r="D250" i="5"/>
  <c r="D203" i="5"/>
  <c r="D202" i="5"/>
  <c r="D91" i="5"/>
  <c r="D90" i="5"/>
  <c r="D159" i="5"/>
  <c r="D158" i="5"/>
  <c r="D79" i="5"/>
  <c r="D78" i="5"/>
  <c r="D239" i="5"/>
  <c r="D238" i="5"/>
  <c r="D127" i="5"/>
  <c r="D126" i="5"/>
  <c r="D492" i="5"/>
  <c r="D460" i="5"/>
  <c r="D429" i="5"/>
  <c r="D428" i="5"/>
  <c r="D396" i="5"/>
  <c r="D364" i="5"/>
  <c r="D329" i="5"/>
  <c r="D328" i="5"/>
  <c r="D307" i="5"/>
  <c r="D306" i="5"/>
  <c r="D285" i="5"/>
  <c r="D243" i="5"/>
  <c r="D242" i="5"/>
  <c r="D179" i="5"/>
  <c r="D178" i="5"/>
  <c r="D115" i="5"/>
  <c r="D114" i="5"/>
  <c r="D51" i="5"/>
  <c r="D50" i="5"/>
  <c r="D267" i="5"/>
  <c r="H23" i="6"/>
  <c r="I23" i="6" s="1"/>
  <c r="G23" i="6"/>
  <c r="H144" i="6"/>
  <c r="I144" i="6" s="1"/>
  <c r="G144" i="6"/>
  <c r="H120" i="6"/>
  <c r="I120" i="6" s="1"/>
  <c r="G120" i="6"/>
  <c r="H84" i="6"/>
  <c r="I84" i="6" s="1"/>
  <c r="G84" i="6"/>
  <c r="H40" i="6"/>
  <c r="I40" i="6" s="1"/>
  <c r="G40" i="6"/>
  <c r="H147" i="6"/>
  <c r="I147" i="6" s="1"/>
  <c r="G147" i="6"/>
  <c r="H131" i="6"/>
  <c r="I131" i="6" s="1"/>
  <c r="G131" i="6"/>
  <c r="H115" i="6"/>
  <c r="I115" i="6" s="1"/>
  <c r="G115" i="6"/>
  <c r="H99" i="6"/>
  <c r="I99" i="6" s="1"/>
  <c r="G99" i="6"/>
  <c r="H83" i="6"/>
  <c r="I83" i="6" s="1"/>
  <c r="G83" i="6"/>
  <c r="H67" i="6"/>
  <c r="I67" i="6" s="1"/>
  <c r="G67" i="6"/>
  <c r="H51" i="6"/>
  <c r="I51" i="6" s="1"/>
  <c r="G51" i="6"/>
  <c r="H35" i="6"/>
  <c r="I35" i="6" s="1"/>
  <c r="G35" i="6"/>
  <c r="H517" i="6"/>
  <c r="I517" i="6" s="1"/>
  <c r="G517" i="6"/>
  <c r="H501" i="6"/>
  <c r="I501" i="6" s="1"/>
  <c r="G501" i="6"/>
  <c r="H485" i="6"/>
  <c r="I485" i="6" s="1"/>
  <c r="G485" i="6"/>
  <c r="H469" i="6"/>
  <c r="I469" i="6" s="1"/>
  <c r="G469" i="6"/>
  <c r="H453" i="6"/>
  <c r="I453" i="6" s="1"/>
  <c r="G453" i="6"/>
  <c r="H437" i="6"/>
  <c r="I437" i="6" s="1"/>
  <c r="G437" i="6"/>
  <c r="H421" i="6"/>
  <c r="I421" i="6" s="1"/>
  <c r="G421" i="6"/>
  <c r="H405" i="6"/>
  <c r="I405" i="6" s="1"/>
  <c r="G405" i="6"/>
  <c r="H389" i="6"/>
  <c r="I389" i="6" s="1"/>
  <c r="G389" i="6"/>
  <c r="H373" i="6"/>
  <c r="I373" i="6" s="1"/>
  <c r="G373" i="6"/>
  <c r="H357" i="6"/>
  <c r="I357" i="6" s="1"/>
  <c r="G357" i="6"/>
  <c r="H341" i="6"/>
  <c r="I341" i="6" s="1"/>
  <c r="G341" i="6"/>
  <c r="H325" i="6"/>
  <c r="I325" i="6" s="1"/>
  <c r="G325" i="6"/>
  <c r="H309" i="6"/>
  <c r="I309" i="6" s="1"/>
  <c r="G309" i="6"/>
  <c r="H293" i="6"/>
  <c r="I293" i="6" s="1"/>
  <c r="G293" i="6"/>
  <c r="H277" i="6"/>
  <c r="I277" i="6" s="1"/>
  <c r="G277" i="6"/>
  <c r="H261" i="6"/>
  <c r="I261" i="6" s="1"/>
  <c r="G261" i="6"/>
  <c r="H245" i="6"/>
  <c r="I245" i="6" s="1"/>
  <c r="G245" i="6"/>
  <c r="H229" i="6"/>
  <c r="I229" i="6" s="1"/>
  <c r="G229" i="6"/>
  <c r="H213" i="6"/>
  <c r="I213" i="6" s="1"/>
  <c r="G213" i="6"/>
  <c r="H197" i="6"/>
  <c r="I197" i="6" s="1"/>
  <c r="G197" i="6"/>
  <c r="H181" i="6"/>
  <c r="I181" i="6" s="1"/>
  <c r="G181" i="6"/>
  <c r="H165" i="6"/>
  <c r="I165" i="6" s="1"/>
  <c r="G165" i="6"/>
  <c r="H526" i="6"/>
  <c r="I526" i="6" s="1"/>
  <c r="G526" i="6"/>
  <c r="H510" i="6"/>
  <c r="I510" i="6" s="1"/>
  <c r="G510" i="6"/>
  <c r="H494" i="6"/>
  <c r="I494" i="6" s="1"/>
  <c r="G494" i="6"/>
  <c r="H478" i="6"/>
  <c r="I478" i="6" s="1"/>
  <c r="G478" i="6"/>
  <c r="H462" i="6"/>
  <c r="I462" i="6" s="1"/>
  <c r="G462" i="6"/>
  <c r="H446" i="6"/>
  <c r="I446" i="6" s="1"/>
  <c r="G446" i="6"/>
  <c r="H430" i="6"/>
  <c r="I430" i="6" s="1"/>
  <c r="G430" i="6"/>
  <c r="H414" i="6"/>
  <c r="I414" i="6" s="1"/>
  <c r="G414" i="6"/>
  <c r="H398" i="6"/>
  <c r="I398" i="6" s="1"/>
  <c r="G398" i="6"/>
  <c r="H382" i="6"/>
  <c r="I382" i="6" s="1"/>
  <c r="G382" i="6"/>
  <c r="H366" i="6"/>
  <c r="I366" i="6" s="1"/>
  <c r="G366" i="6"/>
  <c r="H350" i="6"/>
  <c r="I350" i="6" s="1"/>
  <c r="G350" i="6"/>
  <c r="H334" i="6"/>
  <c r="I334" i="6" s="1"/>
  <c r="G334" i="6"/>
  <c r="H318" i="6"/>
  <c r="I318" i="6" s="1"/>
  <c r="G318" i="6"/>
  <c r="H302" i="6"/>
  <c r="I302" i="6" s="1"/>
  <c r="G302" i="6"/>
  <c r="H286" i="6"/>
  <c r="I286" i="6" s="1"/>
  <c r="G286" i="6"/>
  <c r="H270" i="6"/>
  <c r="I270" i="6" s="1"/>
  <c r="G270" i="6"/>
  <c r="H254" i="6"/>
  <c r="I254" i="6" s="1"/>
  <c r="G254" i="6"/>
  <c r="H238" i="6"/>
  <c r="I238" i="6" s="1"/>
  <c r="G238" i="6"/>
  <c r="H222" i="6"/>
  <c r="I222" i="6" s="1"/>
  <c r="G222" i="6"/>
  <c r="H206" i="6"/>
  <c r="I206" i="6" s="1"/>
  <c r="G206" i="6"/>
  <c r="H190" i="6"/>
  <c r="I190" i="6" s="1"/>
  <c r="G190" i="6"/>
  <c r="H174" i="6"/>
  <c r="I174" i="6" s="1"/>
  <c r="G174" i="6"/>
  <c r="H519" i="6"/>
  <c r="I519" i="6" s="1"/>
  <c r="G519" i="6"/>
  <c r="H503" i="6"/>
  <c r="I503" i="6" s="1"/>
  <c r="G503" i="6"/>
  <c r="H487" i="6"/>
  <c r="I487" i="6" s="1"/>
  <c r="G487" i="6"/>
  <c r="H471" i="6"/>
  <c r="I471" i="6" s="1"/>
  <c r="G471" i="6"/>
  <c r="H455" i="6"/>
  <c r="I455" i="6" s="1"/>
  <c r="G455" i="6"/>
  <c r="H439" i="6"/>
  <c r="I439" i="6" s="1"/>
  <c r="G439" i="6"/>
  <c r="H423" i="6"/>
  <c r="I423" i="6" s="1"/>
  <c r="G423" i="6"/>
  <c r="H407" i="6"/>
  <c r="I407" i="6" s="1"/>
  <c r="G407" i="6"/>
  <c r="H391" i="6"/>
  <c r="I391" i="6" s="1"/>
  <c r="G391" i="6"/>
  <c r="H375" i="6"/>
  <c r="I375" i="6" s="1"/>
  <c r="G375" i="6"/>
  <c r="H359" i="6"/>
  <c r="I359" i="6" s="1"/>
  <c r="G359" i="6"/>
  <c r="H343" i="6"/>
  <c r="I343" i="6" s="1"/>
  <c r="G343" i="6"/>
  <c r="H327" i="6"/>
  <c r="I327" i="6" s="1"/>
  <c r="G327" i="6"/>
  <c r="H311" i="6"/>
  <c r="I311" i="6" s="1"/>
  <c r="G311" i="6"/>
  <c r="H295" i="6"/>
  <c r="I295" i="6" s="1"/>
  <c r="G295" i="6"/>
  <c r="H279" i="6"/>
  <c r="I279" i="6" s="1"/>
  <c r="G279" i="6"/>
  <c r="H263" i="6"/>
  <c r="I263" i="6" s="1"/>
  <c r="G263" i="6"/>
  <c r="H247" i="6"/>
  <c r="I247" i="6" s="1"/>
  <c r="G247" i="6"/>
  <c r="H231" i="6"/>
  <c r="I231" i="6" s="1"/>
  <c r="G231" i="6"/>
  <c r="H215" i="6"/>
  <c r="I215" i="6" s="1"/>
  <c r="G215" i="6"/>
  <c r="H199" i="6"/>
  <c r="I199" i="6" s="1"/>
  <c r="G199" i="6"/>
  <c r="H183" i="6"/>
  <c r="I183" i="6" s="1"/>
  <c r="G183" i="6"/>
  <c r="H167" i="6"/>
  <c r="I167" i="6" s="1"/>
  <c r="G167" i="6"/>
  <c r="H151" i="6"/>
  <c r="I151" i="6" s="1"/>
  <c r="G151" i="6"/>
  <c r="H516" i="6"/>
  <c r="I516" i="6" s="1"/>
  <c r="G516" i="6"/>
  <c r="H500" i="6"/>
  <c r="I500" i="6" s="1"/>
  <c r="G500" i="6"/>
  <c r="H484" i="6"/>
  <c r="I484" i="6" s="1"/>
  <c r="G484" i="6"/>
  <c r="H468" i="6"/>
  <c r="I468" i="6" s="1"/>
  <c r="G468" i="6"/>
  <c r="H452" i="6"/>
  <c r="I452" i="6" s="1"/>
  <c r="G452" i="6"/>
  <c r="H436" i="6"/>
  <c r="I436" i="6" s="1"/>
  <c r="G436" i="6"/>
  <c r="H420" i="6"/>
  <c r="I420" i="6" s="1"/>
  <c r="G420" i="6"/>
  <c r="H404" i="6"/>
  <c r="I404" i="6" s="1"/>
  <c r="G404" i="6"/>
  <c r="H388" i="6"/>
  <c r="I388" i="6" s="1"/>
  <c r="G388" i="6"/>
  <c r="H372" i="6"/>
  <c r="I372" i="6" s="1"/>
  <c r="G372" i="6"/>
  <c r="H356" i="6"/>
  <c r="I356" i="6" s="1"/>
  <c r="G356" i="6"/>
  <c r="H340" i="6"/>
  <c r="I340" i="6" s="1"/>
  <c r="G340" i="6"/>
  <c r="H324" i="6"/>
  <c r="I324" i="6" s="1"/>
  <c r="G324" i="6"/>
  <c r="H308" i="6"/>
  <c r="I308" i="6" s="1"/>
  <c r="G308" i="6"/>
  <c r="H292" i="6"/>
  <c r="I292" i="6" s="1"/>
  <c r="G292" i="6"/>
  <c r="H276" i="6"/>
  <c r="I276" i="6" s="1"/>
  <c r="G276" i="6"/>
  <c r="H260" i="6"/>
  <c r="I260" i="6" s="1"/>
  <c r="G260" i="6"/>
  <c r="H244" i="6"/>
  <c r="I244" i="6" s="1"/>
  <c r="G244" i="6"/>
  <c r="H228" i="6"/>
  <c r="I228" i="6" s="1"/>
  <c r="G228" i="6"/>
  <c r="H212" i="6"/>
  <c r="I212" i="6" s="1"/>
  <c r="G212" i="6"/>
  <c r="H196" i="6"/>
  <c r="I196" i="6" s="1"/>
  <c r="G196" i="6"/>
  <c r="H180" i="6"/>
  <c r="I180" i="6" s="1"/>
  <c r="G180" i="6"/>
  <c r="H149" i="6"/>
  <c r="I149" i="6" s="1"/>
  <c r="G149" i="6"/>
  <c r="H133" i="6"/>
  <c r="I133" i="6" s="1"/>
  <c r="G133" i="6"/>
  <c r="H117" i="6"/>
  <c r="I117" i="6" s="1"/>
  <c r="G117" i="6"/>
  <c r="H101" i="6"/>
  <c r="I101" i="6" s="1"/>
  <c r="G101" i="6"/>
  <c r="H85" i="6"/>
  <c r="I85" i="6" s="1"/>
  <c r="G85" i="6"/>
  <c r="H69" i="6"/>
  <c r="I69" i="6" s="1"/>
  <c r="G69" i="6"/>
  <c r="H53" i="6"/>
  <c r="I53" i="6" s="1"/>
  <c r="G53" i="6"/>
  <c r="H37" i="6"/>
  <c r="I37" i="6" s="1"/>
  <c r="G37" i="6"/>
  <c r="H21" i="6"/>
  <c r="I21" i="6" s="1"/>
  <c r="G21" i="6"/>
  <c r="H54" i="6"/>
  <c r="I54" i="6" s="1"/>
  <c r="G54" i="6"/>
  <c r="H22" i="6"/>
  <c r="I22" i="6" s="1"/>
  <c r="G22" i="6"/>
  <c r="H128" i="6"/>
  <c r="I128" i="6" s="1"/>
  <c r="G128" i="6"/>
  <c r="H96" i="6"/>
  <c r="I96" i="6" s="1"/>
  <c r="G96" i="6"/>
  <c r="H68" i="6"/>
  <c r="I68" i="6" s="1"/>
  <c r="G68" i="6"/>
  <c r="H44" i="6"/>
  <c r="I44" i="6" s="1"/>
  <c r="G44" i="6"/>
  <c r="H162" i="6"/>
  <c r="I162" i="6" s="1"/>
  <c r="G162" i="6"/>
  <c r="H146" i="6"/>
  <c r="I146" i="6" s="1"/>
  <c r="G146" i="6"/>
  <c r="H130" i="6"/>
  <c r="I130" i="6" s="1"/>
  <c r="G130" i="6"/>
  <c r="H114" i="6"/>
  <c r="I114" i="6" s="1"/>
  <c r="G114" i="6"/>
  <c r="H98" i="6"/>
  <c r="I98" i="6" s="1"/>
  <c r="G98" i="6"/>
  <c r="H82" i="6"/>
  <c r="I82" i="6" s="1"/>
  <c r="G82" i="6"/>
  <c r="H50" i="6"/>
  <c r="I50" i="6" s="1"/>
  <c r="G50" i="6"/>
  <c r="H18" i="6"/>
  <c r="I18" i="6" s="1"/>
  <c r="G18" i="6"/>
  <c r="D237" i="5"/>
  <c r="D236" i="5"/>
  <c r="D199" i="5"/>
  <c r="D198" i="5"/>
  <c r="D157" i="5"/>
  <c r="D156" i="5"/>
  <c r="D71" i="5"/>
  <c r="D70" i="5"/>
  <c r="D507" i="5"/>
  <c r="D506" i="5"/>
  <c r="D447" i="5"/>
  <c r="D446" i="5"/>
  <c r="D378" i="5"/>
  <c r="D219" i="5"/>
  <c r="D218" i="5"/>
  <c r="D171" i="5"/>
  <c r="D170" i="5"/>
  <c r="D123" i="5"/>
  <c r="D122" i="5"/>
  <c r="D27" i="5"/>
  <c r="D26" i="5"/>
  <c r="D419" i="5"/>
  <c r="D387" i="5"/>
  <c r="D355" i="5"/>
  <c r="D316" i="5"/>
  <c r="D231" i="5"/>
  <c r="D230" i="5"/>
  <c r="D183" i="5"/>
  <c r="D182" i="5"/>
  <c r="D141" i="5"/>
  <c r="D140" i="5"/>
  <c r="D55" i="5"/>
  <c r="D54" i="5"/>
  <c r="D28" i="5"/>
  <c r="D7" i="5"/>
  <c r="D6" i="5"/>
  <c r="D491" i="5"/>
  <c r="D490" i="5"/>
  <c r="D423" i="5"/>
  <c r="D422" i="5"/>
  <c r="D390" i="5"/>
  <c r="D75" i="5"/>
  <c r="D74" i="5"/>
  <c r="D319" i="5"/>
  <c r="D318" i="5"/>
  <c r="D223" i="5"/>
  <c r="D222" i="5"/>
  <c r="D137" i="5"/>
  <c r="D63" i="5"/>
  <c r="D62" i="5"/>
  <c r="D15" i="5"/>
  <c r="D14" i="5"/>
  <c r="D477" i="5"/>
  <c r="D413" i="5"/>
  <c r="D349" i="5"/>
  <c r="D286" i="5"/>
  <c r="D207" i="5"/>
  <c r="D206" i="5"/>
  <c r="D175" i="5"/>
  <c r="D174" i="5"/>
  <c r="D488" i="5"/>
  <c r="D472" i="5"/>
  <c r="D456" i="5"/>
  <c r="D440" i="5"/>
  <c r="D424" i="5"/>
  <c r="D408" i="5"/>
  <c r="D392" i="5"/>
  <c r="D376" i="5"/>
  <c r="D360" i="5"/>
  <c r="D323" i="5"/>
  <c r="D322" i="5"/>
  <c r="D301" i="5"/>
  <c r="D259" i="5"/>
  <c r="D258" i="5"/>
  <c r="D195" i="5"/>
  <c r="D194" i="5"/>
  <c r="D131" i="5"/>
  <c r="D130" i="5"/>
  <c r="D67" i="5"/>
  <c r="D66" i="5"/>
  <c r="D45" i="5"/>
  <c r="D343" i="5"/>
  <c r="D295" i="5"/>
  <c r="D279" i="5"/>
  <c r="D263" i="5"/>
  <c r="H164" i="6"/>
  <c r="I164" i="6" s="1"/>
  <c r="G164" i="6"/>
  <c r="H136" i="6"/>
  <c r="I136" i="6" s="1"/>
  <c r="G136" i="6"/>
  <c r="H112" i="6"/>
  <c r="I112" i="6" s="1"/>
  <c r="G112" i="6"/>
  <c r="H76" i="6"/>
  <c r="I76" i="6" s="1"/>
  <c r="G76" i="6"/>
  <c r="H36" i="6"/>
  <c r="I36" i="6" s="1"/>
  <c r="G36" i="6"/>
  <c r="H143" i="6"/>
  <c r="I143" i="6" s="1"/>
  <c r="G143" i="6"/>
  <c r="H127" i="6"/>
  <c r="I127" i="6" s="1"/>
  <c r="G127" i="6"/>
  <c r="H111" i="6"/>
  <c r="I111" i="6" s="1"/>
  <c r="G111" i="6"/>
  <c r="H95" i="6"/>
  <c r="I95" i="6" s="1"/>
  <c r="G95" i="6"/>
  <c r="H79" i="6"/>
  <c r="I79" i="6" s="1"/>
  <c r="G79" i="6"/>
  <c r="H63" i="6"/>
  <c r="I63" i="6" s="1"/>
  <c r="G63" i="6"/>
  <c r="H47" i="6"/>
  <c r="I47" i="6" s="1"/>
  <c r="G47" i="6"/>
  <c r="H31" i="6"/>
  <c r="I31" i="6" s="1"/>
  <c r="G31" i="6"/>
  <c r="H17" i="6"/>
  <c r="I17" i="6" s="1"/>
  <c r="H513" i="6"/>
  <c r="I513" i="6" s="1"/>
  <c r="G513" i="6"/>
  <c r="H497" i="6"/>
  <c r="I497" i="6" s="1"/>
  <c r="G497" i="6"/>
  <c r="H481" i="6"/>
  <c r="I481" i="6" s="1"/>
  <c r="G481" i="6"/>
  <c r="H465" i="6"/>
  <c r="I465" i="6" s="1"/>
  <c r="G465" i="6"/>
  <c r="H449" i="6"/>
  <c r="I449" i="6" s="1"/>
  <c r="G449" i="6"/>
  <c r="H433" i="6"/>
  <c r="I433" i="6" s="1"/>
  <c r="G433" i="6"/>
  <c r="H417" i="6"/>
  <c r="I417" i="6" s="1"/>
  <c r="G417" i="6"/>
  <c r="H401" i="6"/>
  <c r="I401" i="6" s="1"/>
  <c r="G401" i="6"/>
  <c r="H385" i="6"/>
  <c r="I385" i="6" s="1"/>
  <c r="G385" i="6"/>
  <c r="H369" i="6"/>
  <c r="I369" i="6" s="1"/>
  <c r="G369" i="6"/>
  <c r="H353" i="6"/>
  <c r="I353" i="6" s="1"/>
  <c r="G353" i="6"/>
  <c r="H337" i="6"/>
  <c r="I337" i="6" s="1"/>
  <c r="G337" i="6"/>
  <c r="H321" i="6"/>
  <c r="I321" i="6" s="1"/>
  <c r="G321" i="6"/>
  <c r="H305" i="6"/>
  <c r="I305" i="6" s="1"/>
  <c r="G305" i="6"/>
  <c r="H289" i="6"/>
  <c r="I289" i="6" s="1"/>
  <c r="G289" i="6"/>
  <c r="H273" i="6"/>
  <c r="I273" i="6" s="1"/>
  <c r="G273" i="6"/>
  <c r="H257" i="6"/>
  <c r="I257" i="6" s="1"/>
  <c r="G257" i="6"/>
  <c r="H241" i="6"/>
  <c r="I241" i="6" s="1"/>
  <c r="G241" i="6"/>
  <c r="H225" i="6"/>
  <c r="I225" i="6" s="1"/>
  <c r="G225" i="6"/>
  <c r="H209" i="6"/>
  <c r="I209" i="6" s="1"/>
  <c r="G209" i="6"/>
  <c r="H193" i="6"/>
  <c r="I193" i="6" s="1"/>
  <c r="G193" i="6"/>
  <c r="H177" i="6"/>
  <c r="I177" i="6" s="1"/>
  <c r="G177" i="6"/>
  <c r="H161" i="6"/>
  <c r="I161" i="6" s="1"/>
  <c r="G161" i="6"/>
  <c r="H522" i="6"/>
  <c r="I522" i="6" s="1"/>
  <c r="G522" i="6"/>
  <c r="H506" i="6"/>
  <c r="I506" i="6" s="1"/>
  <c r="G506" i="6"/>
  <c r="H490" i="6"/>
  <c r="I490" i="6" s="1"/>
  <c r="G490" i="6"/>
  <c r="H474" i="6"/>
  <c r="I474" i="6" s="1"/>
  <c r="G474" i="6"/>
  <c r="H458" i="6"/>
  <c r="I458" i="6" s="1"/>
  <c r="G458" i="6"/>
  <c r="H442" i="6"/>
  <c r="I442" i="6" s="1"/>
  <c r="G442" i="6"/>
  <c r="H426" i="6"/>
  <c r="I426" i="6" s="1"/>
  <c r="G426" i="6"/>
  <c r="H410" i="6"/>
  <c r="I410" i="6" s="1"/>
  <c r="G410" i="6"/>
  <c r="H394" i="6"/>
  <c r="I394" i="6" s="1"/>
  <c r="G394" i="6"/>
  <c r="H378" i="6"/>
  <c r="I378" i="6" s="1"/>
  <c r="G378" i="6"/>
  <c r="H362" i="6"/>
  <c r="I362" i="6" s="1"/>
  <c r="G362" i="6"/>
  <c r="H346" i="6"/>
  <c r="I346" i="6" s="1"/>
  <c r="G346" i="6"/>
  <c r="H330" i="6"/>
  <c r="I330" i="6" s="1"/>
  <c r="G330" i="6"/>
  <c r="H314" i="6"/>
  <c r="I314" i="6" s="1"/>
  <c r="G314" i="6"/>
  <c r="H298" i="6"/>
  <c r="I298" i="6" s="1"/>
  <c r="G298" i="6"/>
  <c r="H282" i="6"/>
  <c r="I282" i="6" s="1"/>
  <c r="G282" i="6"/>
  <c r="H266" i="6"/>
  <c r="I266" i="6" s="1"/>
  <c r="G266" i="6"/>
  <c r="H250" i="6"/>
  <c r="I250" i="6" s="1"/>
  <c r="G250" i="6"/>
  <c r="H234" i="6"/>
  <c r="I234" i="6" s="1"/>
  <c r="G234" i="6"/>
  <c r="H218" i="6"/>
  <c r="I218" i="6" s="1"/>
  <c r="G218" i="6"/>
  <c r="H202" i="6"/>
  <c r="I202" i="6" s="1"/>
  <c r="G202" i="6"/>
  <c r="H186" i="6"/>
  <c r="I186" i="6" s="1"/>
  <c r="G186" i="6"/>
  <c r="H170" i="6"/>
  <c r="I170" i="6" s="1"/>
  <c r="G170" i="6"/>
  <c r="H515" i="6"/>
  <c r="I515" i="6" s="1"/>
  <c r="G515" i="6"/>
  <c r="H499" i="6"/>
  <c r="I499" i="6" s="1"/>
  <c r="G499" i="6"/>
  <c r="H483" i="6"/>
  <c r="I483" i="6" s="1"/>
  <c r="G483" i="6"/>
  <c r="H467" i="6"/>
  <c r="I467" i="6" s="1"/>
  <c r="G467" i="6"/>
  <c r="H451" i="6"/>
  <c r="I451" i="6" s="1"/>
  <c r="G451" i="6"/>
  <c r="H435" i="6"/>
  <c r="I435" i="6" s="1"/>
  <c r="G435" i="6"/>
  <c r="H419" i="6"/>
  <c r="I419" i="6" s="1"/>
  <c r="G419" i="6"/>
  <c r="H403" i="6"/>
  <c r="I403" i="6" s="1"/>
  <c r="G403" i="6"/>
  <c r="H387" i="6"/>
  <c r="I387" i="6" s="1"/>
  <c r="G387" i="6"/>
  <c r="H371" i="6"/>
  <c r="I371" i="6" s="1"/>
  <c r="G371" i="6"/>
  <c r="H355" i="6"/>
  <c r="I355" i="6" s="1"/>
  <c r="G355" i="6"/>
  <c r="H339" i="6"/>
  <c r="I339" i="6" s="1"/>
  <c r="G339" i="6"/>
  <c r="H323" i="6"/>
  <c r="I323" i="6" s="1"/>
  <c r="G323" i="6"/>
  <c r="H307" i="6"/>
  <c r="I307" i="6" s="1"/>
  <c r="G307" i="6"/>
  <c r="H291" i="6"/>
  <c r="I291" i="6" s="1"/>
  <c r="G291" i="6"/>
  <c r="H275" i="6"/>
  <c r="I275" i="6" s="1"/>
  <c r="G275" i="6"/>
  <c r="H259" i="6"/>
  <c r="I259" i="6" s="1"/>
  <c r="G259" i="6"/>
  <c r="H243" i="6"/>
  <c r="I243" i="6" s="1"/>
  <c r="G243" i="6"/>
  <c r="H227" i="6"/>
  <c r="I227" i="6" s="1"/>
  <c r="G227" i="6"/>
  <c r="H211" i="6"/>
  <c r="I211" i="6" s="1"/>
  <c r="G211" i="6"/>
  <c r="H195" i="6"/>
  <c r="I195" i="6" s="1"/>
  <c r="G195" i="6"/>
  <c r="H179" i="6"/>
  <c r="I179" i="6" s="1"/>
  <c r="G179" i="6"/>
  <c r="H163" i="6"/>
  <c r="I163" i="6" s="1"/>
  <c r="G163" i="6"/>
  <c r="H528" i="6"/>
  <c r="I528" i="6" s="1"/>
  <c r="G528" i="6"/>
  <c r="H512" i="6"/>
  <c r="I512" i="6" s="1"/>
  <c r="G512" i="6"/>
  <c r="H496" i="6"/>
  <c r="I496" i="6" s="1"/>
  <c r="G496" i="6"/>
  <c r="H480" i="6"/>
  <c r="I480" i="6" s="1"/>
  <c r="G480" i="6"/>
  <c r="H464" i="6"/>
  <c r="I464" i="6" s="1"/>
  <c r="G464" i="6"/>
  <c r="H448" i="6"/>
  <c r="I448" i="6" s="1"/>
  <c r="G448" i="6"/>
  <c r="H432" i="6"/>
  <c r="I432" i="6" s="1"/>
  <c r="G432" i="6"/>
  <c r="H416" i="6"/>
  <c r="I416" i="6" s="1"/>
  <c r="G416" i="6"/>
  <c r="H400" i="6"/>
  <c r="I400" i="6" s="1"/>
  <c r="G400" i="6"/>
  <c r="H384" i="6"/>
  <c r="I384" i="6" s="1"/>
  <c r="G384" i="6"/>
  <c r="H368" i="6"/>
  <c r="I368" i="6" s="1"/>
  <c r="G368" i="6"/>
  <c r="H352" i="6"/>
  <c r="I352" i="6" s="1"/>
  <c r="G352" i="6"/>
  <c r="H336" i="6"/>
  <c r="I336" i="6" s="1"/>
  <c r="G336" i="6"/>
  <c r="H320" i="6"/>
  <c r="I320" i="6" s="1"/>
  <c r="G320" i="6"/>
  <c r="H304" i="6"/>
  <c r="I304" i="6" s="1"/>
  <c r="G304" i="6"/>
  <c r="H288" i="6"/>
  <c r="I288" i="6" s="1"/>
  <c r="G288" i="6"/>
  <c r="H272" i="6"/>
  <c r="I272" i="6" s="1"/>
  <c r="G272" i="6"/>
  <c r="H256" i="6"/>
  <c r="I256" i="6" s="1"/>
  <c r="G256" i="6"/>
  <c r="H240" i="6"/>
  <c r="I240" i="6" s="1"/>
  <c r="G240" i="6"/>
  <c r="H224" i="6"/>
  <c r="I224" i="6" s="1"/>
  <c r="G224" i="6"/>
  <c r="H208" i="6"/>
  <c r="I208" i="6" s="1"/>
  <c r="G208" i="6"/>
  <c r="H192" i="6"/>
  <c r="I192" i="6" s="1"/>
  <c r="G192" i="6"/>
  <c r="H176" i="6"/>
  <c r="I176" i="6" s="1"/>
  <c r="G176" i="6"/>
  <c r="H145" i="6"/>
  <c r="I145" i="6" s="1"/>
  <c r="G145" i="6"/>
  <c r="H129" i="6"/>
  <c r="I129" i="6" s="1"/>
  <c r="G129" i="6"/>
  <c r="H113" i="6"/>
  <c r="I113" i="6" s="1"/>
  <c r="G113" i="6"/>
  <c r="H97" i="6"/>
  <c r="I97" i="6" s="1"/>
  <c r="G97" i="6"/>
  <c r="H81" i="6"/>
  <c r="I81" i="6" s="1"/>
  <c r="G81" i="6"/>
  <c r="H65" i="6"/>
  <c r="I65" i="6" s="1"/>
  <c r="G65" i="6"/>
  <c r="H49" i="6"/>
  <c r="I49" i="6" s="1"/>
  <c r="G49" i="6"/>
  <c r="H33" i="6"/>
  <c r="I33" i="6" s="1"/>
  <c r="G33" i="6"/>
  <c r="H78" i="6"/>
  <c r="I78" i="6" s="1"/>
  <c r="G78" i="6"/>
  <c r="H42" i="6"/>
  <c r="I42" i="6" s="1"/>
  <c r="G42" i="6"/>
  <c r="H156" i="6"/>
  <c r="I156" i="6" s="1"/>
  <c r="G156" i="6"/>
  <c r="H116" i="6"/>
  <c r="I116" i="6" s="1"/>
  <c r="G116" i="6"/>
  <c r="H88" i="6"/>
  <c r="I88" i="6" s="1"/>
  <c r="G88" i="6"/>
  <c r="H64" i="6"/>
  <c r="I64" i="6" s="1"/>
  <c r="G64" i="6"/>
  <c r="H32" i="6"/>
  <c r="I32" i="6" s="1"/>
  <c r="G32" i="6"/>
  <c r="H158" i="6"/>
  <c r="I158" i="6" s="1"/>
  <c r="G158" i="6"/>
  <c r="H142" i="6"/>
  <c r="I142" i="6" s="1"/>
  <c r="G142" i="6"/>
  <c r="H126" i="6"/>
  <c r="I126" i="6" s="1"/>
  <c r="G126" i="6"/>
  <c r="H110" i="6"/>
  <c r="I110" i="6" s="1"/>
  <c r="G110" i="6"/>
  <c r="H94" i="6"/>
  <c r="I94" i="6" s="1"/>
  <c r="G94" i="6"/>
  <c r="H74" i="6"/>
  <c r="I74" i="6" s="1"/>
  <c r="G74" i="6"/>
  <c r="H46" i="6"/>
  <c r="I46" i="6" s="1"/>
  <c r="G46" i="6"/>
  <c r="D479" i="5"/>
  <c r="D311" i="5"/>
  <c r="D310" i="5"/>
  <c r="D268" i="5"/>
  <c r="D225" i="5"/>
  <c r="D189" i="5"/>
  <c r="D188" i="5"/>
  <c r="D103" i="5"/>
  <c r="D102" i="5"/>
  <c r="D60" i="5"/>
  <c r="D499" i="5"/>
  <c r="D498" i="5"/>
  <c r="D462" i="5"/>
  <c r="D435" i="5"/>
  <c r="D434" i="5"/>
  <c r="D245" i="5"/>
  <c r="D155" i="5"/>
  <c r="D154" i="5"/>
  <c r="D69" i="5"/>
  <c r="D43" i="5"/>
  <c r="D42" i="5"/>
  <c r="D21" i="5"/>
  <c r="D411" i="5"/>
  <c r="D379" i="5"/>
  <c r="D347" i="5"/>
  <c r="D305" i="5"/>
  <c r="D262" i="5"/>
  <c r="D215" i="5"/>
  <c r="D214" i="5"/>
  <c r="D173" i="5"/>
  <c r="D172" i="5"/>
  <c r="D129" i="5"/>
  <c r="D87" i="5"/>
  <c r="D86" i="5"/>
  <c r="D49" i="5"/>
  <c r="D23" i="5"/>
  <c r="D22" i="5"/>
  <c r="D511" i="5"/>
  <c r="D510" i="5"/>
  <c r="D483" i="5"/>
  <c r="D482" i="5"/>
  <c r="D443" i="5"/>
  <c r="D442" i="5"/>
  <c r="D187" i="5"/>
  <c r="D186" i="5"/>
  <c r="D107" i="5"/>
  <c r="D106" i="5"/>
  <c r="D201" i="5"/>
  <c r="D111" i="5"/>
  <c r="D110" i="5"/>
  <c r="D47" i="5"/>
  <c r="D46" i="5"/>
  <c r="D493" i="5"/>
  <c r="D365" i="5"/>
  <c r="D255" i="5"/>
  <c r="D254" i="5"/>
  <c r="D143" i="5"/>
  <c r="D142" i="5"/>
  <c r="D9" i="5"/>
  <c r="D484" i="5"/>
  <c r="D452" i="5"/>
  <c r="D420" i="5"/>
  <c r="D388" i="5"/>
  <c r="D356" i="5"/>
  <c r="D339" i="5"/>
  <c r="D338" i="5"/>
  <c r="D317" i="5"/>
  <c r="D274" i="5"/>
  <c r="D211" i="5"/>
  <c r="D210" i="5"/>
  <c r="D147" i="5"/>
  <c r="D146" i="5"/>
  <c r="D83" i="5"/>
  <c r="D82" i="5"/>
  <c r="D61" i="5"/>
  <c r="D19" i="5"/>
  <c r="D18" i="5"/>
  <c r="D275" i="5"/>
  <c r="D3" i="5"/>
  <c r="H160" i="6"/>
  <c r="I160" i="6" s="1"/>
  <c r="G160" i="6"/>
  <c r="H132" i="6"/>
  <c r="I132" i="6" s="1"/>
  <c r="G132" i="6"/>
  <c r="H100" i="6"/>
  <c r="I100" i="6" s="1"/>
  <c r="G100" i="6"/>
  <c r="H56" i="6"/>
  <c r="I56" i="6" s="1"/>
  <c r="G56" i="6"/>
  <c r="H24" i="6"/>
  <c r="I24" i="6" s="1"/>
  <c r="G24" i="6"/>
  <c r="H139" i="6"/>
  <c r="I139" i="6" s="1"/>
  <c r="G139" i="6"/>
  <c r="H123" i="6"/>
  <c r="I123" i="6" s="1"/>
  <c r="G123" i="6"/>
  <c r="H107" i="6"/>
  <c r="I107" i="6" s="1"/>
  <c r="G107" i="6"/>
  <c r="H91" i="6"/>
  <c r="I91" i="6" s="1"/>
  <c r="G91" i="6"/>
  <c r="H75" i="6"/>
  <c r="I75" i="6" s="1"/>
  <c r="G75" i="6"/>
  <c r="H59" i="6"/>
  <c r="I59" i="6" s="1"/>
  <c r="G59" i="6"/>
  <c r="H43" i="6"/>
  <c r="I43" i="6" s="1"/>
  <c r="G43" i="6"/>
  <c r="H27" i="6"/>
  <c r="I27" i="6" s="1"/>
  <c r="G27" i="6"/>
  <c r="H525" i="6"/>
  <c r="I525" i="6" s="1"/>
  <c r="G525" i="6"/>
  <c r="H509" i="6"/>
  <c r="I509" i="6" s="1"/>
  <c r="G509" i="6"/>
  <c r="H493" i="6"/>
  <c r="I493" i="6" s="1"/>
  <c r="G493" i="6"/>
  <c r="H477" i="6"/>
  <c r="I477" i="6" s="1"/>
  <c r="G477" i="6"/>
  <c r="H461" i="6"/>
  <c r="I461" i="6" s="1"/>
  <c r="G461" i="6"/>
  <c r="H445" i="6"/>
  <c r="I445" i="6" s="1"/>
  <c r="G445" i="6"/>
  <c r="H429" i="6"/>
  <c r="I429" i="6" s="1"/>
  <c r="G429" i="6"/>
  <c r="H413" i="6"/>
  <c r="I413" i="6" s="1"/>
  <c r="G413" i="6"/>
  <c r="H397" i="6"/>
  <c r="I397" i="6" s="1"/>
  <c r="G397" i="6"/>
  <c r="H381" i="6"/>
  <c r="I381" i="6" s="1"/>
  <c r="G381" i="6"/>
  <c r="H365" i="6"/>
  <c r="I365" i="6" s="1"/>
  <c r="G365" i="6"/>
  <c r="H349" i="6"/>
  <c r="I349" i="6" s="1"/>
  <c r="G349" i="6"/>
  <c r="H333" i="6"/>
  <c r="I333" i="6" s="1"/>
  <c r="G333" i="6"/>
  <c r="H317" i="6"/>
  <c r="I317" i="6" s="1"/>
  <c r="G317" i="6"/>
  <c r="H301" i="6"/>
  <c r="I301" i="6" s="1"/>
  <c r="G301" i="6"/>
  <c r="H285" i="6"/>
  <c r="I285" i="6" s="1"/>
  <c r="G285" i="6"/>
  <c r="H269" i="6"/>
  <c r="I269" i="6" s="1"/>
  <c r="G269" i="6"/>
  <c r="H253" i="6"/>
  <c r="I253" i="6" s="1"/>
  <c r="G253" i="6"/>
  <c r="H237" i="6"/>
  <c r="I237" i="6" s="1"/>
  <c r="G237" i="6"/>
  <c r="H221" i="6"/>
  <c r="I221" i="6" s="1"/>
  <c r="G221" i="6"/>
  <c r="H205" i="6"/>
  <c r="I205" i="6" s="1"/>
  <c r="G205" i="6"/>
  <c r="H189" i="6"/>
  <c r="I189" i="6" s="1"/>
  <c r="G189" i="6"/>
  <c r="H173" i="6"/>
  <c r="I173" i="6" s="1"/>
  <c r="G173" i="6"/>
  <c r="H157" i="6"/>
  <c r="I157" i="6" s="1"/>
  <c r="G157" i="6"/>
  <c r="H518" i="6"/>
  <c r="I518" i="6" s="1"/>
  <c r="G518" i="6"/>
  <c r="H502" i="6"/>
  <c r="I502" i="6" s="1"/>
  <c r="G502" i="6"/>
  <c r="H486" i="6"/>
  <c r="I486" i="6" s="1"/>
  <c r="G486" i="6"/>
  <c r="H470" i="6"/>
  <c r="I470" i="6" s="1"/>
  <c r="G470" i="6"/>
  <c r="H454" i="6"/>
  <c r="I454" i="6" s="1"/>
  <c r="G454" i="6"/>
  <c r="H438" i="6"/>
  <c r="I438" i="6" s="1"/>
  <c r="G438" i="6"/>
  <c r="H422" i="6"/>
  <c r="I422" i="6" s="1"/>
  <c r="G422" i="6"/>
  <c r="H406" i="6"/>
  <c r="I406" i="6" s="1"/>
  <c r="G406" i="6"/>
  <c r="H390" i="6"/>
  <c r="I390" i="6" s="1"/>
  <c r="G390" i="6"/>
  <c r="H374" i="6"/>
  <c r="I374" i="6" s="1"/>
  <c r="G374" i="6"/>
  <c r="H358" i="6"/>
  <c r="I358" i="6" s="1"/>
  <c r="G358" i="6"/>
  <c r="H342" i="6"/>
  <c r="I342" i="6" s="1"/>
  <c r="G342" i="6"/>
  <c r="H326" i="6"/>
  <c r="I326" i="6" s="1"/>
  <c r="G326" i="6"/>
  <c r="H310" i="6"/>
  <c r="I310" i="6" s="1"/>
  <c r="G310" i="6"/>
  <c r="H294" i="6"/>
  <c r="I294" i="6" s="1"/>
  <c r="G294" i="6"/>
  <c r="H278" i="6"/>
  <c r="I278" i="6" s="1"/>
  <c r="G278" i="6"/>
  <c r="H262" i="6"/>
  <c r="I262" i="6" s="1"/>
  <c r="G262" i="6"/>
  <c r="H246" i="6"/>
  <c r="I246" i="6" s="1"/>
  <c r="G246" i="6"/>
  <c r="H230" i="6"/>
  <c r="I230" i="6" s="1"/>
  <c r="G230" i="6"/>
  <c r="H214" i="6"/>
  <c r="I214" i="6" s="1"/>
  <c r="G214" i="6"/>
  <c r="H198" i="6"/>
  <c r="I198" i="6" s="1"/>
  <c r="G198" i="6"/>
  <c r="H182" i="6"/>
  <c r="I182" i="6" s="1"/>
  <c r="G182" i="6"/>
  <c r="H527" i="6"/>
  <c r="I527" i="6" s="1"/>
  <c r="G527" i="6"/>
  <c r="H511" i="6"/>
  <c r="I511" i="6" s="1"/>
  <c r="G511" i="6"/>
  <c r="H495" i="6"/>
  <c r="I495" i="6" s="1"/>
  <c r="G495" i="6"/>
  <c r="H479" i="6"/>
  <c r="I479" i="6" s="1"/>
  <c r="G479" i="6"/>
  <c r="H463" i="6"/>
  <c r="I463" i="6" s="1"/>
  <c r="G463" i="6"/>
  <c r="H447" i="6"/>
  <c r="I447" i="6" s="1"/>
  <c r="G447" i="6"/>
  <c r="H431" i="6"/>
  <c r="I431" i="6" s="1"/>
  <c r="G431" i="6"/>
  <c r="H415" i="6"/>
  <c r="I415" i="6" s="1"/>
  <c r="G415" i="6"/>
  <c r="H399" i="6"/>
  <c r="I399" i="6" s="1"/>
  <c r="G399" i="6"/>
  <c r="H383" i="6"/>
  <c r="I383" i="6" s="1"/>
  <c r="G383" i="6"/>
  <c r="H367" i="6"/>
  <c r="I367" i="6" s="1"/>
  <c r="G367" i="6"/>
  <c r="H351" i="6"/>
  <c r="I351" i="6" s="1"/>
  <c r="G351" i="6"/>
  <c r="H335" i="6"/>
  <c r="I335" i="6" s="1"/>
  <c r="G335" i="6"/>
  <c r="H319" i="6"/>
  <c r="I319" i="6" s="1"/>
  <c r="G319" i="6"/>
  <c r="H303" i="6"/>
  <c r="I303" i="6" s="1"/>
  <c r="G303" i="6"/>
  <c r="H287" i="6"/>
  <c r="I287" i="6" s="1"/>
  <c r="G287" i="6"/>
  <c r="H271" i="6"/>
  <c r="I271" i="6" s="1"/>
  <c r="G271" i="6"/>
  <c r="H255" i="6"/>
  <c r="I255" i="6" s="1"/>
  <c r="G255" i="6"/>
  <c r="H239" i="6"/>
  <c r="I239" i="6" s="1"/>
  <c r="G239" i="6"/>
  <c r="H223" i="6"/>
  <c r="I223" i="6" s="1"/>
  <c r="G223" i="6"/>
  <c r="H207" i="6"/>
  <c r="I207" i="6" s="1"/>
  <c r="G207" i="6"/>
  <c r="H191" i="6"/>
  <c r="I191" i="6" s="1"/>
  <c r="G191" i="6"/>
  <c r="H175" i="6"/>
  <c r="I175" i="6" s="1"/>
  <c r="G175" i="6"/>
  <c r="H159" i="6"/>
  <c r="I159" i="6" s="1"/>
  <c r="G159" i="6"/>
  <c r="H524" i="6"/>
  <c r="I524" i="6" s="1"/>
  <c r="G524" i="6"/>
  <c r="H508" i="6"/>
  <c r="I508" i="6" s="1"/>
  <c r="G508" i="6"/>
  <c r="H492" i="6"/>
  <c r="I492" i="6" s="1"/>
  <c r="G492" i="6"/>
  <c r="H476" i="6"/>
  <c r="I476" i="6" s="1"/>
  <c r="G476" i="6"/>
  <c r="H460" i="6"/>
  <c r="I460" i="6" s="1"/>
  <c r="G460" i="6"/>
  <c r="H444" i="6"/>
  <c r="I444" i="6" s="1"/>
  <c r="G444" i="6"/>
  <c r="H428" i="6"/>
  <c r="I428" i="6" s="1"/>
  <c r="G428" i="6"/>
  <c r="H412" i="6"/>
  <c r="I412" i="6" s="1"/>
  <c r="G412" i="6"/>
  <c r="H396" i="6"/>
  <c r="I396" i="6" s="1"/>
  <c r="G396" i="6"/>
  <c r="H380" i="6"/>
  <c r="I380" i="6" s="1"/>
  <c r="G380" i="6"/>
  <c r="H364" i="6"/>
  <c r="I364" i="6" s="1"/>
  <c r="G364" i="6"/>
  <c r="H348" i="6"/>
  <c r="I348" i="6" s="1"/>
  <c r="G348" i="6"/>
  <c r="H332" i="6"/>
  <c r="I332" i="6" s="1"/>
  <c r="G332" i="6"/>
  <c r="H316" i="6"/>
  <c r="I316" i="6" s="1"/>
  <c r="G316" i="6"/>
  <c r="H300" i="6"/>
  <c r="I300" i="6" s="1"/>
  <c r="G300" i="6"/>
  <c r="H284" i="6"/>
  <c r="I284" i="6" s="1"/>
  <c r="G284" i="6"/>
  <c r="H268" i="6"/>
  <c r="I268" i="6" s="1"/>
  <c r="G268" i="6"/>
  <c r="H252" i="6"/>
  <c r="I252" i="6" s="1"/>
  <c r="G252" i="6"/>
  <c r="H236" i="6"/>
  <c r="I236" i="6" s="1"/>
  <c r="G236" i="6"/>
  <c r="H220" i="6"/>
  <c r="I220" i="6" s="1"/>
  <c r="G220" i="6"/>
  <c r="H204" i="6"/>
  <c r="I204" i="6" s="1"/>
  <c r="G204" i="6"/>
  <c r="H188" i="6"/>
  <c r="I188" i="6" s="1"/>
  <c r="G188" i="6"/>
  <c r="H172" i="6"/>
  <c r="I172" i="6" s="1"/>
  <c r="G172" i="6"/>
  <c r="H141" i="6"/>
  <c r="I141" i="6" s="1"/>
  <c r="G141" i="6"/>
  <c r="H125" i="6"/>
  <c r="I125" i="6" s="1"/>
  <c r="G125" i="6"/>
  <c r="H109" i="6"/>
  <c r="I109" i="6" s="1"/>
  <c r="G109" i="6"/>
  <c r="H93" i="6"/>
  <c r="I93" i="6" s="1"/>
  <c r="G93" i="6"/>
  <c r="H77" i="6"/>
  <c r="I77" i="6" s="1"/>
  <c r="G77" i="6"/>
  <c r="H61" i="6"/>
  <c r="I61" i="6" s="1"/>
  <c r="G61" i="6"/>
  <c r="H45" i="6"/>
  <c r="I45" i="6" s="1"/>
  <c r="G45" i="6"/>
  <c r="H29" i="6"/>
  <c r="I29" i="6" s="1"/>
  <c r="G29" i="6"/>
  <c r="H70" i="6"/>
  <c r="I70" i="6" s="1"/>
  <c r="G70" i="6"/>
  <c r="H34" i="6"/>
  <c r="I34" i="6" s="1"/>
  <c r="G34" i="6"/>
  <c r="H148" i="6"/>
  <c r="I148" i="6" s="1"/>
  <c r="G148" i="6"/>
  <c r="H108" i="6"/>
  <c r="I108" i="6" s="1"/>
  <c r="G108" i="6"/>
  <c r="H80" i="6"/>
  <c r="I80" i="6" s="1"/>
  <c r="G80" i="6"/>
  <c r="H60" i="6"/>
  <c r="I60" i="6" s="1"/>
  <c r="G60" i="6"/>
  <c r="H28" i="6"/>
  <c r="I28" i="6" s="1"/>
  <c r="G28" i="6"/>
  <c r="H154" i="6"/>
  <c r="I154" i="6" s="1"/>
  <c r="G154" i="6"/>
  <c r="H138" i="6"/>
  <c r="I138" i="6" s="1"/>
  <c r="G138" i="6"/>
  <c r="H122" i="6"/>
  <c r="I122" i="6" s="1"/>
  <c r="G122" i="6"/>
  <c r="H106" i="6"/>
  <c r="I106" i="6" s="1"/>
  <c r="G106" i="6"/>
  <c r="H90" i="6"/>
  <c r="I90" i="6" s="1"/>
  <c r="G90" i="6"/>
  <c r="H62" i="6"/>
  <c r="I62" i="6" s="1"/>
  <c r="G62" i="6"/>
  <c r="H38" i="6"/>
  <c r="I38" i="6" s="1"/>
  <c r="G38" i="6"/>
  <c r="D471" i="5"/>
  <c r="D300" i="5"/>
  <c r="D221" i="5"/>
  <c r="D220" i="5"/>
  <c r="D135" i="5"/>
  <c r="D134" i="5"/>
  <c r="D93" i="5"/>
  <c r="D92" i="5"/>
  <c r="D44" i="5"/>
  <c r="D486" i="5"/>
  <c r="D459" i="5"/>
  <c r="D458" i="5"/>
  <c r="D394" i="5"/>
  <c r="D325" i="5"/>
  <c r="D235" i="5"/>
  <c r="D234" i="5"/>
  <c r="D59" i="5"/>
  <c r="D58" i="5"/>
  <c r="D37" i="5"/>
  <c r="D403" i="5"/>
  <c r="D371" i="5"/>
  <c r="D337" i="5"/>
  <c r="D294" i="5"/>
  <c r="D253" i="5"/>
  <c r="D252" i="5"/>
  <c r="D205" i="5"/>
  <c r="D204" i="5"/>
  <c r="D161" i="5"/>
  <c r="D119" i="5"/>
  <c r="D118" i="5"/>
  <c r="D77" i="5"/>
  <c r="D76" i="5"/>
  <c r="D39" i="5"/>
  <c r="D38" i="5"/>
  <c r="D17" i="5"/>
  <c r="D502" i="5"/>
  <c r="D475" i="5"/>
  <c r="D474" i="5"/>
  <c r="D438" i="5"/>
  <c r="D407" i="5"/>
  <c r="D406" i="5"/>
  <c r="D374" i="5"/>
  <c r="D341" i="5"/>
  <c r="D299" i="5"/>
  <c r="D298" i="5"/>
  <c r="D213" i="5"/>
  <c r="D139" i="5"/>
  <c r="D138" i="5"/>
  <c r="D101" i="5"/>
  <c r="D10" i="5"/>
  <c r="D469" i="5"/>
  <c r="D405" i="5"/>
  <c r="D345" i="5"/>
  <c r="D95" i="5"/>
  <c r="D94" i="5"/>
  <c r="D31" i="5"/>
  <c r="D30" i="5"/>
  <c r="D509" i="5"/>
  <c r="D489" i="5"/>
  <c r="D445" i="5"/>
  <c r="D425" i="5"/>
  <c r="D381" i="5"/>
  <c r="D361" i="5"/>
  <c r="D335" i="5"/>
  <c r="D334" i="5"/>
  <c r="D303" i="5"/>
  <c r="D302" i="5"/>
  <c r="D276" i="5"/>
  <c r="D217" i="5"/>
  <c r="D191" i="5"/>
  <c r="D190" i="5"/>
  <c r="D164" i="5"/>
  <c r="D132" i="5"/>
  <c r="D105" i="5"/>
  <c r="D73" i="5"/>
  <c r="D41" i="5"/>
  <c r="D512" i="5"/>
  <c r="D496" i="5"/>
  <c r="D480" i="5"/>
  <c r="D464" i="5"/>
  <c r="D448" i="5"/>
  <c r="D432" i="5"/>
  <c r="D416" i="5"/>
  <c r="D400" i="5"/>
  <c r="D384" i="5"/>
  <c r="D368" i="5"/>
  <c r="D352" i="5"/>
  <c r="D333" i="5"/>
  <c r="D312" i="5"/>
  <c r="D290" i="5"/>
  <c r="D269" i="5"/>
  <c r="D248" i="5"/>
  <c r="D227" i="5"/>
  <c r="D226" i="5"/>
  <c r="D184" i="5"/>
  <c r="D163" i="5"/>
  <c r="D162" i="5"/>
  <c r="D120" i="5"/>
  <c r="D99" i="5"/>
  <c r="D98" i="5"/>
  <c r="D56" i="5"/>
  <c r="D35" i="5"/>
  <c r="D34" i="5"/>
  <c r="D13" i="5"/>
  <c r="D287" i="5"/>
  <c r="D271" i="5"/>
  <c r="H152" i="6"/>
  <c r="I152" i="6" s="1"/>
  <c r="G152" i="6"/>
  <c r="H124" i="6"/>
  <c r="I124" i="6" s="1"/>
  <c r="G124" i="6"/>
  <c r="H92" i="6"/>
  <c r="I92" i="6" s="1"/>
  <c r="G92" i="6"/>
  <c r="H48" i="6"/>
  <c r="I48" i="6" s="1"/>
  <c r="G48" i="6"/>
  <c r="H20" i="6"/>
  <c r="I20" i="6" s="1"/>
  <c r="G20" i="6"/>
  <c r="H135" i="6"/>
  <c r="I135" i="6" s="1"/>
  <c r="G135" i="6"/>
  <c r="H119" i="6"/>
  <c r="I119" i="6" s="1"/>
  <c r="G119" i="6"/>
  <c r="H103" i="6"/>
  <c r="I103" i="6" s="1"/>
  <c r="G103" i="6"/>
  <c r="H87" i="6"/>
  <c r="I87" i="6" s="1"/>
  <c r="G87" i="6"/>
  <c r="H71" i="6"/>
  <c r="I71" i="6" s="1"/>
  <c r="G71" i="6"/>
  <c r="H55" i="6"/>
  <c r="I55" i="6" s="1"/>
  <c r="G55" i="6"/>
  <c r="H39" i="6"/>
  <c r="I39" i="6" s="1"/>
  <c r="G39" i="6"/>
  <c r="H19" i="6"/>
  <c r="I19" i="6" s="1"/>
  <c r="G19" i="6"/>
  <c r="B5" i="4"/>
  <c r="K7" i="4" s="1" a="1"/>
  <c r="K7" i="4" s="1"/>
  <c r="K12" i="4" l="1" a="1"/>
  <c r="K12" i="4" s="1"/>
  <c r="C3" i="6"/>
  <c r="C5" i="6"/>
  <c r="C4" i="6"/>
  <c r="F7" i="6"/>
  <c r="F8" i="6" s="1"/>
  <c r="F9" i="6" s="1"/>
  <c r="J6" i="5"/>
  <c r="J7" i="5" s="1"/>
  <c r="J8" i="5" s="1"/>
  <c r="K112" i="6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1" i="6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K304" i="6" s="1"/>
  <c r="K305" i="6" s="1"/>
  <c r="K306" i="6" s="1"/>
  <c r="K307" i="6" s="1"/>
  <c r="K308" i="6" s="1"/>
  <c r="K309" i="6" s="1"/>
  <c r="K310" i="6" s="1"/>
  <c r="K311" i="6" s="1"/>
  <c r="K312" i="6" s="1"/>
  <c r="K313" i="6" s="1"/>
  <c r="K314" i="6" s="1"/>
  <c r="K315" i="6" s="1"/>
  <c r="K316" i="6" s="1"/>
  <c r="K317" i="6" s="1"/>
  <c r="K318" i="6" s="1"/>
  <c r="K319" i="6" s="1"/>
  <c r="K320" i="6" s="1"/>
  <c r="K321" i="6" s="1"/>
  <c r="K322" i="6" s="1"/>
  <c r="K323" i="6" s="1"/>
  <c r="K324" i="6" s="1"/>
  <c r="K325" i="6" s="1"/>
  <c r="K326" i="6" s="1"/>
  <c r="K327" i="6" s="1"/>
  <c r="K328" i="6" s="1"/>
  <c r="K329" i="6" s="1"/>
  <c r="K330" i="6" s="1"/>
  <c r="K331" i="6" s="1"/>
  <c r="K332" i="6" s="1"/>
  <c r="K333" i="6" s="1"/>
  <c r="K334" i="6" s="1"/>
  <c r="K335" i="6" s="1"/>
  <c r="K336" i="6" s="1"/>
  <c r="K337" i="6" s="1"/>
  <c r="K338" i="6" s="1"/>
  <c r="K339" i="6" s="1"/>
  <c r="K340" i="6" s="1"/>
  <c r="K341" i="6" s="1"/>
  <c r="K342" i="6" s="1"/>
  <c r="K343" i="6" s="1"/>
  <c r="K344" i="6" s="1"/>
  <c r="K345" i="6" s="1"/>
  <c r="K346" i="6" s="1"/>
  <c r="K347" i="6" s="1"/>
  <c r="K348" i="6" s="1"/>
  <c r="K349" i="6" s="1"/>
  <c r="K350" i="6" s="1"/>
  <c r="K351" i="6" s="1"/>
  <c r="K352" i="6" s="1"/>
  <c r="K353" i="6" s="1"/>
  <c r="K354" i="6" s="1"/>
  <c r="K355" i="6" s="1"/>
  <c r="K356" i="6" s="1"/>
  <c r="K357" i="6" s="1"/>
  <c r="K358" i="6" s="1"/>
  <c r="K359" i="6" s="1"/>
  <c r="K360" i="6" s="1"/>
  <c r="K361" i="6" s="1"/>
  <c r="K362" i="6" s="1"/>
  <c r="K363" i="6" s="1"/>
  <c r="K364" i="6" s="1"/>
  <c r="K365" i="6" s="1"/>
  <c r="K366" i="6" s="1"/>
  <c r="K367" i="6" s="1"/>
  <c r="K368" i="6" s="1"/>
  <c r="K369" i="6" s="1"/>
  <c r="K370" i="6" s="1"/>
  <c r="K371" i="6" s="1"/>
  <c r="K372" i="6" s="1"/>
  <c r="K373" i="6" s="1"/>
  <c r="K374" i="6" s="1"/>
  <c r="K375" i="6" s="1"/>
  <c r="K376" i="6" s="1"/>
  <c r="K377" i="6" s="1"/>
  <c r="K378" i="6" s="1"/>
  <c r="K379" i="6" s="1"/>
  <c r="K380" i="6" s="1"/>
  <c r="K381" i="6" s="1"/>
  <c r="K382" i="6" s="1"/>
  <c r="K383" i="6" s="1"/>
  <c r="K384" i="6" s="1"/>
  <c r="K385" i="6" s="1"/>
  <c r="K386" i="6" s="1"/>
  <c r="K387" i="6" s="1"/>
  <c r="K388" i="6" s="1"/>
  <c r="K389" i="6" s="1"/>
  <c r="K390" i="6" s="1"/>
  <c r="K391" i="6" s="1"/>
  <c r="K392" i="6" s="1"/>
  <c r="K393" i="6" s="1"/>
  <c r="K394" i="6" s="1"/>
  <c r="K395" i="6" s="1"/>
  <c r="K396" i="6" s="1"/>
  <c r="K397" i="6" s="1"/>
  <c r="K398" i="6" s="1"/>
  <c r="K399" i="6" s="1"/>
  <c r="K400" i="6" s="1"/>
  <c r="K401" i="6" s="1"/>
  <c r="K402" i="6" s="1"/>
  <c r="K403" i="6" s="1"/>
  <c r="K404" i="6" s="1"/>
  <c r="K405" i="6" s="1"/>
  <c r="K406" i="6" s="1"/>
  <c r="K407" i="6" s="1"/>
  <c r="K408" i="6" s="1"/>
  <c r="K409" i="6" s="1"/>
  <c r="K410" i="6" s="1"/>
  <c r="K411" i="6" s="1"/>
  <c r="K412" i="6" s="1"/>
  <c r="K413" i="6" s="1"/>
  <c r="K414" i="6" s="1"/>
  <c r="K415" i="6" s="1"/>
  <c r="K416" i="6" s="1"/>
  <c r="K417" i="6" s="1"/>
  <c r="K418" i="6" s="1"/>
  <c r="K419" i="6" s="1"/>
  <c r="K420" i="6" s="1"/>
  <c r="K421" i="6" s="1"/>
  <c r="K422" i="6" s="1"/>
  <c r="K423" i="6" s="1"/>
  <c r="K424" i="6" s="1"/>
  <c r="K425" i="6" s="1"/>
  <c r="K426" i="6" s="1"/>
  <c r="K427" i="6" s="1"/>
  <c r="K428" i="6" s="1"/>
  <c r="K429" i="6" s="1"/>
  <c r="K430" i="6" s="1"/>
  <c r="K431" i="6" s="1"/>
  <c r="K432" i="6" s="1"/>
  <c r="K433" i="6" s="1"/>
  <c r="K434" i="6" s="1"/>
  <c r="K435" i="6" s="1"/>
  <c r="K436" i="6" s="1"/>
  <c r="K437" i="6" s="1"/>
  <c r="K438" i="6" s="1"/>
  <c r="K439" i="6" s="1"/>
  <c r="K440" i="6" s="1"/>
  <c r="K441" i="6" s="1"/>
  <c r="K442" i="6" s="1"/>
  <c r="K443" i="6" s="1"/>
  <c r="K444" i="6" s="1"/>
  <c r="K445" i="6" s="1"/>
  <c r="K446" i="6" s="1"/>
  <c r="K447" i="6" s="1"/>
  <c r="K448" i="6" s="1"/>
  <c r="K449" i="6" s="1"/>
  <c r="K450" i="6" s="1"/>
  <c r="K451" i="6" s="1"/>
  <c r="K452" i="6" s="1"/>
  <c r="K453" i="6" s="1"/>
  <c r="K454" i="6" s="1"/>
  <c r="K455" i="6" s="1"/>
  <c r="K456" i="6" s="1"/>
  <c r="K457" i="6" s="1"/>
  <c r="K458" i="6" s="1"/>
  <c r="K459" i="6" s="1"/>
  <c r="K460" i="6" s="1"/>
  <c r="K461" i="6" s="1"/>
  <c r="K462" i="6" s="1"/>
  <c r="K463" i="6" s="1"/>
  <c r="K464" i="6" s="1"/>
  <c r="K465" i="6" s="1"/>
  <c r="K466" i="6" s="1"/>
  <c r="K467" i="6" s="1"/>
  <c r="K468" i="6" s="1"/>
  <c r="K469" i="6" s="1"/>
  <c r="K470" i="6" s="1"/>
  <c r="K471" i="6" s="1"/>
  <c r="K472" i="6" s="1"/>
  <c r="K473" i="6" s="1"/>
  <c r="K474" i="6" s="1"/>
  <c r="K475" i="6" s="1"/>
  <c r="K476" i="6" s="1"/>
  <c r="K477" i="6" s="1"/>
  <c r="K478" i="6" s="1"/>
  <c r="K479" i="6" s="1"/>
  <c r="K480" i="6" s="1"/>
  <c r="K481" i="6" s="1"/>
  <c r="K482" i="6" s="1"/>
  <c r="K483" i="6" s="1"/>
  <c r="K484" i="6" s="1"/>
  <c r="K485" i="6" s="1"/>
  <c r="K486" i="6" s="1"/>
  <c r="K487" i="6" s="1"/>
  <c r="K488" i="6" s="1"/>
  <c r="K489" i="6" s="1"/>
  <c r="K490" i="6" s="1"/>
  <c r="K491" i="6" s="1"/>
  <c r="K492" i="6" s="1"/>
  <c r="K493" i="6" s="1"/>
  <c r="K494" i="6" s="1"/>
  <c r="K495" i="6" s="1"/>
  <c r="K496" i="6" s="1"/>
  <c r="K497" i="6" s="1"/>
  <c r="K498" i="6" s="1"/>
  <c r="K499" i="6" s="1"/>
  <c r="K500" i="6" s="1"/>
  <c r="K501" i="6" s="1"/>
  <c r="K502" i="6" s="1"/>
  <c r="K503" i="6" s="1"/>
  <c r="K504" i="6" s="1"/>
  <c r="K505" i="6" s="1"/>
  <c r="K506" i="6" s="1"/>
  <c r="K507" i="6" s="1"/>
  <c r="K508" i="6" s="1"/>
  <c r="K509" i="6" s="1"/>
  <c r="K510" i="6" s="1"/>
  <c r="K511" i="6" s="1"/>
  <c r="K512" i="6" s="1"/>
  <c r="K513" i="6" s="1"/>
  <c r="K514" i="6" s="1"/>
  <c r="K515" i="6" s="1"/>
  <c r="K516" i="6" s="1"/>
  <c r="K517" i="6" s="1"/>
  <c r="K518" i="6" s="1"/>
  <c r="K519" i="6" s="1"/>
  <c r="K520" i="6" s="1"/>
  <c r="K521" i="6" s="1"/>
  <c r="K522" i="6" s="1"/>
  <c r="K523" i="6" s="1"/>
  <c r="K524" i="6" s="1"/>
  <c r="K525" i="6" s="1"/>
  <c r="K526" i="6" s="1"/>
  <c r="K527" i="6" s="1"/>
  <c r="K528" i="6" s="1"/>
  <c r="K17" i="6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C6" i="6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<sst xmlns="http://schemas.openxmlformats.org/spreadsheetml/2006/main" count="201" uniqueCount="67">
  <si>
    <t>ADP</t>
  </si>
  <si>
    <t>Les prix des actions</t>
  </si>
  <si>
    <t>SANOFI</t>
  </si>
  <si>
    <t>ORANGE</t>
  </si>
  <si>
    <t>EDF</t>
  </si>
  <si>
    <t>N°</t>
  </si>
  <si>
    <t>Date</t>
  </si>
  <si>
    <t>Dernier cours 26/03/2021</t>
  </si>
  <si>
    <t>Argent à investir</t>
  </si>
  <si>
    <t>Quantité théorique</t>
  </si>
  <si>
    <t>Quantité achetée</t>
  </si>
  <si>
    <t>Investissement</t>
  </si>
  <si>
    <t>Investissement total</t>
  </si>
  <si>
    <t>Poids</t>
  </si>
  <si>
    <t>Les rendements</t>
  </si>
  <si>
    <t>Matrice De Covariance des rendements</t>
  </si>
  <si>
    <t xml:space="preserve">          Variance du portefeuille: </t>
  </si>
  <si>
    <t>Matrice De Corrélation des rendements</t>
  </si>
  <si>
    <t xml:space="preserve">Poids </t>
  </si>
  <si>
    <t>Delta Groupe</t>
  </si>
  <si>
    <t>DELTA GROUPE</t>
  </si>
  <si>
    <t xml:space="preserve">Variance minimale du portefeuille : </t>
  </si>
  <si>
    <t>Poids déterminés à l'aide du méthode Solver pour minimiser la VaR paramétrique du portefeuille</t>
  </si>
  <si>
    <t>Valeur du portefeuille</t>
  </si>
  <si>
    <t>Rendement du portefeuille</t>
  </si>
  <si>
    <t>Rendement du portefeuille (ordonné)</t>
  </si>
  <si>
    <t>Observations</t>
  </si>
  <si>
    <t>Intervalle de confiance</t>
  </si>
  <si>
    <t>Observations queues gauches</t>
  </si>
  <si>
    <t>Variance portefeuille</t>
  </si>
  <si>
    <t>VaR paramétrique (%)</t>
  </si>
  <si>
    <t>VaR paramétrique (valeur)</t>
  </si>
  <si>
    <t>CVaR(1 jour , 95%)</t>
  </si>
  <si>
    <t>VaR (1 jour , 95%) Historique</t>
  </si>
  <si>
    <t>VaR (1 mois , 95%) Historique</t>
  </si>
  <si>
    <t>Espérance</t>
  </si>
  <si>
    <t>Kurtosis</t>
  </si>
  <si>
    <t>Skewness</t>
  </si>
  <si>
    <t>Jarque Bera</t>
  </si>
  <si>
    <t>Interprétation des résultats:</t>
  </si>
  <si>
    <t>5% Quantile</t>
  </si>
  <si>
    <t>Rendements Portefeuille simulés</t>
  </si>
  <si>
    <t>Prix choqués / simulés SANOFI</t>
  </si>
  <si>
    <t>Valeurs Portefeuille choqués / simulés</t>
  </si>
  <si>
    <t>P&amp;L simulés (Valeur)</t>
  </si>
  <si>
    <t>P&amp;L simulés (%)</t>
  </si>
  <si>
    <t>P&amp;L simulés (%) ordonnés (déc)</t>
  </si>
  <si>
    <t>METROPOLE</t>
  </si>
  <si>
    <t>FNAC</t>
  </si>
  <si>
    <t>Prix choqués / simulés DELTA GROUPE</t>
  </si>
  <si>
    <t>Prix choqués / simulés ORANGE</t>
  </si>
  <si>
    <t>Prix choqués / simulés EDF</t>
  </si>
  <si>
    <t>Prix choqués / simulés ADP</t>
  </si>
  <si>
    <t>Au seuil de 95%, la perte potentielle maximale sur 1 jour est de 22419,37 EUR (avec la méthode historique)</t>
  </si>
  <si>
    <t>Au seuil de 95%, la perte potentielle maximale sur 1 jour est de 2,37% (sous l'hypothèse de normalité)</t>
  </si>
  <si>
    <t>A 95% d'intervalle de confiance sur un horizan de 1 jour, lorsque la perte dépasse la VaR, en moyenne elle atteindra 3,73%</t>
  </si>
  <si>
    <t>N</t>
  </si>
  <si>
    <t>Interprétation des résultats</t>
  </si>
  <si>
    <t>Au seuil de 95%, la perte potentielle maximale sur 1 jour est de 19847,08 EUR (avec la méthode historique)</t>
  </si>
  <si>
    <t>Au seuil de 95%, la perte potentielle maximale sur 1 jour est de 1,98% (sous l'hypothèse de normalité)</t>
  </si>
  <si>
    <t>rendement</t>
  </si>
  <si>
    <t>Part du capital</t>
  </si>
  <si>
    <t>Performance</t>
  </si>
  <si>
    <t>Résultats stress test</t>
  </si>
  <si>
    <t>Optimal Portfolio Loss</t>
  </si>
  <si>
    <t>STRESS TEST HISTORIQUE DE LA CRISE DE SEPTEMBRE 2008</t>
  </si>
  <si>
    <t>A 95% d'intervalle de confiance sur un horizan de 1 jour, lorsque la perte dépasse la VaR, en moyenne elle atteindra 2,99%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</si>
</sst>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 * #,##0.00_)_ ;_ * \(#,##0.00\)_ ;_ * &quot;-&quot;??_)_ ;_ @_ "/>
    <numFmt numFmtId="165" formatCode="#,##0.00\ &quot;€&quot;"/>
    <numFmt numFmtId="166" formatCode="_-* #,##0.00\ [$€-40C]_-;\-* #,##0.00\ [$€-40C]_-;_-* &quot;-&quot;??\ [$€-40C]_-;_-@_-"/>
    <numFmt numFmtId="167" formatCode="0.000"/>
    <numFmt numFmtId="168" formatCode="0.000000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readingOrder="1"/>
    </xf>
    <xf numFmtId="0" fontId="4" fillId="3" borderId="1" xfId="0" applyFon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0" xfId="0" applyNumberFormat="1"/>
    <xf numFmtId="0" fontId="4" fillId="0" borderId="0" xfId="0" applyFont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5" borderId="1" xfId="0" applyFill="1" applyBorder="1"/>
    <xf numFmtId="10" fontId="0" fillId="0" borderId="1" xfId="0" applyNumberFormat="1" applyBorder="1" applyAlignment="1">
      <alignment horizontal="center"/>
    </xf>
    <xf numFmtId="0" fontId="0" fillId="5" borderId="2" xfId="0" applyFill="1" applyBorder="1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4" fillId="5" borderId="4" xfId="0" applyFont="1" applyFill="1" applyBorder="1"/>
    <xf numFmtId="165" fontId="0" fillId="0" borderId="11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0" fillId="3" borderId="1" xfId="0" applyFill="1" applyBorder="1"/>
    <xf numFmtId="0" fontId="0" fillId="6" borderId="1" xfId="0" applyFill="1" applyBorder="1"/>
    <xf numFmtId="0" fontId="4" fillId="0" borderId="1" xfId="0" applyNumberFormat="1" applyFont="1" applyBorder="1" applyAlignment="1">
      <alignment horizontal="center" vertical="center"/>
    </xf>
    <xf numFmtId="10" fontId="4" fillId="0" borderId="1" xfId="2" applyNumberFormat="1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8" fillId="6" borderId="4" xfId="0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0" xfId="0" applyFill="1"/>
    <xf numFmtId="165" fontId="0" fillId="7" borderId="4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4" fontId="0" fillId="8" borderId="4" xfId="0" applyNumberFormat="1" applyFill="1" applyBorder="1" applyAlignment="1">
      <alignment horizontal="center"/>
    </xf>
    <xf numFmtId="10" fontId="0" fillId="7" borderId="4" xfId="0" applyNumberFormat="1" applyFill="1" applyBorder="1" applyAlignment="1">
      <alignment horizontal="center"/>
    </xf>
    <xf numFmtId="10" fontId="0" fillId="0" borderId="1" xfId="2" applyNumberFormat="1" applyFont="1" applyBorder="1" applyAlignment="1">
      <alignment horizontal="center" vertical="center"/>
    </xf>
    <xf numFmtId="10" fontId="0" fillId="6" borderId="1" xfId="2" applyNumberFormat="1" applyFont="1" applyFill="1" applyBorder="1"/>
    <xf numFmtId="10" fontId="0" fillId="0" borderId="0" xfId="2" applyNumberFormat="1" applyFont="1" applyBorder="1"/>
    <xf numFmtId="44" fontId="0" fillId="6" borderId="0" xfId="0" applyNumberFormat="1" applyFill="1"/>
    <xf numFmtId="0" fontId="7" fillId="0" borderId="0" xfId="0" applyFont="1" applyBorder="1" applyAlignment="1">
      <alignment horizontal="left" vertical="center"/>
    </xf>
    <xf numFmtId="165" fontId="0" fillId="7" borderId="1" xfId="3" applyNumberFormat="1" applyFont="1" applyFill="1" applyBorder="1" applyAlignment="1">
      <alignment horizontal="center"/>
    </xf>
    <xf numFmtId="165" fontId="0" fillId="0" borderId="1" xfId="3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12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</cellXfs>
  <cellStyles count="5">
    <cellStyle name="Milliers" xfId="1" builtinId="3"/>
    <cellStyle name="Monétaire" xfId="3" builtinId="4"/>
    <cellStyle name="Monétaire 2" xfId="4" xr:uid="{00000000-0005-0000-0000-000002000000}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Rendements portefeuille initial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Rendements portefeuille initial </a:t>
          </a:r>
        </a:p>
      </cx:txPr>
    </cx:title>
    <cx:plotArea>
      <cx:plotAreaRegion>
        <cx:series layoutId="clusteredColumn" uniqueId="{27FFAB06-14F9-FA43-8854-BB2FF1A0B8E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r-F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Rendements portefeuille optimisé</a:t>
            </a:r>
          </a:p>
          <a:p>
            <a:pPr algn="ctr" rtl="0">
              <a:defRPr/>
            </a:pPr>
            <a:endPara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BA2F5AD-63A4-F447-AABA-59BB31EAEF4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r-F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Rendements portefeuille initial simulé    </a:t>
            </a:r>
          </a:p>
          <a:p>
            <a:pPr algn="ctr" rtl="0">
              <a:defRPr/>
            </a:pPr>
            <a:endPara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C0C1CEC-F490-4743-8AE9-57C298495FA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Rendements portefeuille Simulé optimisé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Rendements portefeuille Simulé optimisé</a:t>
          </a:r>
        </a:p>
      </cx:txPr>
    </cx:title>
    <cx:plotArea>
      <cx:plotAreaRegion>
        <cx:series layoutId="clusteredColumn" uniqueId="{193B0441-88D8-AB41-A161-7D9D855FE2F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</xdr:row>
      <xdr:rowOff>19050</xdr:rowOff>
    </xdr:from>
    <xdr:to>
      <xdr:col>13</xdr:col>
      <xdr:colOff>647700</xdr:colOff>
      <xdr:row>38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F71E47C7-DBC4-CC4C-8460-ECE14CDAB7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8580" y="4210050"/>
              <a:ext cx="6019800" cy="3737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355600</xdr:colOff>
      <xdr:row>0</xdr:row>
      <xdr:rowOff>19050</xdr:rowOff>
    </xdr:from>
    <xdr:to>
      <xdr:col>19</xdr:col>
      <xdr:colOff>571500</xdr:colOff>
      <xdr:row>18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3F5DF987-8F0C-F64D-8D11-8E287E8B0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20040" y="19050"/>
              <a:ext cx="6410960" cy="3966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12</xdr:row>
      <xdr:rowOff>196850</xdr:rowOff>
    </xdr:from>
    <xdr:to>
      <xdr:col>20</xdr:col>
      <xdr:colOff>635000</xdr:colOff>
      <xdr:row>35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E324B9C7-ED49-BF44-A8A8-CE0861DFBC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88160" y="2574290"/>
              <a:ext cx="6827520" cy="4499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279399</xdr:colOff>
      <xdr:row>25</xdr:row>
      <xdr:rowOff>16932</xdr:rowOff>
    </xdr:from>
    <xdr:to>
      <xdr:col>22</xdr:col>
      <xdr:colOff>33866</xdr:colOff>
      <xdr:row>54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D8BFDEAB-C899-5249-A3AC-58E7BB641B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82879" y="4969932"/>
              <a:ext cx="8113607" cy="57285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5"/>
  <sheetViews>
    <sheetView zoomScale="90" zoomScaleNormal="90" workbookViewId="0">
      <selection activeCell="L7" sqref="L7"/>
    </sheetView>
  </sheetViews>
  <sheetFormatPr baseColWidth="10" defaultColWidth="8.8984375" defaultRowHeight="15.6" x14ac:dyDescent="0.3"/>
  <cols>
    <col min="1" max="1" width="4" style="21" customWidth="1"/>
    <col min="2" max="2" width="11.5" style="21" customWidth="1"/>
    <col min="3" max="3" width="7.59765625" style="21" customWidth="1"/>
    <col min="4" max="4" width="12.5" style="21" customWidth="1"/>
    <col min="5" max="5" width="8.59765625" style="21" customWidth="1"/>
    <col min="6" max="6" width="8.09765625" style="21" customWidth="1"/>
    <col min="7" max="7" width="9.59765625" style="21" customWidth="1"/>
    <col min="8" max="9" width="8.8984375" style="21"/>
    <col min="10" max="10" width="8.59765625" style="21" customWidth="1"/>
    <col min="11" max="11" width="19.59765625" style="21" customWidth="1"/>
    <col min="12" max="12" width="11.5" style="21" customWidth="1"/>
    <col min="13" max="13" width="12.09765625" style="21" customWidth="1"/>
    <col min="14" max="16" width="11.09765625" style="21" customWidth="1"/>
    <col min="17" max="16384" width="8.8984375" style="21"/>
  </cols>
  <sheetData>
    <row r="1" spans="1:16" ht="23.4" x14ac:dyDescent="0.45">
      <c r="B1" s="90" t="s">
        <v>1</v>
      </c>
      <c r="C1" s="91"/>
      <c r="D1" s="91"/>
      <c r="E1" s="91"/>
      <c r="F1" s="91"/>
      <c r="G1" s="92"/>
      <c r="K1" s="4"/>
      <c r="L1" s="5" t="s">
        <v>2</v>
      </c>
      <c r="M1" s="5" t="s">
        <v>20</v>
      </c>
      <c r="N1" s="5" t="s">
        <v>3</v>
      </c>
      <c r="O1" s="5" t="s">
        <v>4</v>
      </c>
      <c r="P1" s="5" t="s">
        <v>0</v>
      </c>
    </row>
    <row r="2" spans="1:16" x14ac:dyDescent="0.3">
      <c r="A2" s="6" t="s">
        <v>5</v>
      </c>
      <c r="B2" s="7" t="s">
        <v>6</v>
      </c>
      <c r="C2" s="6" t="s">
        <v>2</v>
      </c>
      <c r="D2" s="6" t="s">
        <v>20</v>
      </c>
      <c r="E2" s="6" t="s">
        <v>3</v>
      </c>
      <c r="F2" s="6" t="s">
        <v>4</v>
      </c>
      <c r="G2" s="6" t="s">
        <v>0</v>
      </c>
      <c r="K2" s="8" t="s">
        <v>7</v>
      </c>
      <c r="L2" s="9">
        <v>83.57</v>
      </c>
      <c r="M2" s="9">
        <v>76.8</v>
      </c>
      <c r="N2" s="9">
        <v>10.455</v>
      </c>
      <c r="O2" s="9">
        <v>11.2</v>
      </c>
      <c r="P2" s="9">
        <v>100.5</v>
      </c>
    </row>
    <row r="3" spans="1:16" x14ac:dyDescent="0.3">
      <c r="A3" s="3">
        <v>1</v>
      </c>
      <c r="B3" s="10">
        <v>43550</v>
      </c>
      <c r="C3" s="9">
        <v>78.33</v>
      </c>
      <c r="D3" s="9">
        <v>36</v>
      </c>
      <c r="E3" s="9">
        <v>14.4</v>
      </c>
      <c r="F3" s="26">
        <v>12.265000000000001</v>
      </c>
      <c r="G3" s="9">
        <v>172.8</v>
      </c>
      <c r="K3" s="8" t="s">
        <v>8</v>
      </c>
      <c r="L3" s="11">
        <v>200000</v>
      </c>
      <c r="M3" s="11">
        <v>200000</v>
      </c>
      <c r="N3" s="11">
        <v>200000</v>
      </c>
      <c r="O3" s="11">
        <v>200000</v>
      </c>
      <c r="P3" s="11">
        <v>200000</v>
      </c>
    </row>
    <row r="4" spans="1:16" x14ac:dyDescent="0.3">
      <c r="A4" s="3">
        <f>A3+1</f>
        <v>2</v>
      </c>
      <c r="B4" s="10">
        <v>43551</v>
      </c>
      <c r="C4" s="9">
        <v>77.69</v>
      </c>
      <c r="D4" s="9">
        <v>34.799999999999997</v>
      </c>
      <c r="E4" s="9">
        <v>14.4</v>
      </c>
      <c r="F4" s="26">
        <v>12.34</v>
      </c>
      <c r="G4" s="9">
        <v>172.2</v>
      </c>
      <c r="K4" s="8" t="s">
        <v>9</v>
      </c>
      <c r="L4" s="12">
        <f>L3/L2</f>
        <v>2393.2033026205577</v>
      </c>
      <c r="M4" s="12">
        <f t="shared" ref="M4:P4" si="0">M3/M2</f>
        <v>2604.166666666667</v>
      </c>
      <c r="N4" s="12">
        <f t="shared" si="0"/>
        <v>19129.603060736488</v>
      </c>
      <c r="O4" s="12">
        <f t="shared" si="0"/>
        <v>17857.142857142859</v>
      </c>
      <c r="P4" s="12">
        <f t="shared" si="0"/>
        <v>1990.0497512437812</v>
      </c>
    </row>
    <row r="5" spans="1:16" x14ac:dyDescent="0.3">
      <c r="A5" s="3">
        <f t="shared" ref="A5:A68" si="1">A4+1</f>
        <v>3</v>
      </c>
      <c r="B5" s="10">
        <v>43552</v>
      </c>
      <c r="C5" s="13">
        <v>78.709999999999994</v>
      </c>
      <c r="D5" s="9">
        <v>34.4</v>
      </c>
      <c r="E5" s="9">
        <v>14.36</v>
      </c>
      <c r="F5" s="26">
        <v>12.065</v>
      </c>
      <c r="G5" s="9">
        <v>170.3</v>
      </c>
      <c r="K5" s="8" t="s">
        <v>10</v>
      </c>
      <c r="L5" s="12">
        <f>INT(L4)</f>
        <v>2393</v>
      </c>
      <c r="M5" s="12">
        <f t="shared" ref="M5:P5" si="2">INT(M4)</f>
        <v>2604</v>
      </c>
      <c r="N5" s="12">
        <f t="shared" si="2"/>
        <v>19129</v>
      </c>
      <c r="O5" s="12">
        <f t="shared" si="2"/>
        <v>17857</v>
      </c>
      <c r="P5" s="12">
        <f t="shared" si="2"/>
        <v>1990</v>
      </c>
    </row>
    <row r="6" spans="1:16" x14ac:dyDescent="0.3">
      <c r="A6" s="3">
        <f t="shared" si="1"/>
        <v>4</v>
      </c>
      <c r="B6" s="10">
        <v>43553</v>
      </c>
      <c r="C6" s="13">
        <v>78.739999999999995</v>
      </c>
      <c r="D6" s="9">
        <v>34.6</v>
      </c>
      <c r="E6" s="9">
        <v>14.5</v>
      </c>
      <c r="F6" s="26">
        <v>12.19</v>
      </c>
      <c r="G6" s="9">
        <v>172.4</v>
      </c>
      <c r="K6" s="8" t="s">
        <v>11</v>
      </c>
      <c r="L6" s="14">
        <f>L5*L2</f>
        <v>199983.00999999998</v>
      </c>
      <c r="M6" s="14">
        <f t="shared" ref="M6:P6" si="3">M5*M2</f>
        <v>199987.19999999998</v>
      </c>
      <c r="N6" s="14">
        <f t="shared" si="3"/>
        <v>199993.69500000001</v>
      </c>
      <c r="O6" s="14">
        <f t="shared" si="3"/>
        <v>199998.4</v>
      </c>
      <c r="P6" s="14">
        <f t="shared" si="3"/>
        <v>199995</v>
      </c>
    </row>
    <row r="7" spans="1:16" x14ac:dyDescent="0.3">
      <c r="A7" s="3">
        <f t="shared" si="1"/>
        <v>5</v>
      </c>
      <c r="B7" s="10">
        <v>43556.083333333336</v>
      </c>
      <c r="C7" s="13">
        <v>78.849999999999994</v>
      </c>
      <c r="D7" s="9">
        <v>34.700000000000003</v>
      </c>
      <c r="E7" s="9">
        <v>14.585000000000001</v>
      </c>
      <c r="F7" s="26">
        <v>12.324999999999999</v>
      </c>
      <c r="G7" s="9">
        <v>173.4</v>
      </c>
      <c r="K7" s="8" t="s">
        <v>12</v>
      </c>
      <c r="L7" s="14">
        <f>SUM(L6:P6)</f>
        <v>999957.30500000005</v>
      </c>
      <c r="M7" s="15"/>
      <c r="N7" s="15"/>
      <c r="O7" s="15"/>
      <c r="P7" s="15"/>
    </row>
    <row r="8" spans="1:16" x14ac:dyDescent="0.3">
      <c r="A8" s="3">
        <f t="shared" si="1"/>
        <v>6</v>
      </c>
      <c r="B8" s="10">
        <v>43557.083333333336</v>
      </c>
      <c r="C8" s="13">
        <v>79.239999999999995</v>
      </c>
      <c r="D8" s="9">
        <v>35</v>
      </c>
      <c r="E8" s="9">
        <v>14.605</v>
      </c>
      <c r="F8" s="26">
        <v>12.475</v>
      </c>
      <c r="G8" s="9">
        <v>175.8</v>
      </c>
    </row>
    <row r="9" spans="1:16" x14ac:dyDescent="0.3">
      <c r="A9" s="3">
        <f t="shared" si="1"/>
        <v>7</v>
      </c>
      <c r="B9" s="10">
        <v>43558.083333333336</v>
      </c>
      <c r="C9" s="13">
        <v>78.709999999999994</v>
      </c>
      <c r="D9" s="9">
        <v>36.9</v>
      </c>
      <c r="E9" s="9">
        <v>14.83</v>
      </c>
      <c r="F9" s="26">
        <v>12.404999999999999</v>
      </c>
      <c r="G9" s="9">
        <v>177.5</v>
      </c>
    </row>
    <row r="10" spans="1:16" x14ac:dyDescent="0.3">
      <c r="A10" s="3">
        <f t="shared" si="1"/>
        <v>8</v>
      </c>
      <c r="B10" s="10">
        <v>43559.083333333336</v>
      </c>
      <c r="C10" s="16">
        <v>78.569999999999993</v>
      </c>
      <c r="D10" s="9">
        <v>37</v>
      </c>
      <c r="E10" s="9">
        <v>14.85</v>
      </c>
      <c r="F10" s="26">
        <v>12.005000000000001</v>
      </c>
      <c r="G10" s="9">
        <v>178</v>
      </c>
    </row>
    <row r="11" spans="1:16" x14ac:dyDescent="0.3">
      <c r="A11" s="3">
        <f t="shared" si="1"/>
        <v>9</v>
      </c>
      <c r="B11" s="10">
        <v>43560.083333333336</v>
      </c>
      <c r="C11" s="16">
        <v>78.489999999999995</v>
      </c>
      <c r="D11" s="9">
        <v>38.6</v>
      </c>
      <c r="E11" s="9">
        <v>14.86</v>
      </c>
      <c r="F11" s="26">
        <v>12.18</v>
      </c>
      <c r="G11" s="9">
        <v>180.4</v>
      </c>
      <c r="L11" s="6" t="s">
        <v>2</v>
      </c>
      <c r="M11" s="6" t="s">
        <v>19</v>
      </c>
      <c r="N11" s="6" t="s">
        <v>3</v>
      </c>
      <c r="O11" s="6" t="s">
        <v>4</v>
      </c>
      <c r="P11" s="6" t="s">
        <v>0</v>
      </c>
    </row>
    <row r="12" spans="1:16" x14ac:dyDescent="0.3">
      <c r="A12" s="3">
        <f t="shared" si="1"/>
        <v>10</v>
      </c>
      <c r="B12" s="10">
        <v>43563.083333333336</v>
      </c>
      <c r="C12" s="16">
        <v>78.489999999999995</v>
      </c>
      <c r="D12" s="9">
        <v>38.299999999999997</v>
      </c>
      <c r="E12" s="9">
        <v>14.815</v>
      </c>
      <c r="F12" s="26">
        <v>11.95</v>
      </c>
      <c r="G12" s="9">
        <v>180.2</v>
      </c>
      <c r="K12" s="17" t="s">
        <v>13</v>
      </c>
      <c r="L12" s="18">
        <f>L3/1000000</f>
        <v>0.2</v>
      </c>
      <c r="M12" s="18">
        <f>M3/1000000</f>
        <v>0.2</v>
      </c>
      <c r="N12" s="18">
        <f>N3/1000000</f>
        <v>0.2</v>
      </c>
      <c r="O12" s="18">
        <f>O3/1000000</f>
        <v>0.2</v>
      </c>
      <c r="P12" s="18">
        <f>P3/1000000</f>
        <v>0.2</v>
      </c>
    </row>
    <row r="13" spans="1:16" x14ac:dyDescent="0.3">
      <c r="A13" s="3">
        <f t="shared" si="1"/>
        <v>11</v>
      </c>
      <c r="B13" s="10">
        <v>43564.083333333336</v>
      </c>
      <c r="C13" s="16">
        <v>78.25</v>
      </c>
      <c r="D13" s="9">
        <v>39.700000000000003</v>
      </c>
      <c r="E13" s="9">
        <v>14.86</v>
      </c>
      <c r="F13" s="26">
        <v>11.92</v>
      </c>
      <c r="G13" s="9">
        <v>176.5</v>
      </c>
    </row>
    <row r="14" spans="1:16" x14ac:dyDescent="0.3">
      <c r="A14" s="3">
        <f t="shared" si="1"/>
        <v>12</v>
      </c>
      <c r="B14" s="10">
        <v>43565.083333333336</v>
      </c>
      <c r="C14" s="16">
        <v>77.959999999999994</v>
      </c>
      <c r="D14" s="9">
        <v>40.700000000000003</v>
      </c>
      <c r="E14" s="9">
        <v>14.68</v>
      </c>
      <c r="F14" s="26">
        <v>12.36</v>
      </c>
      <c r="G14" s="9">
        <v>176.4</v>
      </c>
    </row>
    <row r="15" spans="1:16" x14ac:dyDescent="0.3">
      <c r="A15" s="3">
        <f t="shared" si="1"/>
        <v>13</v>
      </c>
      <c r="B15" s="10">
        <v>43566.083333333336</v>
      </c>
      <c r="C15" s="16">
        <v>77.14</v>
      </c>
      <c r="D15" s="9">
        <v>40.9</v>
      </c>
      <c r="E15" s="9">
        <v>14.61</v>
      </c>
      <c r="F15" s="26">
        <v>12.27</v>
      </c>
      <c r="G15" s="9">
        <v>177.8</v>
      </c>
    </row>
    <row r="16" spans="1:16" x14ac:dyDescent="0.3">
      <c r="A16" s="3">
        <f t="shared" si="1"/>
        <v>14</v>
      </c>
      <c r="B16" s="10">
        <v>43567.083333333336</v>
      </c>
      <c r="C16" s="9">
        <v>75.400000000000006</v>
      </c>
      <c r="D16" s="9">
        <v>43.5</v>
      </c>
      <c r="E16" s="9">
        <v>14.56</v>
      </c>
      <c r="F16" s="26">
        <v>12.115</v>
      </c>
      <c r="G16" s="9">
        <v>178.6</v>
      </c>
    </row>
    <row r="17" spans="1:7" x14ac:dyDescent="0.3">
      <c r="A17" s="3">
        <f t="shared" si="1"/>
        <v>15</v>
      </c>
      <c r="B17" s="10">
        <v>43570.083333333336</v>
      </c>
      <c r="C17" s="9">
        <v>75</v>
      </c>
      <c r="D17" s="9">
        <v>43</v>
      </c>
      <c r="E17" s="9">
        <v>14.64</v>
      </c>
      <c r="F17" s="26">
        <v>12.48</v>
      </c>
      <c r="G17" s="9">
        <v>177.8</v>
      </c>
    </row>
    <row r="18" spans="1:7" x14ac:dyDescent="0.3">
      <c r="A18" s="3">
        <f t="shared" si="1"/>
        <v>16</v>
      </c>
      <c r="B18" s="10">
        <v>43571.083333333336</v>
      </c>
      <c r="C18" s="9">
        <v>75.099999999999994</v>
      </c>
      <c r="D18" s="9">
        <v>42.4</v>
      </c>
      <c r="E18" s="9">
        <v>14.58</v>
      </c>
      <c r="F18" s="26">
        <v>12.64</v>
      </c>
      <c r="G18" s="9">
        <v>178.8</v>
      </c>
    </row>
    <row r="19" spans="1:7" x14ac:dyDescent="0.3">
      <c r="A19" s="3">
        <f t="shared" si="1"/>
        <v>17</v>
      </c>
      <c r="B19" s="10">
        <v>43572.083333333336</v>
      </c>
      <c r="C19" s="9">
        <v>73.06</v>
      </c>
      <c r="D19" s="9">
        <v>42</v>
      </c>
      <c r="E19" s="9">
        <v>14.57</v>
      </c>
      <c r="F19" s="26">
        <v>12.85</v>
      </c>
      <c r="G19" s="9">
        <v>177.9</v>
      </c>
    </row>
    <row r="20" spans="1:7" x14ac:dyDescent="0.3">
      <c r="A20" s="3">
        <f t="shared" si="1"/>
        <v>18</v>
      </c>
      <c r="B20" s="10">
        <v>43573.083333333336</v>
      </c>
      <c r="C20" s="9">
        <v>72.87</v>
      </c>
      <c r="D20" s="9">
        <v>42.7</v>
      </c>
      <c r="E20" s="9">
        <v>14.625</v>
      </c>
      <c r="F20" s="26">
        <v>12.83</v>
      </c>
      <c r="G20" s="9">
        <v>179.3</v>
      </c>
    </row>
    <row r="21" spans="1:7" x14ac:dyDescent="0.3">
      <c r="A21" s="3">
        <f t="shared" si="1"/>
        <v>19</v>
      </c>
      <c r="B21" s="10">
        <v>43578.083333333336</v>
      </c>
      <c r="C21" s="9">
        <v>74.17</v>
      </c>
      <c r="D21" s="9">
        <v>42.5</v>
      </c>
      <c r="E21" s="9">
        <v>14.484999999999999</v>
      </c>
      <c r="F21" s="26">
        <v>12.7</v>
      </c>
      <c r="G21" s="9">
        <v>180.2</v>
      </c>
    </row>
    <row r="22" spans="1:7" x14ac:dyDescent="0.3">
      <c r="A22" s="3">
        <f t="shared" si="1"/>
        <v>20</v>
      </c>
      <c r="B22" s="10">
        <v>43579.083333333336</v>
      </c>
      <c r="C22" s="9">
        <v>74.34</v>
      </c>
      <c r="D22" s="9">
        <v>43</v>
      </c>
      <c r="E22" s="9">
        <v>14.244999999999999</v>
      </c>
      <c r="F22" s="26">
        <v>12.465</v>
      </c>
      <c r="G22" s="9">
        <v>180.2</v>
      </c>
    </row>
    <row r="23" spans="1:7" x14ac:dyDescent="0.3">
      <c r="A23" s="3">
        <f t="shared" si="1"/>
        <v>21</v>
      </c>
      <c r="B23" s="10">
        <v>43580.083333333336</v>
      </c>
      <c r="C23" s="9">
        <v>73.62</v>
      </c>
      <c r="D23" s="9">
        <v>41.9</v>
      </c>
      <c r="E23" s="9">
        <v>14.315</v>
      </c>
      <c r="F23" s="26">
        <v>12.4</v>
      </c>
      <c r="G23" s="9">
        <v>181.2</v>
      </c>
    </row>
    <row r="24" spans="1:7" x14ac:dyDescent="0.3">
      <c r="A24" s="3">
        <f t="shared" si="1"/>
        <v>22</v>
      </c>
      <c r="B24" s="10">
        <v>43581.083333333336</v>
      </c>
      <c r="C24" s="9">
        <v>76.2</v>
      </c>
      <c r="D24" s="9">
        <v>42</v>
      </c>
      <c r="E24" s="9">
        <v>14.365</v>
      </c>
      <c r="F24" s="26">
        <v>12.51</v>
      </c>
      <c r="G24" s="9">
        <v>182</v>
      </c>
    </row>
    <row r="25" spans="1:7" x14ac:dyDescent="0.3">
      <c r="A25" s="3">
        <f t="shared" si="1"/>
        <v>23</v>
      </c>
      <c r="B25" s="10">
        <v>43584.083333333336</v>
      </c>
      <c r="C25" s="9">
        <v>77.489999999999995</v>
      </c>
      <c r="D25" s="9">
        <v>41.7</v>
      </c>
      <c r="E25" s="9">
        <v>14.385</v>
      </c>
      <c r="F25" s="26">
        <v>12.595000000000001</v>
      </c>
      <c r="G25" s="9">
        <v>182.3</v>
      </c>
    </row>
    <row r="26" spans="1:7" x14ac:dyDescent="0.3">
      <c r="A26" s="3">
        <f t="shared" si="1"/>
        <v>24</v>
      </c>
      <c r="B26" s="10">
        <v>43585.083333333336</v>
      </c>
      <c r="C26" s="9">
        <v>77.489999999999995</v>
      </c>
      <c r="D26" s="9">
        <v>41</v>
      </c>
      <c r="E26" s="9">
        <v>13.965</v>
      </c>
      <c r="F26" s="26">
        <v>12.84</v>
      </c>
      <c r="G26" s="9">
        <v>181.6</v>
      </c>
    </row>
    <row r="27" spans="1:7" x14ac:dyDescent="0.3">
      <c r="A27" s="3">
        <f t="shared" si="1"/>
        <v>25</v>
      </c>
      <c r="B27" s="10">
        <v>43587.083333333336</v>
      </c>
      <c r="C27" s="9">
        <v>77.03</v>
      </c>
      <c r="D27" s="9">
        <v>41.7</v>
      </c>
      <c r="E27" s="9">
        <v>14.105</v>
      </c>
      <c r="F27" s="26">
        <v>12.59</v>
      </c>
      <c r="G27" s="9">
        <v>181</v>
      </c>
    </row>
    <row r="28" spans="1:7" x14ac:dyDescent="0.3">
      <c r="A28" s="3">
        <f t="shared" si="1"/>
        <v>26</v>
      </c>
      <c r="B28" s="10">
        <v>43588.083333333336</v>
      </c>
      <c r="C28" s="9">
        <v>77.62</v>
      </c>
      <c r="D28" s="9">
        <v>40.799999999999997</v>
      </c>
      <c r="E28" s="9">
        <v>13.93</v>
      </c>
      <c r="F28" s="26">
        <v>12.494999999999999</v>
      </c>
      <c r="G28" s="9">
        <v>181.2</v>
      </c>
    </row>
    <row r="29" spans="1:7" x14ac:dyDescent="0.3">
      <c r="A29" s="3">
        <f t="shared" si="1"/>
        <v>27</v>
      </c>
      <c r="B29" s="10">
        <v>43591.083333333336</v>
      </c>
      <c r="C29" s="9">
        <v>76.709999999999994</v>
      </c>
      <c r="D29" s="9">
        <v>41</v>
      </c>
      <c r="E29" s="9">
        <v>13.88</v>
      </c>
      <c r="F29" s="26">
        <v>12.37</v>
      </c>
      <c r="G29" s="9">
        <v>181.1</v>
      </c>
    </row>
    <row r="30" spans="1:7" x14ac:dyDescent="0.3">
      <c r="A30" s="3">
        <f t="shared" si="1"/>
        <v>28</v>
      </c>
      <c r="B30" s="10">
        <v>43592.083333333336</v>
      </c>
      <c r="C30" s="9">
        <v>76.23</v>
      </c>
      <c r="D30" s="9">
        <v>41.4</v>
      </c>
      <c r="E30" s="9">
        <v>13.91</v>
      </c>
      <c r="F30" s="26">
        <v>12.555</v>
      </c>
      <c r="G30" s="9">
        <v>179.7</v>
      </c>
    </row>
    <row r="31" spans="1:7" x14ac:dyDescent="0.3">
      <c r="A31" s="3">
        <f t="shared" si="1"/>
        <v>29</v>
      </c>
      <c r="B31" s="10">
        <v>43593.083333333336</v>
      </c>
      <c r="C31" s="9">
        <v>76.33</v>
      </c>
      <c r="D31" s="9">
        <v>41.7</v>
      </c>
      <c r="E31" s="9">
        <v>13.95</v>
      </c>
      <c r="F31" s="26">
        <v>12.375</v>
      </c>
      <c r="G31" s="9">
        <v>179.7</v>
      </c>
    </row>
    <row r="32" spans="1:7" x14ac:dyDescent="0.3">
      <c r="A32" s="3">
        <f t="shared" si="1"/>
        <v>30</v>
      </c>
      <c r="B32" s="10">
        <v>43594.083333333336</v>
      </c>
      <c r="C32" s="9">
        <v>73.38</v>
      </c>
      <c r="D32" s="9">
        <v>41.8</v>
      </c>
      <c r="E32" s="9">
        <v>13.885</v>
      </c>
      <c r="F32" s="26">
        <v>12.19</v>
      </c>
      <c r="G32" s="9">
        <v>169.5</v>
      </c>
    </row>
    <row r="33" spans="1:7" x14ac:dyDescent="0.3">
      <c r="A33" s="3">
        <f t="shared" si="1"/>
        <v>31</v>
      </c>
      <c r="B33" s="10">
        <v>43595.083333333336</v>
      </c>
      <c r="C33" s="9">
        <v>72.72</v>
      </c>
      <c r="D33" s="9">
        <v>42.1</v>
      </c>
      <c r="E33" s="9">
        <v>13.73</v>
      </c>
      <c r="F33" s="26">
        <v>12.16</v>
      </c>
      <c r="G33" s="9">
        <v>153</v>
      </c>
    </row>
    <row r="34" spans="1:7" x14ac:dyDescent="0.3">
      <c r="A34" s="3">
        <f t="shared" si="1"/>
        <v>32</v>
      </c>
      <c r="B34" s="10">
        <v>43598.083333333336</v>
      </c>
      <c r="C34" s="9">
        <v>72.959999999999994</v>
      </c>
      <c r="D34" s="9">
        <v>40.200000000000003</v>
      </c>
      <c r="E34" s="9">
        <v>13.52</v>
      </c>
      <c r="F34" s="26">
        <v>12.15</v>
      </c>
      <c r="G34" s="9">
        <v>156</v>
      </c>
    </row>
    <row r="35" spans="1:7" x14ac:dyDescent="0.3">
      <c r="A35" s="3">
        <f t="shared" si="1"/>
        <v>33</v>
      </c>
      <c r="B35" s="10">
        <v>43599.083333333336</v>
      </c>
      <c r="C35" s="9">
        <v>73.400000000000006</v>
      </c>
      <c r="D35" s="9">
        <v>40.9</v>
      </c>
      <c r="E35" s="9">
        <v>13.66</v>
      </c>
      <c r="F35" s="26">
        <v>12.545</v>
      </c>
      <c r="G35" s="9">
        <v>154</v>
      </c>
    </row>
    <row r="36" spans="1:7" x14ac:dyDescent="0.3">
      <c r="A36" s="3">
        <f t="shared" si="1"/>
        <v>34</v>
      </c>
      <c r="B36" s="10">
        <v>43600.083333333336</v>
      </c>
      <c r="C36" s="9">
        <v>73.819999999999993</v>
      </c>
      <c r="D36" s="9">
        <v>41.9</v>
      </c>
      <c r="E36" s="9">
        <v>13.65</v>
      </c>
      <c r="F36" s="26">
        <v>12.725</v>
      </c>
      <c r="G36" s="9">
        <v>154.1</v>
      </c>
    </row>
    <row r="37" spans="1:7" x14ac:dyDescent="0.3">
      <c r="A37" s="3">
        <f t="shared" si="1"/>
        <v>35</v>
      </c>
      <c r="B37" s="10">
        <v>43601.083333333336</v>
      </c>
      <c r="C37" s="9">
        <v>75.040000000000006</v>
      </c>
      <c r="D37" s="9">
        <v>42.5</v>
      </c>
      <c r="E37" s="9">
        <v>13.78</v>
      </c>
      <c r="F37" s="26">
        <v>12.725</v>
      </c>
      <c r="G37" s="9">
        <v>154.30000000000001</v>
      </c>
    </row>
    <row r="38" spans="1:7" x14ac:dyDescent="0.3">
      <c r="A38" s="3">
        <f t="shared" si="1"/>
        <v>36</v>
      </c>
      <c r="B38" s="10">
        <v>43602.083333333336</v>
      </c>
      <c r="C38" s="9">
        <v>75.23</v>
      </c>
      <c r="D38" s="9">
        <v>41.8</v>
      </c>
      <c r="E38" s="9">
        <v>13.824999999999999</v>
      </c>
      <c r="F38" s="26">
        <v>12.744999999999999</v>
      </c>
      <c r="G38" s="9">
        <v>156.19999999999999</v>
      </c>
    </row>
    <row r="39" spans="1:7" x14ac:dyDescent="0.3">
      <c r="A39" s="3">
        <f t="shared" si="1"/>
        <v>37</v>
      </c>
      <c r="B39" s="10">
        <v>43605.083333333336</v>
      </c>
      <c r="C39" s="9">
        <v>74.34</v>
      </c>
      <c r="D39" s="9">
        <v>41.8</v>
      </c>
      <c r="E39" s="9">
        <v>13.96</v>
      </c>
      <c r="F39" s="26">
        <v>12.52</v>
      </c>
      <c r="G39" s="9">
        <v>155.19999999999999</v>
      </c>
    </row>
    <row r="40" spans="1:7" x14ac:dyDescent="0.3">
      <c r="A40" s="3">
        <f t="shared" si="1"/>
        <v>38</v>
      </c>
      <c r="B40" s="10">
        <v>43606.083333333336</v>
      </c>
      <c r="C40" s="9">
        <v>73.95</v>
      </c>
      <c r="D40" s="9">
        <v>41.4</v>
      </c>
      <c r="E40" s="9">
        <v>13.885</v>
      </c>
      <c r="F40" s="26">
        <v>12.55</v>
      </c>
      <c r="G40" s="9">
        <v>156.30000000000001</v>
      </c>
    </row>
    <row r="41" spans="1:7" x14ac:dyDescent="0.3">
      <c r="A41" s="3">
        <f t="shared" si="1"/>
        <v>39</v>
      </c>
      <c r="B41" s="10">
        <v>43607.083333333336</v>
      </c>
      <c r="C41" s="9">
        <v>74.900000000000006</v>
      </c>
      <c r="D41" s="9">
        <v>41.1</v>
      </c>
      <c r="E41" s="9">
        <v>13.87</v>
      </c>
      <c r="F41" s="26">
        <v>12.32</v>
      </c>
      <c r="G41" s="9">
        <v>156.1</v>
      </c>
    </row>
    <row r="42" spans="1:7" x14ac:dyDescent="0.3">
      <c r="A42" s="3">
        <f t="shared" si="1"/>
        <v>40</v>
      </c>
      <c r="B42" s="10">
        <v>43608.083333333336</v>
      </c>
      <c r="C42" s="9">
        <v>74.900000000000006</v>
      </c>
      <c r="D42" s="9">
        <v>40.799999999999997</v>
      </c>
      <c r="E42" s="9">
        <v>13.78</v>
      </c>
      <c r="F42" s="26">
        <v>12.02</v>
      </c>
      <c r="G42" s="9">
        <v>154.30000000000001</v>
      </c>
    </row>
    <row r="43" spans="1:7" x14ac:dyDescent="0.3">
      <c r="A43" s="3">
        <f t="shared" si="1"/>
        <v>41</v>
      </c>
      <c r="B43" s="10">
        <v>43609.083333333336</v>
      </c>
      <c r="C43" s="9">
        <v>75.16</v>
      </c>
      <c r="D43" s="9">
        <v>41.1</v>
      </c>
      <c r="E43" s="9">
        <v>13.95</v>
      </c>
      <c r="F43" s="26">
        <v>12.074999999999999</v>
      </c>
      <c r="G43" s="9">
        <v>155.19999999999999</v>
      </c>
    </row>
    <row r="44" spans="1:7" x14ac:dyDescent="0.3">
      <c r="A44" s="3">
        <f t="shared" si="1"/>
        <v>42</v>
      </c>
      <c r="B44" s="10">
        <v>43612.083333333336</v>
      </c>
      <c r="C44" s="9">
        <v>75.569999999999993</v>
      </c>
      <c r="D44" s="9">
        <v>40.4</v>
      </c>
      <c r="E44" s="9">
        <v>14.02</v>
      </c>
      <c r="F44" s="26">
        <v>12.22</v>
      </c>
      <c r="G44" s="9">
        <v>155.6</v>
      </c>
    </row>
    <row r="45" spans="1:7" x14ac:dyDescent="0.3">
      <c r="A45" s="3">
        <f t="shared" si="1"/>
        <v>43</v>
      </c>
      <c r="B45" s="10">
        <v>43613.083333333336</v>
      </c>
      <c r="C45" s="9">
        <v>74.239999999999995</v>
      </c>
      <c r="D45" s="9">
        <v>39.9</v>
      </c>
      <c r="E45" s="9">
        <v>14.03</v>
      </c>
      <c r="F45" s="26">
        <v>12.015000000000001</v>
      </c>
      <c r="G45" s="9">
        <v>154.69999999999999</v>
      </c>
    </row>
    <row r="46" spans="1:7" x14ac:dyDescent="0.3">
      <c r="A46" s="3">
        <f t="shared" si="1"/>
        <v>44</v>
      </c>
      <c r="B46" s="10">
        <v>43614.083333333336</v>
      </c>
      <c r="C46" s="9">
        <v>73.260000000000005</v>
      </c>
      <c r="D46" s="9">
        <v>39</v>
      </c>
      <c r="E46" s="9">
        <v>13.935</v>
      </c>
      <c r="F46" s="26">
        <v>12.335000000000001</v>
      </c>
      <c r="G46" s="9">
        <v>153.80000000000001</v>
      </c>
    </row>
    <row r="47" spans="1:7" x14ac:dyDescent="0.3">
      <c r="A47" s="3">
        <f t="shared" si="1"/>
        <v>45</v>
      </c>
      <c r="B47" s="10">
        <v>43615.083333333336</v>
      </c>
      <c r="C47" s="9">
        <v>73.19</v>
      </c>
      <c r="D47" s="9">
        <v>39.200000000000003</v>
      </c>
      <c r="E47" s="9">
        <v>14.045</v>
      </c>
      <c r="F47" s="26">
        <v>12.285</v>
      </c>
      <c r="G47" s="9">
        <v>153.9</v>
      </c>
    </row>
    <row r="48" spans="1:7" x14ac:dyDescent="0.3">
      <c r="A48" s="3">
        <f t="shared" si="1"/>
        <v>46</v>
      </c>
      <c r="B48" s="10">
        <v>43616.083333333336</v>
      </c>
      <c r="C48" s="9">
        <v>72.239999999999995</v>
      </c>
      <c r="D48" s="9">
        <v>40.5</v>
      </c>
      <c r="E48" s="9">
        <v>14.04</v>
      </c>
      <c r="F48" s="26">
        <v>12.56</v>
      </c>
      <c r="G48" s="9">
        <v>153.19999999999999</v>
      </c>
    </row>
    <row r="49" spans="1:7" x14ac:dyDescent="0.3">
      <c r="A49" s="3">
        <f t="shared" si="1"/>
        <v>47</v>
      </c>
      <c r="B49" s="10">
        <v>43619.083333333336</v>
      </c>
      <c r="C49" s="9">
        <v>73.75</v>
      </c>
      <c r="D49" s="9">
        <v>40.9</v>
      </c>
      <c r="E49" s="9">
        <v>14.15</v>
      </c>
      <c r="F49" s="26">
        <v>12.705</v>
      </c>
      <c r="G49" s="9">
        <v>154.9</v>
      </c>
    </row>
    <row r="50" spans="1:7" x14ac:dyDescent="0.3">
      <c r="A50" s="3">
        <f t="shared" si="1"/>
        <v>48</v>
      </c>
      <c r="B50" s="10">
        <v>43620.083333333336</v>
      </c>
      <c r="C50" s="9">
        <v>73.680000000000007</v>
      </c>
      <c r="D50" s="9">
        <v>40.1</v>
      </c>
      <c r="E50" s="9">
        <v>13.81</v>
      </c>
      <c r="F50" s="26">
        <v>12.44</v>
      </c>
      <c r="G50" s="9">
        <v>154.9</v>
      </c>
    </row>
    <row r="51" spans="1:7" x14ac:dyDescent="0.3">
      <c r="A51" s="3">
        <f t="shared" si="1"/>
        <v>49</v>
      </c>
      <c r="B51" s="10">
        <v>43621.083333333336</v>
      </c>
      <c r="C51" s="9">
        <v>73.709999999999994</v>
      </c>
      <c r="D51" s="9">
        <v>40.1</v>
      </c>
      <c r="E51" s="9">
        <v>13.9</v>
      </c>
      <c r="F51" s="26">
        <v>12.585000000000001</v>
      </c>
      <c r="G51" s="9">
        <v>156</v>
      </c>
    </row>
    <row r="52" spans="1:7" x14ac:dyDescent="0.3">
      <c r="A52" s="3">
        <f t="shared" si="1"/>
        <v>50</v>
      </c>
      <c r="B52" s="10">
        <v>43622.083333333336</v>
      </c>
      <c r="C52" s="9">
        <v>75.02</v>
      </c>
      <c r="D52" s="9">
        <v>40.9</v>
      </c>
      <c r="E52" s="9">
        <v>13.625</v>
      </c>
      <c r="F52" s="26">
        <v>12.285</v>
      </c>
      <c r="G52" s="9">
        <v>154.9</v>
      </c>
    </row>
    <row r="53" spans="1:7" x14ac:dyDescent="0.3">
      <c r="A53" s="3">
        <f t="shared" si="1"/>
        <v>51</v>
      </c>
      <c r="B53" s="10">
        <v>43623.083333333336</v>
      </c>
      <c r="C53" s="9">
        <v>78.319999999999993</v>
      </c>
      <c r="D53" s="9">
        <v>40.700000000000003</v>
      </c>
      <c r="E53" s="9">
        <v>13.725</v>
      </c>
      <c r="F53" s="26">
        <v>12.65</v>
      </c>
      <c r="G53" s="9">
        <v>153.4</v>
      </c>
    </row>
    <row r="54" spans="1:7" x14ac:dyDescent="0.3">
      <c r="A54" s="3">
        <f t="shared" si="1"/>
        <v>52</v>
      </c>
      <c r="B54" s="10">
        <v>43626.083333333336</v>
      </c>
      <c r="C54" s="9">
        <v>77.3</v>
      </c>
      <c r="D54" s="9">
        <v>40.700000000000003</v>
      </c>
      <c r="E54" s="9">
        <v>13.765000000000001</v>
      </c>
      <c r="F54" s="26">
        <v>12.6</v>
      </c>
      <c r="G54" s="9">
        <v>153.9</v>
      </c>
    </row>
    <row r="55" spans="1:7" x14ac:dyDescent="0.3">
      <c r="A55" s="3">
        <f t="shared" si="1"/>
        <v>53</v>
      </c>
      <c r="B55" s="10">
        <v>43627.083333333336</v>
      </c>
      <c r="C55" s="9">
        <v>76.099999999999994</v>
      </c>
      <c r="D55" s="9">
        <v>40.200000000000003</v>
      </c>
      <c r="E55" s="9">
        <v>13.85</v>
      </c>
      <c r="F55" s="26">
        <v>12.455</v>
      </c>
      <c r="G55" s="9">
        <v>153.80000000000001</v>
      </c>
    </row>
    <row r="56" spans="1:7" x14ac:dyDescent="0.3">
      <c r="A56" s="3">
        <f t="shared" si="1"/>
        <v>54</v>
      </c>
      <c r="B56" s="10">
        <v>43628.083333333336</v>
      </c>
      <c r="C56" s="9">
        <v>76.569999999999993</v>
      </c>
      <c r="D56" s="9">
        <v>40.700000000000003</v>
      </c>
      <c r="E56" s="9">
        <v>13.86</v>
      </c>
      <c r="F56" s="26">
        <v>12.145</v>
      </c>
      <c r="G56" s="9">
        <v>154.6</v>
      </c>
    </row>
    <row r="57" spans="1:7" x14ac:dyDescent="0.3">
      <c r="A57" s="3">
        <f t="shared" si="1"/>
        <v>55</v>
      </c>
      <c r="B57" s="10">
        <v>43629.083333333336</v>
      </c>
      <c r="C57" s="9">
        <v>75.98</v>
      </c>
      <c r="D57" s="9">
        <v>40</v>
      </c>
      <c r="E57" s="9">
        <v>13.89</v>
      </c>
      <c r="F57" s="26">
        <v>11.91</v>
      </c>
      <c r="G57" s="9">
        <v>155.9</v>
      </c>
    </row>
    <row r="58" spans="1:7" x14ac:dyDescent="0.3">
      <c r="A58" s="3">
        <f t="shared" si="1"/>
        <v>56</v>
      </c>
      <c r="B58" s="10">
        <v>43630.083333333336</v>
      </c>
      <c r="C58" s="9">
        <v>75.98</v>
      </c>
      <c r="D58" s="9">
        <v>40.1</v>
      </c>
      <c r="E58" s="9">
        <v>13.82</v>
      </c>
      <c r="F58" s="26">
        <v>11.78</v>
      </c>
      <c r="G58" s="9">
        <v>153.5</v>
      </c>
    </row>
    <row r="59" spans="1:7" x14ac:dyDescent="0.3">
      <c r="A59" s="3">
        <f t="shared" si="1"/>
        <v>57</v>
      </c>
      <c r="B59" s="10">
        <v>43633.083333333336</v>
      </c>
      <c r="C59" s="9">
        <v>75.47</v>
      </c>
      <c r="D59" s="9">
        <v>39.6</v>
      </c>
      <c r="E59" s="9">
        <v>13.785</v>
      </c>
      <c r="F59" s="26">
        <v>11.695</v>
      </c>
      <c r="G59" s="9">
        <v>152.1</v>
      </c>
    </row>
    <row r="60" spans="1:7" x14ac:dyDescent="0.3">
      <c r="A60" s="3">
        <f t="shared" si="1"/>
        <v>58</v>
      </c>
      <c r="B60" s="10">
        <v>43634.083333333336</v>
      </c>
      <c r="C60" s="9">
        <v>77.47</v>
      </c>
      <c r="D60" s="9">
        <v>40.4</v>
      </c>
      <c r="E60" s="9">
        <v>14.11</v>
      </c>
      <c r="F60" s="26">
        <v>12.19</v>
      </c>
      <c r="G60" s="9">
        <v>155.69999999999999</v>
      </c>
    </row>
    <row r="61" spans="1:7" x14ac:dyDescent="0.3">
      <c r="A61" s="3">
        <f t="shared" si="1"/>
        <v>59</v>
      </c>
      <c r="B61" s="10">
        <v>43635.083333333336</v>
      </c>
      <c r="C61" s="9">
        <v>77.88</v>
      </c>
      <c r="D61" s="9">
        <v>41</v>
      </c>
      <c r="E61" s="9">
        <v>14</v>
      </c>
      <c r="F61" s="26">
        <v>12.055</v>
      </c>
      <c r="G61" s="9">
        <v>160.69999999999999</v>
      </c>
    </row>
    <row r="62" spans="1:7" x14ac:dyDescent="0.3">
      <c r="A62" s="3">
        <f t="shared" si="1"/>
        <v>60</v>
      </c>
      <c r="B62" s="10">
        <v>43636.083333333336</v>
      </c>
      <c r="C62" s="9">
        <v>78.33</v>
      </c>
      <c r="D62" s="9">
        <v>40.700000000000003</v>
      </c>
      <c r="E62" s="9">
        <v>13.975</v>
      </c>
      <c r="F62" s="26">
        <v>11.645</v>
      </c>
      <c r="G62" s="9">
        <v>158.1</v>
      </c>
    </row>
    <row r="63" spans="1:7" x14ac:dyDescent="0.3">
      <c r="A63" s="3">
        <f t="shared" si="1"/>
        <v>61</v>
      </c>
      <c r="B63" s="10">
        <v>43637.083333333336</v>
      </c>
      <c r="C63" s="9">
        <v>77.680000000000007</v>
      </c>
      <c r="D63" s="9">
        <v>40.5</v>
      </c>
      <c r="E63" s="9">
        <v>13.925000000000001</v>
      </c>
      <c r="F63" s="26">
        <v>11.395</v>
      </c>
      <c r="G63" s="9">
        <v>158.5</v>
      </c>
    </row>
    <row r="64" spans="1:7" x14ac:dyDescent="0.3">
      <c r="A64" s="3">
        <f t="shared" si="1"/>
        <v>62</v>
      </c>
      <c r="B64" s="10">
        <v>43640.083333333336</v>
      </c>
      <c r="C64" s="9">
        <v>77.12</v>
      </c>
      <c r="D64" s="9">
        <v>39.6</v>
      </c>
      <c r="E64" s="9">
        <v>13.914999999999999</v>
      </c>
      <c r="F64" s="26">
        <v>11.085000000000001</v>
      </c>
      <c r="G64" s="9">
        <v>159.19999999999999</v>
      </c>
    </row>
    <row r="65" spans="1:7" x14ac:dyDescent="0.3">
      <c r="A65" s="3">
        <f t="shared" si="1"/>
        <v>63</v>
      </c>
      <c r="B65" s="10">
        <v>43641.083333333336</v>
      </c>
      <c r="C65" s="9">
        <v>77.05</v>
      </c>
      <c r="D65" s="9">
        <v>40</v>
      </c>
      <c r="E65" s="9">
        <v>13.88</v>
      </c>
      <c r="F65" s="26">
        <v>11.01</v>
      </c>
      <c r="G65" s="9">
        <v>158.80000000000001</v>
      </c>
    </row>
    <row r="66" spans="1:7" x14ac:dyDescent="0.3">
      <c r="A66" s="3">
        <f t="shared" si="1"/>
        <v>64</v>
      </c>
      <c r="B66" s="10">
        <v>43642.083333333336</v>
      </c>
      <c r="C66" s="9">
        <v>75.92</v>
      </c>
      <c r="D66" s="9">
        <v>40.299999999999997</v>
      </c>
      <c r="E66" s="9">
        <v>13.875</v>
      </c>
      <c r="F66" s="26">
        <v>10.85</v>
      </c>
      <c r="G66" s="9">
        <v>154.6</v>
      </c>
    </row>
    <row r="67" spans="1:7" x14ac:dyDescent="0.3">
      <c r="A67" s="3">
        <f t="shared" si="1"/>
        <v>65</v>
      </c>
      <c r="B67" s="10">
        <v>43643.083333333336</v>
      </c>
      <c r="C67" s="9">
        <v>75.680000000000007</v>
      </c>
      <c r="D67" s="9">
        <v>42</v>
      </c>
      <c r="E67" s="9">
        <v>13.83</v>
      </c>
      <c r="F67" s="26">
        <v>10.95</v>
      </c>
      <c r="G67" s="9">
        <v>152.9</v>
      </c>
    </row>
    <row r="68" spans="1:7" x14ac:dyDescent="0.3">
      <c r="A68" s="3">
        <f t="shared" si="1"/>
        <v>66</v>
      </c>
      <c r="B68" s="10">
        <v>43644.083333333336</v>
      </c>
      <c r="C68" s="9">
        <v>75.91</v>
      </c>
      <c r="D68" s="9">
        <v>41.2</v>
      </c>
      <c r="E68" s="9">
        <v>13.865</v>
      </c>
      <c r="F68" s="26">
        <v>11.085000000000001</v>
      </c>
      <c r="G68" s="9">
        <v>155.19999999999999</v>
      </c>
    </row>
    <row r="69" spans="1:7" x14ac:dyDescent="0.3">
      <c r="A69" s="3">
        <f t="shared" ref="A69:A132" si="4">A68+1</f>
        <v>67</v>
      </c>
      <c r="B69" s="10">
        <v>43647.083333333336</v>
      </c>
      <c r="C69" s="9">
        <v>76.83</v>
      </c>
      <c r="D69" s="9">
        <v>42.2</v>
      </c>
      <c r="E69" s="9">
        <v>13.855</v>
      </c>
      <c r="F69" s="26">
        <v>11.005000000000001</v>
      </c>
      <c r="G69" s="9">
        <v>155</v>
      </c>
    </row>
    <row r="70" spans="1:7" x14ac:dyDescent="0.3">
      <c r="A70" s="3">
        <f t="shared" si="4"/>
        <v>68</v>
      </c>
      <c r="B70" s="10">
        <v>43648.083333333336</v>
      </c>
      <c r="C70" s="9">
        <v>77.09</v>
      </c>
      <c r="D70" s="9">
        <v>41.2</v>
      </c>
      <c r="E70" s="9">
        <v>13.845000000000001</v>
      </c>
      <c r="F70" s="26">
        <v>11.09</v>
      </c>
      <c r="G70" s="9">
        <v>155.9</v>
      </c>
    </row>
    <row r="71" spans="1:7" x14ac:dyDescent="0.3">
      <c r="A71" s="3">
        <f t="shared" si="4"/>
        <v>69</v>
      </c>
      <c r="B71" s="10">
        <v>43649.083333333336</v>
      </c>
      <c r="C71" s="9">
        <v>78.239999999999995</v>
      </c>
      <c r="D71" s="9">
        <v>42.8</v>
      </c>
      <c r="E71" s="9">
        <v>13.84</v>
      </c>
      <c r="F71" s="26">
        <v>11.345000000000001</v>
      </c>
      <c r="G71" s="9">
        <v>157.1</v>
      </c>
    </row>
    <row r="72" spans="1:7" x14ac:dyDescent="0.3">
      <c r="A72" s="3">
        <f t="shared" si="4"/>
        <v>70</v>
      </c>
      <c r="B72" s="10">
        <v>43650.083333333336</v>
      </c>
      <c r="C72" s="9">
        <v>77.97</v>
      </c>
      <c r="D72" s="9">
        <v>42.3</v>
      </c>
      <c r="E72" s="9">
        <v>13.984999999999999</v>
      </c>
      <c r="F72" s="26">
        <v>11.185</v>
      </c>
      <c r="G72" s="9">
        <v>158.6</v>
      </c>
    </row>
    <row r="73" spans="1:7" x14ac:dyDescent="0.3">
      <c r="A73" s="3">
        <f t="shared" si="4"/>
        <v>71</v>
      </c>
      <c r="B73" s="10">
        <v>43651.083333333336</v>
      </c>
      <c r="C73" s="9">
        <v>77.8</v>
      </c>
      <c r="D73" s="9">
        <v>42.8</v>
      </c>
      <c r="E73" s="9">
        <v>13.96</v>
      </c>
      <c r="F73" s="26">
        <v>11.09</v>
      </c>
      <c r="G73" s="9">
        <v>157.80000000000001</v>
      </c>
    </row>
    <row r="74" spans="1:7" x14ac:dyDescent="0.3">
      <c r="A74" s="3">
        <f t="shared" si="4"/>
        <v>72</v>
      </c>
      <c r="B74" s="10">
        <v>43654.083333333336</v>
      </c>
      <c r="C74" s="9">
        <v>76.97</v>
      </c>
      <c r="D74" s="9">
        <v>43</v>
      </c>
      <c r="E74" s="9">
        <v>13.914999999999999</v>
      </c>
      <c r="F74" s="26">
        <v>11.085000000000001</v>
      </c>
      <c r="G74" s="9">
        <v>157.6</v>
      </c>
    </row>
    <row r="75" spans="1:7" x14ac:dyDescent="0.3">
      <c r="A75" s="3">
        <f t="shared" si="4"/>
        <v>73</v>
      </c>
      <c r="B75" s="10">
        <v>43655.083333333336</v>
      </c>
      <c r="C75" s="9">
        <v>77.489999999999995</v>
      </c>
      <c r="D75" s="9">
        <v>43.3</v>
      </c>
      <c r="E75" s="9">
        <v>13.855</v>
      </c>
      <c r="F75" s="26">
        <v>11.11</v>
      </c>
      <c r="G75" s="9">
        <v>157.5</v>
      </c>
    </row>
    <row r="76" spans="1:7" x14ac:dyDescent="0.3">
      <c r="A76" s="3">
        <f t="shared" si="4"/>
        <v>74</v>
      </c>
      <c r="B76" s="10">
        <v>43656.083333333336</v>
      </c>
      <c r="C76" s="9">
        <v>76.55</v>
      </c>
      <c r="D76" s="9">
        <v>42.3</v>
      </c>
      <c r="E76" s="9">
        <v>13.73</v>
      </c>
      <c r="F76" s="26">
        <v>11.12</v>
      </c>
      <c r="G76" s="9">
        <v>159</v>
      </c>
    </row>
    <row r="77" spans="1:7" x14ac:dyDescent="0.3">
      <c r="A77" s="3">
        <f t="shared" si="4"/>
        <v>75</v>
      </c>
      <c r="B77" s="10">
        <v>43657.083333333336</v>
      </c>
      <c r="C77" s="9">
        <v>75.099999999999994</v>
      </c>
      <c r="D77" s="9">
        <v>42.8</v>
      </c>
      <c r="E77" s="9">
        <v>13.51</v>
      </c>
      <c r="F77" s="26">
        <v>11.13</v>
      </c>
      <c r="G77" s="9">
        <v>159.80000000000001</v>
      </c>
    </row>
    <row r="78" spans="1:7" x14ac:dyDescent="0.3">
      <c r="A78" s="3">
        <f t="shared" si="4"/>
        <v>76</v>
      </c>
      <c r="B78" s="10">
        <v>43658.083333333336</v>
      </c>
      <c r="C78" s="9">
        <v>73.5</v>
      </c>
      <c r="D78" s="9">
        <v>42.2</v>
      </c>
      <c r="E78" s="9">
        <v>13.404999999999999</v>
      </c>
      <c r="F78" s="26">
        <v>11.065</v>
      </c>
      <c r="G78" s="9">
        <v>159.80000000000001</v>
      </c>
    </row>
    <row r="79" spans="1:7" x14ac:dyDescent="0.3">
      <c r="A79" s="3">
        <f t="shared" si="4"/>
        <v>77</v>
      </c>
      <c r="B79" s="10">
        <v>43661.083333333336</v>
      </c>
      <c r="C79" s="9">
        <v>73.790000000000006</v>
      </c>
      <c r="D79" s="9">
        <v>42</v>
      </c>
      <c r="E79" s="9">
        <v>13.305</v>
      </c>
      <c r="F79" s="26">
        <v>11.1</v>
      </c>
      <c r="G79" s="9">
        <v>160.5</v>
      </c>
    </row>
    <row r="80" spans="1:7" x14ac:dyDescent="0.3">
      <c r="A80" s="3">
        <f t="shared" si="4"/>
        <v>78</v>
      </c>
      <c r="B80" s="10">
        <v>43662.083333333336</v>
      </c>
      <c r="C80" s="9">
        <v>74.319999999999993</v>
      </c>
      <c r="D80" s="9">
        <v>41.8</v>
      </c>
      <c r="E80" s="9">
        <v>13.33</v>
      </c>
      <c r="F80" s="26">
        <v>11.055</v>
      </c>
      <c r="G80" s="9">
        <v>162.1</v>
      </c>
    </row>
    <row r="81" spans="1:7" x14ac:dyDescent="0.3">
      <c r="A81" s="3">
        <f t="shared" si="4"/>
        <v>79</v>
      </c>
      <c r="B81" s="10">
        <v>43663.083333333336</v>
      </c>
      <c r="C81" s="9">
        <v>74.25</v>
      </c>
      <c r="D81" s="9">
        <v>41.1</v>
      </c>
      <c r="E81" s="9">
        <v>13.305</v>
      </c>
      <c r="F81" s="26">
        <v>10.95</v>
      </c>
      <c r="G81" s="9">
        <v>162.80000000000001</v>
      </c>
    </row>
    <row r="82" spans="1:7" x14ac:dyDescent="0.3">
      <c r="A82" s="3">
        <f t="shared" si="4"/>
        <v>80</v>
      </c>
      <c r="B82" s="10">
        <v>43664.083333333336</v>
      </c>
      <c r="C82" s="9">
        <v>74</v>
      </c>
      <c r="D82" s="9">
        <v>41.5</v>
      </c>
      <c r="E82" s="9">
        <v>13.26</v>
      </c>
      <c r="F82" s="26">
        <v>11.12</v>
      </c>
      <c r="G82" s="9">
        <v>164.8</v>
      </c>
    </row>
    <row r="83" spans="1:7" x14ac:dyDescent="0.3">
      <c r="A83" s="3">
        <f t="shared" si="4"/>
        <v>81</v>
      </c>
      <c r="B83" s="10">
        <v>43665.083333333336</v>
      </c>
      <c r="C83" s="9">
        <v>74.569999999999993</v>
      </c>
      <c r="D83" s="9">
        <v>40</v>
      </c>
      <c r="E83" s="9">
        <v>13.225</v>
      </c>
      <c r="F83" s="26">
        <v>11.05</v>
      </c>
      <c r="G83" s="9">
        <v>165.9</v>
      </c>
    </row>
    <row r="84" spans="1:7" x14ac:dyDescent="0.3">
      <c r="A84" s="3">
        <f t="shared" si="4"/>
        <v>82</v>
      </c>
      <c r="B84" s="10">
        <v>43668.083333333336</v>
      </c>
      <c r="C84" s="9">
        <v>75.41</v>
      </c>
      <c r="D84" s="9">
        <v>40.4</v>
      </c>
      <c r="E84" s="9">
        <v>13.154999999999999</v>
      </c>
      <c r="F84" s="26">
        <v>11</v>
      </c>
      <c r="G84" s="9">
        <v>164.5</v>
      </c>
    </row>
    <row r="85" spans="1:7" x14ac:dyDescent="0.3">
      <c r="A85" s="3">
        <f t="shared" si="4"/>
        <v>83</v>
      </c>
      <c r="B85" s="10">
        <v>43669.083333333336</v>
      </c>
      <c r="C85" s="9">
        <v>75.86</v>
      </c>
      <c r="D85" s="9">
        <v>39</v>
      </c>
      <c r="E85" s="9">
        <v>13.22</v>
      </c>
      <c r="F85" s="26">
        <v>10.955</v>
      </c>
      <c r="G85" s="9">
        <v>164.4</v>
      </c>
    </row>
    <row r="86" spans="1:7" x14ac:dyDescent="0.3">
      <c r="A86" s="3">
        <f t="shared" si="4"/>
        <v>84</v>
      </c>
      <c r="B86" s="10">
        <v>43670.083333333336</v>
      </c>
      <c r="C86" s="9">
        <v>75.73</v>
      </c>
      <c r="D86" s="9">
        <v>39</v>
      </c>
      <c r="E86" s="9">
        <v>13.154999999999999</v>
      </c>
      <c r="F86" s="26">
        <v>11.02</v>
      </c>
      <c r="G86" s="9">
        <v>163.5</v>
      </c>
    </row>
    <row r="87" spans="1:7" x14ac:dyDescent="0.3">
      <c r="A87" s="3">
        <f t="shared" si="4"/>
        <v>85</v>
      </c>
      <c r="B87" s="10">
        <v>43671.083333333336</v>
      </c>
      <c r="C87" s="9">
        <v>75.400000000000006</v>
      </c>
      <c r="D87" s="9">
        <v>39.6</v>
      </c>
      <c r="E87" s="9">
        <v>13.39</v>
      </c>
      <c r="F87" s="26">
        <v>10.975</v>
      </c>
      <c r="G87" s="9">
        <v>161</v>
      </c>
    </row>
    <row r="88" spans="1:7" x14ac:dyDescent="0.3">
      <c r="A88" s="3">
        <f t="shared" si="4"/>
        <v>86</v>
      </c>
      <c r="B88" s="10">
        <v>43672.083333333336</v>
      </c>
      <c r="C88" s="9">
        <v>75.95</v>
      </c>
      <c r="D88" s="9">
        <v>39.299999999999997</v>
      </c>
      <c r="E88" s="9">
        <v>13.52</v>
      </c>
      <c r="F88" s="26">
        <v>11.285</v>
      </c>
      <c r="G88" s="9">
        <v>160.6</v>
      </c>
    </row>
    <row r="89" spans="1:7" x14ac:dyDescent="0.3">
      <c r="A89" s="3">
        <f t="shared" si="4"/>
        <v>87</v>
      </c>
      <c r="B89" s="10">
        <v>43675.083333333336</v>
      </c>
      <c r="C89" s="9">
        <v>77.099999999999994</v>
      </c>
      <c r="D89" s="9">
        <v>39.299999999999997</v>
      </c>
      <c r="E89" s="9">
        <v>13.615</v>
      </c>
      <c r="F89" s="26">
        <v>11.275</v>
      </c>
      <c r="G89" s="9">
        <v>159.30000000000001</v>
      </c>
    </row>
    <row r="90" spans="1:7" x14ac:dyDescent="0.3">
      <c r="A90" s="3">
        <f t="shared" si="4"/>
        <v>88</v>
      </c>
      <c r="B90" s="10">
        <v>43676.083333333336</v>
      </c>
      <c r="C90" s="9">
        <v>75.58</v>
      </c>
      <c r="D90" s="9">
        <v>39.700000000000003</v>
      </c>
      <c r="E90" s="9">
        <v>13.46</v>
      </c>
      <c r="F90" s="26">
        <v>11.045</v>
      </c>
      <c r="G90" s="9">
        <v>154.9</v>
      </c>
    </row>
    <row r="91" spans="1:7" x14ac:dyDescent="0.3">
      <c r="A91" s="3">
        <f t="shared" si="4"/>
        <v>89</v>
      </c>
      <c r="B91" s="10">
        <v>43677.083333333336</v>
      </c>
      <c r="C91" s="9">
        <v>75.459999999999994</v>
      </c>
      <c r="D91" s="9">
        <v>38.799999999999997</v>
      </c>
      <c r="E91" s="9">
        <v>13.425000000000001</v>
      </c>
      <c r="F91" s="26">
        <v>11.215</v>
      </c>
      <c r="G91" s="9">
        <v>155.69999999999999</v>
      </c>
    </row>
    <row r="92" spans="1:7" x14ac:dyDescent="0.3">
      <c r="A92" s="3">
        <f t="shared" si="4"/>
        <v>90</v>
      </c>
      <c r="B92" s="10">
        <v>43678.083333333336</v>
      </c>
      <c r="C92" s="9">
        <v>75.489999999999995</v>
      </c>
      <c r="D92" s="9">
        <v>38.6</v>
      </c>
      <c r="E92" s="9">
        <v>13.52</v>
      </c>
      <c r="F92" s="26">
        <v>11.164999999999999</v>
      </c>
      <c r="G92" s="9">
        <v>157</v>
      </c>
    </row>
    <row r="93" spans="1:7" x14ac:dyDescent="0.3">
      <c r="A93" s="3">
        <f t="shared" si="4"/>
        <v>91</v>
      </c>
      <c r="B93" s="10">
        <v>43679.083333333336</v>
      </c>
      <c r="C93" s="9">
        <v>74.22</v>
      </c>
      <c r="D93" s="9">
        <v>38.6</v>
      </c>
      <c r="E93" s="9">
        <v>13.4</v>
      </c>
      <c r="F93" s="26">
        <v>10.984999999999999</v>
      </c>
      <c r="G93" s="9">
        <v>156.5</v>
      </c>
    </row>
    <row r="94" spans="1:7" x14ac:dyDescent="0.3">
      <c r="A94" s="3">
        <f t="shared" si="4"/>
        <v>92</v>
      </c>
      <c r="B94" s="10">
        <v>43682.083333333336</v>
      </c>
      <c r="C94" s="9">
        <v>72.349999999999994</v>
      </c>
      <c r="D94" s="9">
        <v>38.4</v>
      </c>
      <c r="E94" s="9">
        <v>13.28</v>
      </c>
      <c r="F94" s="26">
        <v>10.57</v>
      </c>
      <c r="G94" s="9">
        <v>153.19999999999999</v>
      </c>
    </row>
    <row r="95" spans="1:7" x14ac:dyDescent="0.3">
      <c r="A95" s="3">
        <f t="shared" si="4"/>
        <v>93</v>
      </c>
      <c r="B95" s="10">
        <v>43683.083333333336</v>
      </c>
      <c r="C95" s="9">
        <v>72.239999999999995</v>
      </c>
      <c r="D95" s="9">
        <v>38</v>
      </c>
      <c r="E95" s="9">
        <v>13.27</v>
      </c>
      <c r="F95" s="26">
        <v>10.56</v>
      </c>
      <c r="G95" s="9">
        <v>152.9</v>
      </c>
    </row>
    <row r="96" spans="1:7" x14ac:dyDescent="0.3">
      <c r="A96" s="3">
        <f t="shared" si="4"/>
        <v>94</v>
      </c>
      <c r="B96" s="10">
        <v>43684.083333333336</v>
      </c>
      <c r="C96" s="9">
        <v>72.69</v>
      </c>
      <c r="D96" s="9">
        <v>37.200000000000003</v>
      </c>
      <c r="E96" s="9">
        <v>13.285</v>
      </c>
      <c r="F96" s="26">
        <v>10.57</v>
      </c>
      <c r="G96" s="9">
        <v>153.9</v>
      </c>
    </row>
    <row r="97" spans="1:7" x14ac:dyDescent="0.3">
      <c r="A97" s="3">
        <f t="shared" si="4"/>
        <v>95</v>
      </c>
      <c r="B97" s="10">
        <v>43685.083333333336</v>
      </c>
      <c r="C97" s="9">
        <v>74.61</v>
      </c>
      <c r="D97" s="9">
        <v>37.200000000000003</v>
      </c>
      <c r="E97" s="9">
        <v>13.335000000000001</v>
      </c>
      <c r="F97" s="26">
        <v>10.725</v>
      </c>
      <c r="G97" s="9">
        <v>156.4</v>
      </c>
    </row>
    <row r="98" spans="1:7" x14ac:dyDescent="0.3">
      <c r="A98" s="3">
        <f t="shared" si="4"/>
        <v>96</v>
      </c>
      <c r="B98" s="10">
        <v>43686.083333333336</v>
      </c>
      <c r="C98" s="9">
        <v>73.75</v>
      </c>
      <c r="D98" s="9">
        <v>37.4</v>
      </c>
      <c r="E98" s="9">
        <v>13.21</v>
      </c>
      <c r="F98" s="26">
        <v>10.54</v>
      </c>
      <c r="G98" s="9">
        <v>154.80000000000001</v>
      </c>
    </row>
    <row r="99" spans="1:7" x14ac:dyDescent="0.3">
      <c r="A99" s="3">
        <f t="shared" si="4"/>
        <v>97</v>
      </c>
      <c r="B99" s="10">
        <v>43689.083333333336</v>
      </c>
      <c r="C99" s="9">
        <v>73.819999999999993</v>
      </c>
      <c r="D99" s="9">
        <v>37</v>
      </c>
      <c r="E99" s="9">
        <v>13.255000000000001</v>
      </c>
      <c r="F99" s="26">
        <v>10.5</v>
      </c>
      <c r="G99" s="9">
        <v>155</v>
      </c>
    </row>
    <row r="100" spans="1:7" x14ac:dyDescent="0.3">
      <c r="A100" s="3">
        <f t="shared" si="4"/>
        <v>98</v>
      </c>
      <c r="B100" s="10">
        <v>43690.083333333336</v>
      </c>
      <c r="C100" s="9">
        <v>75.400000000000006</v>
      </c>
      <c r="D100" s="9">
        <v>36.6</v>
      </c>
      <c r="E100" s="9">
        <v>13.46</v>
      </c>
      <c r="F100" s="26">
        <v>10.545</v>
      </c>
      <c r="G100" s="9">
        <v>153.9</v>
      </c>
    </row>
    <row r="101" spans="1:7" x14ac:dyDescent="0.3">
      <c r="A101" s="3">
        <f t="shared" si="4"/>
        <v>99</v>
      </c>
      <c r="B101" s="10">
        <v>43691.083333333336</v>
      </c>
      <c r="C101" s="9">
        <v>75.430000000000007</v>
      </c>
      <c r="D101" s="9">
        <v>36.4</v>
      </c>
      <c r="E101" s="9">
        <v>13.265000000000001</v>
      </c>
      <c r="F101" s="26">
        <v>10.445</v>
      </c>
      <c r="G101" s="9">
        <v>152.4</v>
      </c>
    </row>
    <row r="102" spans="1:7" x14ac:dyDescent="0.3">
      <c r="A102" s="3">
        <f t="shared" si="4"/>
        <v>100</v>
      </c>
      <c r="B102" s="10">
        <v>43692.083333333336</v>
      </c>
      <c r="C102" s="9">
        <v>74.83</v>
      </c>
      <c r="D102" s="9">
        <v>36.1</v>
      </c>
      <c r="E102" s="9">
        <v>13.27</v>
      </c>
      <c r="F102" s="26">
        <v>10.305</v>
      </c>
      <c r="G102" s="9">
        <v>151.6</v>
      </c>
    </row>
    <row r="103" spans="1:7" x14ac:dyDescent="0.3">
      <c r="A103" s="3">
        <f t="shared" si="4"/>
        <v>101</v>
      </c>
      <c r="B103" s="10">
        <v>43693.083333333336</v>
      </c>
      <c r="C103" s="9">
        <v>75.989999999999995</v>
      </c>
      <c r="D103" s="9">
        <v>36</v>
      </c>
      <c r="E103" s="9">
        <v>13.46</v>
      </c>
      <c r="F103" s="26">
        <v>10.54</v>
      </c>
      <c r="G103" s="9">
        <v>153.1</v>
      </c>
    </row>
    <row r="104" spans="1:7" x14ac:dyDescent="0.3">
      <c r="A104" s="3">
        <f t="shared" si="4"/>
        <v>102</v>
      </c>
      <c r="B104" s="10">
        <v>43696.083333333336</v>
      </c>
      <c r="C104" s="9">
        <v>77.239999999999995</v>
      </c>
      <c r="D104" s="9">
        <v>36.1</v>
      </c>
      <c r="E104" s="9">
        <v>13.595000000000001</v>
      </c>
      <c r="F104" s="26">
        <v>10.785</v>
      </c>
      <c r="G104" s="9">
        <v>154.6</v>
      </c>
    </row>
    <row r="105" spans="1:7" x14ac:dyDescent="0.3">
      <c r="A105" s="3">
        <f t="shared" si="4"/>
        <v>103</v>
      </c>
      <c r="B105" s="10">
        <v>43697.083333333336</v>
      </c>
      <c r="C105" s="9">
        <v>77.06</v>
      </c>
      <c r="D105" s="9">
        <v>36.799999999999997</v>
      </c>
      <c r="E105" s="9">
        <v>13.5</v>
      </c>
      <c r="F105" s="26">
        <v>10.46</v>
      </c>
      <c r="G105" s="9">
        <v>153</v>
      </c>
    </row>
    <row r="106" spans="1:7" x14ac:dyDescent="0.3">
      <c r="A106" s="3">
        <f t="shared" si="4"/>
        <v>104</v>
      </c>
      <c r="B106" s="10">
        <v>43698.083333333336</v>
      </c>
      <c r="C106" s="9">
        <v>77.930000000000007</v>
      </c>
      <c r="D106" s="9">
        <v>36</v>
      </c>
      <c r="E106" s="9">
        <v>13.525</v>
      </c>
      <c r="F106" s="26">
        <v>10.55</v>
      </c>
      <c r="G106" s="9">
        <v>155.1</v>
      </c>
    </row>
    <row r="107" spans="1:7" x14ac:dyDescent="0.3">
      <c r="A107" s="3">
        <f t="shared" si="4"/>
        <v>105</v>
      </c>
      <c r="B107" s="10">
        <v>43699.083333333336</v>
      </c>
      <c r="C107" s="9">
        <v>77.02</v>
      </c>
      <c r="D107" s="9">
        <v>36.200000000000003</v>
      </c>
      <c r="E107" s="9">
        <v>13.47</v>
      </c>
      <c r="F107" s="26">
        <v>10.435</v>
      </c>
      <c r="G107" s="9">
        <v>153.4</v>
      </c>
    </row>
    <row r="108" spans="1:7" x14ac:dyDescent="0.3">
      <c r="A108" s="3">
        <f t="shared" si="4"/>
        <v>106</v>
      </c>
      <c r="B108" s="10">
        <v>43700.083333333336</v>
      </c>
      <c r="C108" s="9">
        <v>76.73</v>
      </c>
      <c r="D108" s="9">
        <v>36.200000000000003</v>
      </c>
      <c r="E108" s="9">
        <v>13.4</v>
      </c>
      <c r="F108" s="26">
        <v>10.414999999999999</v>
      </c>
      <c r="G108" s="9">
        <v>153.9</v>
      </c>
    </row>
    <row r="109" spans="1:7" x14ac:dyDescent="0.3">
      <c r="A109" s="3">
        <f t="shared" si="4"/>
        <v>107</v>
      </c>
      <c r="B109" s="10">
        <v>43703.083333333336</v>
      </c>
      <c r="C109" s="9">
        <v>76.95</v>
      </c>
      <c r="D109" s="9">
        <v>36</v>
      </c>
      <c r="E109" s="9">
        <v>13.435</v>
      </c>
      <c r="F109" s="26">
        <v>10.45</v>
      </c>
      <c r="G109" s="9">
        <v>153.69999999999999</v>
      </c>
    </row>
    <row r="110" spans="1:7" x14ac:dyDescent="0.3">
      <c r="A110" s="3">
        <f t="shared" si="4"/>
        <v>108</v>
      </c>
      <c r="B110" s="10">
        <v>43704.083333333336</v>
      </c>
      <c r="C110" s="9">
        <v>77.87</v>
      </c>
      <c r="D110" s="9">
        <v>36.799999999999997</v>
      </c>
      <c r="E110" s="9">
        <v>13.52</v>
      </c>
      <c r="F110" s="26">
        <v>10.58</v>
      </c>
      <c r="G110" s="9">
        <v>154.9</v>
      </c>
    </row>
    <row r="111" spans="1:7" x14ac:dyDescent="0.3">
      <c r="A111" s="3">
        <f t="shared" si="4"/>
        <v>109</v>
      </c>
      <c r="B111" s="10">
        <v>43705.083333333336</v>
      </c>
      <c r="C111" s="9">
        <v>77.48</v>
      </c>
      <c r="D111" s="9">
        <v>36.799999999999997</v>
      </c>
      <c r="E111" s="9">
        <v>13.58</v>
      </c>
      <c r="F111" s="26">
        <v>10.635</v>
      </c>
      <c r="G111" s="9">
        <v>154.69999999999999</v>
      </c>
    </row>
    <row r="112" spans="1:7" x14ac:dyDescent="0.3">
      <c r="A112" s="3">
        <f t="shared" si="4"/>
        <v>110</v>
      </c>
      <c r="B112" s="10">
        <v>43706.083333333336</v>
      </c>
      <c r="C112" s="9">
        <v>78.02</v>
      </c>
      <c r="D112" s="9">
        <v>36.200000000000003</v>
      </c>
      <c r="E112" s="9">
        <v>13.715</v>
      </c>
      <c r="F112" s="26">
        <v>10.805</v>
      </c>
      <c r="G112" s="9">
        <v>156</v>
      </c>
    </row>
    <row r="113" spans="1:7" x14ac:dyDescent="0.3">
      <c r="A113" s="3">
        <f t="shared" si="4"/>
        <v>111</v>
      </c>
      <c r="B113" s="10">
        <v>43707.083333333336</v>
      </c>
      <c r="C113" s="9">
        <v>78.12</v>
      </c>
      <c r="D113" s="9">
        <v>36.799999999999997</v>
      </c>
      <c r="E113" s="9">
        <v>13.8</v>
      </c>
      <c r="F113" s="26">
        <v>11.065</v>
      </c>
      <c r="G113" s="9">
        <v>157.1</v>
      </c>
    </row>
    <row r="114" spans="1:7" x14ac:dyDescent="0.3">
      <c r="A114" s="3">
        <f t="shared" si="4"/>
        <v>112</v>
      </c>
      <c r="B114" s="10">
        <v>43710.083333333336</v>
      </c>
      <c r="C114" s="9">
        <v>79.53</v>
      </c>
      <c r="D114" s="9">
        <v>36.5</v>
      </c>
      <c r="E114" s="9">
        <v>13.83</v>
      </c>
      <c r="F114" s="26">
        <v>11.095000000000001</v>
      </c>
      <c r="G114" s="9">
        <v>157.5</v>
      </c>
    </row>
    <row r="115" spans="1:7" x14ac:dyDescent="0.3">
      <c r="A115" s="3">
        <f t="shared" si="4"/>
        <v>113</v>
      </c>
      <c r="B115" s="10">
        <v>43711.083333333336</v>
      </c>
      <c r="C115" s="9">
        <v>81.05</v>
      </c>
      <c r="D115" s="9">
        <v>39.6</v>
      </c>
      <c r="E115" s="9">
        <v>13.82</v>
      </c>
      <c r="F115" s="26">
        <v>11.105</v>
      </c>
      <c r="G115" s="9">
        <v>157.6</v>
      </c>
    </row>
    <row r="116" spans="1:7" x14ac:dyDescent="0.3">
      <c r="A116" s="3">
        <f t="shared" si="4"/>
        <v>114</v>
      </c>
      <c r="B116" s="10">
        <v>43712.083333333336</v>
      </c>
      <c r="C116" s="9">
        <v>81.099999999999994</v>
      </c>
      <c r="D116" s="9">
        <v>38.1</v>
      </c>
      <c r="E116" s="9">
        <v>13.785</v>
      </c>
      <c r="F116" s="26">
        <v>11.18</v>
      </c>
      <c r="G116" s="9">
        <v>160.9</v>
      </c>
    </row>
    <row r="117" spans="1:7" x14ac:dyDescent="0.3">
      <c r="A117" s="3">
        <f t="shared" si="4"/>
        <v>115</v>
      </c>
      <c r="B117" s="10">
        <v>43713.083333333336</v>
      </c>
      <c r="C117" s="9">
        <v>81.19</v>
      </c>
      <c r="D117" s="9">
        <v>39.4</v>
      </c>
      <c r="E117" s="9">
        <v>13.71</v>
      </c>
      <c r="F117" s="26">
        <v>11.195</v>
      </c>
      <c r="G117" s="9">
        <v>161.5</v>
      </c>
    </row>
    <row r="118" spans="1:7" x14ac:dyDescent="0.3">
      <c r="A118" s="3">
        <f t="shared" si="4"/>
        <v>116</v>
      </c>
      <c r="B118" s="10">
        <v>43714.083333333336</v>
      </c>
      <c r="C118" s="9">
        <v>81.59</v>
      </c>
      <c r="D118" s="9">
        <v>39</v>
      </c>
      <c r="E118" s="9">
        <v>13.69</v>
      </c>
      <c r="F118" s="26">
        <v>10.994999999999999</v>
      </c>
      <c r="G118" s="9">
        <v>161.5</v>
      </c>
    </row>
    <row r="119" spans="1:7" x14ac:dyDescent="0.3">
      <c r="A119" s="3">
        <f t="shared" si="4"/>
        <v>117</v>
      </c>
      <c r="B119" s="10">
        <v>43717.083333333336</v>
      </c>
      <c r="C119" s="9">
        <v>79.260000000000005</v>
      </c>
      <c r="D119" s="9">
        <v>39.9</v>
      </c>
      <c r="E119" s="9">
        <v>13.455</v>
      </c>
      <c r="F119" s="26">
        <v>10.85</v>
      </c>
      <c r="G119" s="9">
        <v>160.4</v>
      </c>
    </row>
    <row r="120" spans="1:7" x14ac:dyDescent="0.3">
      <c r="A120" s="3">
        <f t="shared" si="4"/>
        <v>118</v>
      </c>
      <c r="B120" s="10">
        <v>43718.083333333336</v>
      </c>
      <c r="C120" s="9">
        <v>78.760000000000005</v>
      </c>
      <c r="D120" s="9">
        <v>41</v>
      </c>
      <c r="E120" s="9">
        <v>13.515000000000001</v>
      </c>
      <c r="F120" s="26">
        <v>10.115</v>
      </c>
      <c r="G120" s="9">
        <v>160.30000000000001</v>
      </c>
    </row>
    <row r="121" spans="1:7" x14ac:dyDescent="0.3">
      <c r="A121" s="3">
        <f t="shared" si="4"/>
        <v>119</v>
      </c>
      <c r="B121" s="10">
        <v>43719.083333333336</v>
      </c>
      <c r="C121" s="9">
        <v>79.16</v>
      </c>
      <c r="D121" s="9">
        <v>42.1</v>
      </c>
      <c r="E121" s="9">
        <v>13.625</v>
      </c>
      <c r="F121" s="26">
        <v>10.55</v>
      </c>
      <c r="G121" s="9">
        <v>160.30000000000001</v>
      </c>
    </row>
    <row r="122" spans="1:7" x14ac:dyDescent="0.3">
      <c r="A122" s="3">
        <f t="shared" si="4"/>
        <v>120</v>
      </c>
      <c r="B122" s="10">
        <v>43720.083333333336</v>
      </c>
      <c r="C122" s="9">
        <v>79.77</v>
      </c>
      <c r="D122" s="9">
        <v>42</v>
      </c>
      <c r="E122" s="9">
        <v>13.865</v>
      </c>
      <c r="F122" s="26">
        <v>10.625</v>
      </c>
      <c r="G122" s="9">
        <v>161.4</v>
      </c>
    </row>
    <row r="123" spans="1:7" x14ac:dyDescent="0.3">
      <c r="A123" s="3">
        <f t="shared" si="4"/>
        <v>121</v>
      </c>
      <c r="B123" s="10">
        <v>43721.083333333336</v>
      </c>
      <c r="C123" s="9">
        <v>79.53</v>
      </c>
      <c r="D123" s="9">
        <v>41.1</v>
      </c>
      <c r="E123" s="9">
        <v>13.87</v>
      </c>
      <c r="F123" s="26">
        <v>10.435</v>
      </c>
      <c r="G123" s="9">
        <v>161.69999999999999</v>
      </c>
    </row>
    <row r="124" spans="1:7" x14ac:dyDescent="0.3">
      <c r="A124" s="3">
        <f t="shared" si="4"/>
        <v>122</v>
      </c>
      <c r="B124" s="10">
        <v>43724.083333333336</v>
      </c>
      <c r="C124" s="9">
        <v>79.09</v>
      </c>
      <c r="D124" s="9">
        <v>41</v>
      </c>
      <c r="E124" s="9">
        <v>13.91</v>
      </c>
      <c r="F124" s="26">
        <v>10.455</v>
      </c>
      <c r="G124" s="9">
        <v>160.1</v>
      </c>
    </row>
    <row r="125" spans="1:7" x14ac:dyDescent="0.3">
      <c r="A125" s="3">
        <f t="shared" si="4"/>
        <v>123</v>
      </c>
      <c r="B125" s="10">
        <v>43725.083333333336</v>
      </c>
      <c r="C125" s="9">
        <v>80</v>
      </c>
      <c r="D125" s="9">
        <v>40.700000000000003</v>
      </c>
      <c r="E125" s="9">
        <v>13.79</v>
      </c>
      <c r="F125" s="26">
        <v>10.365</v>
      </c>
      <c r="G125" s="9">
        <v>159.9</v>
      </c>
    </row>
    <row r="126" spans="1:7" x14ac:dyDescent="0.3">
      <c r="A126" s="3">
        <f t="shared" si="4"/>
        <v>124</v>
      </c>
      <c r="B126" s="10">
        <v>43726.083333333336</v>
      </c>
      <c r="C126" s="9">
        <v>80.22</v>
      </c>
      <c r="D126" s="9">
        <v>40.200000000000003</v>
      </c>
      <c r="E126" s="9">
        <v>13.96</v>
      </c>
      <c r="F126" s="26">
        <v>10.695</v>
      </c>
      <c r="G126" s="9">
        <v>160</v>
      </c>
    </row>
    <row r="127" spans="1:7" x14ac:dyDescent="0.3">
      <c r="A127" s="3">
        <f t="shared" si="4"/>
        <v>125</v>
      </c>
      <c r="B127" s="10">
        <v>43727.083333333336</v>
      </c>
      <c r="C127" s="9">
        <v>81.42</v>
      </c>
      <c r="D127" s="9">
        <v>40.9</v>
      </c>
      <c r="E127" s="9">
        <v>14.035</v>
      </c>
      <c r="F127" s="26">
        <v>10.79</v>
      </c>
      <c r="G127" s="9">
        <v>160.4</v>
      </c>
    </row>
    <row r="128" spans="1:7" x14ac:dyDescent="0.3">
      <c r="A128" s="3">
        <f t="shared" si="4"/>
        <v>126</v>
      </c>
      <c r="B128" s="10">
        <v>43728.083333333336</v>
      </c>
      <c r="C128" s="9">
        <v>83.32</v>
      </c>
      <c r="D128" s="9">
        <v>41.3</v>
      </c>
      <c r="E128" s="9">
        <v>14.25</v>
      </c>
      <c r="F128" s="26">
        <v>10.865</v>
      </c>
      <c r="G128" s="9">
        <v>160</v>
      </c>
    </row>
    <row r="129" spans="1:7" x14ac:dyDescent="0.3">
      <c r="A129" s="3">
        <f t="shared" si="4"/>
        <v>127</v>
      </c>
      <c r="B129" s="10">
        <v>43731.083333333336</v>
      </c>
      <c r="C129" s="9">
        <v>83.69</v>
      </c>
      <c r="D129" s="9">
        <v>40.200000000000003</v>
      </c>
      <c r="E129" s="9">
        <v>14.3</v>
      </c>
      <c r="F129" s="26">
        <v>10.654999999999999</v>
      </c>
      <c r="G129" s="9">
        <v>158.5</v>
      </c>
    </row>
    <row r="130" spans="1:7" x14ac:dyDescent="0.3">
      <c r="A130" s="3">
        <f t="shared" si="4"/>
        <v>128</v>
      </c>
      <c r="B130" s="10">
        <v>43732.083333333336</v>
      </c>
      <c r="C130" s="9">
        <v>85.09</v>
      </c>
      <c r="D130" s="9">
        <v>39.200000000000003</v>
      </c>
      <c r="E130" s="9">
        <v>14.25</v>
      </c>
      <c r="F130" s="26">
        <v>10.705</v>
      </c>
      <c r="G130" s="9">
        <v>161</v>
      </c>
    </row>
    <row r="131" spans="1:7" x14ac:dyDescent="0.3">
      <c r="A131" s="3">
        <f t="shared" si="4"/>
        <v>129</v>
      </c>
      <c r="B131" s="10">
        <v>43733.083333333336</v>
      </c>
      <c r="C131" s="9">
        <v>84.87</v>
      </c>
      <c r="D131" s="9">
        <v>39</v>
      </c>
      <c r="E131" s="9">
        <v>14.175000000000001</v>
      </c>
      <c r="F131" s="26">
        <v>10</v>
      </c>
      <c r="G131" s="9">
        <v>159.80000000000001</v>
      </c>
    </row>
    <row r="132" spans="1:7" x14ac:dyDescent="0.3">
      <c r="A132" s="3">
        <f t="shared" si="4"/>
        <v>130</v>
      </c>
      <c r="B132" s="10">
        <v>43734.083333333336</v>
      </c>
      <c r="C132" s="9">
        <v>85.25</v>
      </c>
      <c r="D132" s="9">
        <v>39</v>
      </c>
      <c r="E132" s="9">
        <v>14.295</v>
      </c>
      <c r="F132" s="26">
        <v>10</v>
      </c>
      <c r="G132" s="9">
        <v>161.30000000000001</v>
      </c>
    </row>
    <row r="133" spans="1:7" x14ac:dyDescent="0.3">
      <c r="A133" s="3">
        <f t="shared" ref="A133:A196" si="5">A132+1</f>
        <v>131</v>
      </c>
      <c r="B133" s="10">
        <v>43735.083333333336</v>
      </c>
      <c r="C133" s="9">
        <v>85.06</v>
      </c>
      <c r="D133" s="9">
        <v>38.9</v>
      </c>
      <c r="E133" s="9">
        <v>14.395</v>
      </c>
      <c r="F133" s="26">
        <v>10.08</v>
      </c>
      <c r="G133" s="9">
        <v>161.69999999999999</v>
      </c>
    </row>
    <row r="134" spans="1:7" x14ac:dyDescent="0.3">
      <c r="A134" s="3">
        <f t="shared" si="5"/>
        <v>132</v>
      </c>
      <c r="B134" s="10">
        <v>43738.083333333336</v>
      </c>
      <c r="C134" s="9">
        <v>85.06</v>
      </c>
      <c r="D134" s="9">
        <v>38.6</v>
      </c>
      <c r="E134" s="9">
        <v>14.395</v>
      </c>
      <c r="F134" s="26">
        <v>10.27</v>
      </c>
      <c r="G134" s="9">
        <v>163.19999999999999</v>
      </c>
    </row>
    <row r="135" spans="1:7" x14ac:dyDescent="0.3">
      <c r="A135" s="3">
        <f t="shared" si="5"/>
        <v>133</v>
      </c>
      <c r="B135" s="10">
        <v>43739.083333333336</v>
      </c>
      <c r="C135" s="9">
        <v>83.56</v>
      </c>
      <c r="D135" s="9">
        <v>39.4</v>
      </c>
      <c r="E135" s="9">
        <v>14.36</v>
      </c>
      <c r="F135" s="26">
        <v>10.3</v>
      </c>
      <c r="G135" s="9">
        <v>161.9</v>
      </c>
    </row>
    <row r="136" spans="1:7" x14ac:dyDescent="0.3">
      <c r="A136" s="3">
        <f t="shared" si="5"/>
        <v>134</v>
      </c>
      <c r="B136" s="10">
        <v>43740.083333333336</v>
      </c>
      <c r="C136" s="9">
        <v>80.67</v>
      </c>
      <c r="D136" s="9">
        <v>38.700000000000003</v>
      </c>
      <c r="E136" s="9">
        <v>14.025</v>
      </c>
      <c r="F136" s="26">
        <v>10.09</v>
      </c>
      <c r="G136" s="9">
        <v>159.69999999999999</v>
      </c>
    </row>
    <row r="137" spans="1:7" x14ac:dyDescent="0.3">
      <c r="A137" s="3">
        <f t="shared" si="5"/>
        <v>135</v>
      </c>
      <c r="B137" s="10">
        <v>43741.083333333336</v>
      </c>
      <c r="C137" s="9">
        <v>81.2</v>
      </c>
      <c r="D137" s="9">
        <v>38.1</v>
      </c>
      <c r="E137" s="9">
        <v>14.02</v>
      </c>
      <c r="F137" s="26">
        <v>10.015000000000001</v>
      </c>
      <c r="G137" s="9">
        <v>160</v>
      </c>
    </row>
    <row r="138" spans="1:7" x14ac:dyDescent="0.3">
      <c r="A138" s="3">
        <f t="shared" si="5"/>
        <v>136</v>
      </c>
      <c r="B138" s="10">
        <v>43742.083333333336</v>
      </c>
      <c r="C138" s="9">
        <v>82.2</v>
      </c>
      <c r="D138" s="9">
        <v>38.299999999999997</v>
      </c>
      <c r="E138" s="9">
        <v>14.285</v>
      </c>
      <c r="F138" s="26">
        <v>9.82</v>
      </c>
      <c r="G138" s="9">
        <v>160.9</v>
      </c>
    </row>
    <row r="139" spans="1:7" x14ac:dyDescent="0.3">
      <c r="A139" s="3">
        <f t="shared" si="5"/>
        <v>137</v>
      </c>
      <c r="B139" s="10">
        <v>43745.083333333336</v>
      </c>
      <c r="C139" s="9">
        <v>82.3</v>
      </c>
      <c r="D139" s="9">
        <v>38.299999999999997</v>
      </c>
      <c r="E139" s="9">
        <v>14.45</v>
      </c>
      <c r="F139" s="26">
        <v>9.8059999999999992</v>
      </c>
      <c r="G139" s="9">
        <v>160.5</v>
      </c>
    </row>
    <row r="140" spans="1:7" x14ac:dyDescent="0.3">
      <c r="A140" s="3">
        <f t="shared" si="5"/>
        <v>138</v>
      </c>
      <c r="B140" s="10">
        <v>43746.083333333336</v>
      </c>
      <c r="C140" s="9">
        <v>82.14</v>
      </c>
      <c r="D140" s="9">
        <v>38.200000000000003</v>
      </c>
      <c r="E140" s="9">
        <v>14.324999999999999</v>
      </c>
      <c r="F140" s="26">
        <v>9.5399999999999991</v>
      </c>
      <c r="G140" s="9">
        <v>161.19999999999999</v>
      </c>
    </row>
    <row r="141" spans="1:7" x14ac:dyDescent="0.3">
      <c r="A141" s="3">
        <f t="shared" si="5"/>
        <v>139</v>
      </c>
      <c r="B141" s="10">
        <v>43747.083333333336</v>
      </c>
      <c r="C141" s="9">
        <v>81.849999999999994</v>
      </c>
      <c r="D141" s="9">
        <v>38.5</v>
      </c>
      <c r="E141" s="9">
        <v>14.37</v>
      </c>
      <c r="F141" s="26">
        <v>9.4039999999999999</v>
      </c>
      <c r="G141" s="9">
        <v>161</v>
      </c>
    </row>
    <row r="142" spans="1:7" x14ac:dyDescent="0.3">
      <c r="A142" s="3">
        <f t="shared" si="5"/>
        <v>140</v>
      </c>
      <c r="B142" s="10">
        <v>43748.083333333336</v>
      </c>
      <c r="C142" s="9">
        <v>81.91</v>
      </c>
      <c r="D142" s="9">
        <v>38</v>
      </c>
      <c r="E142" s="9">
        <v>14.49</v>
      </c>
      <c r="F142" s="26">
        <v>9.3859999999999992</v>
      </c>
      <c r="G142" s="9">
        <v>161.9</v>
      </c>
    </row>
    <row r="143" spans="1:7" x14ac:dyDescent="0.3">
      <c r="A143" s="3">
        <f t="shared" si="5"/>
        <v>141</v>
      </c>
      <c r="B143" s="10">
        <v>43749.083333333336</v>
      </c>
      <c r="C143" s="9">
        <v>82.05</v>
      </c>
      <c r="D143" s="9">
        <v>37.9</v>
      </c>
      <c r="E143" s="9">
        <v>14.805</v>
      </c>
      <c r="F143" s="26">
        <v>9.4280000000000008</v>
      </c>
      <c r="G143" s="9">
        <v>164.2</v>
      </c>
    </row>
    <row r="144" spans="1:7" x14ac:dyDescent="0.3">
      <c r="A144" s="3">
        <f t="shared" si="5"/>
        <v>142</v>
      </c>
      <c r="B144" s="10">
        <v>43752.083333333336</v>
      </c>
      <c r="C144" s="9">
        <v>81.41</v>
      </c>
      <c r="D144" s="9">
        <v>38.799999999999997</v>
      </c>
      <c r="E144" s="9">
        <v>14.7</v>
      </c>
      <c r="F144" s="26">
        <v>9.4239999999999995</v>
      </c>
      <c r="G144" s="9">
        <v>164.3</v>
      </c>
    </row>
    <row r="145" spans="1:7" x14ac:dyDescent="0.3">
      <c r="A145" s="3">
        <f t="shared" si="5"/>
        <v>143</v>
      </c>
      <c r="B145" s="10">
        <v>43753.083333333336</v>
      </c>
      <c r="C145" s="9">
        <v>82.45</v>
      </c>
      <c r="D145" s="9">
        <v>38.1</v>
      </c>
      <c r="E145" s="9">
        <v>14.84</v>
      </c>
      <c r="F145" s="26">
        <v>9.43</v>
      </c>
      <c r="G145" s="9">
        <v>165</v>
      </c>
    </row>
    <row r="146" spans="1:7" x14ac:dyDescent="0.3">
      <c r="A146" s="3">
        <f t="shared" si="5"/>
        <v>144</v>
      </c>
      <c r="B146" s="10">
        <v>43754.083333333336</v>
      </c>
      <c r="C146" s="9">
        <v>82.68</v>
      </c>
      <c r="D146" s="9">
        <v>38.799999999999997</v>
      </c>
      <c r="E146" s="9">
        <v>14.88</v>
      </c>
      <c r="F146" s="26">
        <v>9.3140000000000001</v>
      </c>
      <c r="G146" s="9">
        <v>165</v>
      </c>
    </row>
    <row r="147" spans="1:7" x14ac:dyDescent="0.3">
      <c r="A147" s="3">
        <f t="shared" si="5"/>
        <v>145</v>
      </c>
      <c r="B147" s="10">
        <v>43755.083333333336</v>
      </c>
      <c r="C147" s="9">
        <v>83.72</v>
      </c>
      <c r="D147" s="9">
        <v>38.5</v>
      </c>
      <c r="E147" s="9">
        <v>14.87</v>
      </c>
      <c r="F147" s="26">
        <v>9.2279999999999998</v>
      </c>
      <c r="G147" s="9">
        <v>165.1</v>
      </c>
    </row>
    <row r="148" spans="1:7" x14ac:dyDescent="0.3">
      <c r="A148" s="3">
        <f t="shared" si="5"/>
        <v>146</v>
      </c>
      <c r="B148" s="10">
        <v>43756.083333333336</v>
      </c>
      <c r="C148" s="9">
        <v>82.8</v>
      </c>
      <c r="D148" s="9">
        <v>38.4</v>
      </c>
      <c r="E148" s="9">
        <v>14.925000000000001</v>
      </c>
      <c r="F148" s="26">
        <v>9.2720000000000002</v>
      </c>
      <c r="G148" s="9">
        <v>165.3</v>
      </c>
    </row>
    <row r="149" spans="1:7" x14ac:dyDescent="0.3">
      <c r="A149" s="3">
        <f t="shared" si="5"/>
        <v>147</v>
      </c>
      <c r="B149" s="10">
        <v>43759.083333333336</v>
      </c>
      <c r="C149" s="9">
        <v>82.8</v>
      </c>
      <c r="D149" s="9">
        <v>39.4</v>
      </c>
      <c r="E149" s="9">
        <v>14.875</v>
      </c>
      <c r="F149" s="26">
        <v>9.1300000000000008</v>
      </c>
      <c r="G149" s="9">
        <v>164.9</v>
      </c>
    </row>
    <row r="150" spans="1:7" x14ac:dyDescent="0.3">
      <c r="A150" s="3">
        <f t="shared" si="5"/>
        <v>148</v>
      </c>
      <c r="B150" s="10">
        <v>43760.083333333336</v>
      </c>
      <c r="C150" s="9">
        <v>82.07</v>
      </c>
      <c r="D150" s="9">
        <v>39.1</v>
      </c>
      <c r="E150" s="9">
        <v>14.935</v>
      </c>
      <c r="F150" s="26">
        <v>9.1839999999999993</v>
      </c>
      <c r="G150" s="9">
        <v>165.4</v>
      </c>
    </row>
    <row r="151" spans="1:7" x14ac:dyDescent="0.3">
      <c r="A151" s="3">
        <f t="shared" si="5"/>
        <v>149</v>
      </c>
      <c r="B151" s="10">
        <v>43761.083333333336</v>
      </c>
      <c r="C151" s="9">
        <v>81.97</v>
      </c>
      <c r="D151" s="9">
        <v>38.799999999999997</v>
      </c>
      <c r="E151" s="9">
        <v>14.914999999999999</v>
      </c>
      <c r="F151" s="26">
        <v>9.1639999999999997</v>
      </c>
      <c r="G151" s="9">
        <v>165.4</v>
      </c>
    </row>
    <row r="152" spans="1:7" x14ac:dyDescent="0.3">
      <c r="A152" s="3">
        <f t="shared" si="5"/>
        <v>150</v>
      </c>
      <c r="B152" s="10">
        <v>43762.083333333336</v>
      </c>
      <c r="C152" s="9">
        <v>83.52</v>
      </c>
      <c r="D152" s="9">
        <v>39.6</v>
      </c>
      <c r="E152" s="9">
        <v>14.73</v>
      </c>
      <c r="F152" s="26">
        <v>9.31</v>
      </c>
      <c r="G152" s="9">
        <v>166.6</v>
      </c>
    </row>
    <row r="153" spans="1:7" x14ac:dyDescent="0.3">
      <c r="A153" s="3">
        <f t="shared" si="5"/>
        <v>151</v>
      </c>
      <c r="B153" s="10">
        <v>43763.083333333336</v>
      </c>
      <c r="C153" s="9">
        <v>83.4</v>
      </c>
      <c r="D153" s="9">
        <v>39</v>
      </c>
      <c r="E153" s="9">
        <v>14.68</v>
      </c>
      <c r="F153" s="26">
        <v>9.2899999999999991</v>
      </c>
      <c r="G153" s="9">
        <v>168</v>
      </c>
    </row>
    <row r="154" spans="1:7" x14ac:dyDescent="0.3">
      <c r="A154" s="3">
        <f t="shared" si="5"/>
        <v>152</v>
      </c>
      <c r="B154" s="10">
        <v>43766.041666666664</v>
      </c>
      <c r="C154" s="9">
        <v>83.38</v>
      </c>
      <c r="D154" s="9">
        <v>39.799999999999997</v>
      </c>
      <c r="E154" s="9">
        <v>14.545</v>
      </c>
      <c r="F154" s="26">
        <v>9.2119999999999997</v>
      </c>
      <c r="G154" s="9">
        <v>168.5</v>
      </c>
    </row>
    <row r="155" spans="1:7" x14ac:dyDescent="0.3">
      <c r="A155" s="3">
        <f t="shared" si="5"/>
        <v>153</v>
      </c>
      <c r="B155" s="10">
        <v>43767.041666666664</v>
      </c>
      <c r="C155" s="9">
        <v>84.17</v>
      </c>
      <c r="D155" s="9">
        <v>39</v>
      </c>
      <c r="E155" s="9">
        <v>14.17</v>
      </c>
      <c r="F155" s="26">
        <v>9.17</v>
      </c>
      <c r="G155" s="9">
        <v>170.6</v>
      </c>
    </row>
    <row r="156" spans="1:7" x14ac:dyDescent="0.3">
      <c r="A156" s="3">
        <f t="shared" si="5"/>
        <v>154</v>
      </c>
      <c r="B156" s="10">
        <v>43768.041666666664</v>
      </c>
      <c r="C156" s="9">
        <v>84.98</v>
      </c>
      <c r="D156" s="9">
        <v>40.299999999999997</v>
      </c>
      <c r="E156" s="9">
        <v>14.324999999999999</v>
      </c>
      <c r="F156" s="26">
        <v>9.1199999999999992</v>
      </c>
      <c r="G156" s="9">
        <v>170.8</v>
      </c>
    </row>
    <row r="157" spans="1:7" x14ac:dyDescent="0.3">
      <c r="A157" s="3">
        <f t="shared" si="5"/>
        <v>155</v>
      </c>
      <c r="B157" s="10">
        <v>43769.041666666664</v>
      </c>
      <c r="C157" s="9">
        <v>82.62</v>
      </c>
      <c r="D157" s="9">
        <v>40.799999999999997</v>
      </c>
      <c r="E157" s="9">
        <v>14.44</v>
      </c>
      <c r="F157" s="26">
        <v>9.2520000000000007</v>
      </c>
      <c r="G157" s="9">
        <v>170.4</v>
      </c>
    </row>
    <row r="158" spans="1:7" x14ac:dyDescent="0.3">
      <c r="A158" s="3">
        <f t="shared" si="5"/>
        <v>156</v>
      </c>
      <c r="B158" s="10">
        <v>43770.041666666664</v>
      </c>
      <c r="C158" s="9">
        <v>81.569999999999993</v>
      </c>
      <c r="D158" s="9">
        <v>41</v>
      </c>
      <c r="E158" s="9">
        <v>14.395</v>
      </c>
      <c r="F158" s="26">
        <v>9.1679999999999993</v>
      </c>
      <c r="G158" s="9">
        <v>172.8</v>
      </c>
    </row>
    <row r="159" spans="1:7" x14ac:dyDescent="0.3">
      <c r="A159" s="3">
        <f t="shared" si="5"/>
        <v>157</v>
      </c>
      <c r="B159" s="10">
        <v>43773.041666666664</v>
      </c>
      <c r="C159" s="9">
        <v>82.7</v>
      </c>
      <c r="D159" s="9">
        <v>41.8</v>
      </c>
      <c r="E159" s="9">
        <v>14.39</v>
      </c>
      <c r="F159" s="26">
        <v>9.1859999999999999</v>
      </c>
      <c r="G159" s="9">
        <v>173.2</v>
      </c>
    </row>
    <row r="160" spans="1:7" x14ac:dyDescent="0.3">
      <c r="A160" s="3">
        <f t="shared" si="5"/>
        <v>158</v>
      </c>
      <c r="B160" s="10">
        <v>43774.041666666664</v>
      </c>
      <c r="C160" s="9">
        <v>82.76</v>
      </c>
      <c r="D160" s="9">
        <v>42.6</v>
      </c>
      <c r="E160" s="9">
        <v>14.324999999999999</v>
      </c>
      <c r="F160" s="26">
        <v>9.1560000000000006</v>
      </c>
      <c r="G160" s="9">
        <v>173.2</v>
      </c>
    </row>
    <row r="161" spans="1:7" x14ac:dyDescent="0.3">
      <c r="A161" s="3">
        <f t="shared" si="5"/>
        <v>159</v>
      </c>
      <c r="B161" s="10">
        <v>43775.041666666664</v>
      </c>
      <c r="C161" s="9">
        <v>83.28</v>
      </c>
      <c r="D161" s="9">
        <v>42.6</v>
      </c>
      <c r="E161" s="9">
        <v>14.4</v>
      </c>
      <c r="F161" s="26">
        <v>9.25</v>
      </c>
      <c r="G161" s="9">
        <v>171.1</v>
      </c>
    </row>
    <row r="162" spans="1:7" x14ac:dyDescent="0.3">
      <c r="A162" s="3">
        <f t="shared" si="5"/>
        <v>160</v>
      </c>
      <c r="B162" s="10">
        <v>43776.041666666664</v>
      </c>
      <c r="C162" s="9">
        <v>82.36</v>
      </c>
      <c r="D162" s="9">
        <v>43.2</v>
      </c>
      <c r="E162" s="9">
        <v>14.395</v>
      </c>
      <c r="F162" s="26">
        <v>9.1940000000000008</v>
      </c>
      <c r="G162" s="9">
        <v>171</v>
      </c>
    </row>
    <row r="163" spans="1:7" x14ac:dyDescent="0.3">
      <c r="A163" s="3">
        <f t="shared" si="5"/>
        <v>161</v>
      </c>
      <c r="B163" s="10">
        <v>43777.041666666664</v>
      </c>
      <c r="C163" s="9">
        <v>83</v>
      </c>
      <c r="D163" s="9">
        <v>43.5</v>
      </c>
      <c r="E163" s="9">
        <v>14.285</v>
      </c>
      <c r="F163" s="26">
        <v>9.1839999999999993</v>
      </c>
      <c r="G163" s="9">
        <v>172.2</v>
      </c>
    </row>
    <row r="164" spans="1:7" x14ac:dyDescent="0.3">
      <c r="A164" s="3">
        <f t="shared" si="5"/>
        <v>162</v>
      </c>
      <c r="B164" s="10">
        <v>43780.041666666664</v>
      </c>
      <c r="C164" s="9">
        <v>83.17</v>
      </c>
      <c r="D164" s="9">
        <v>44.2</v>
      </c>
      <c r="E164" s="9">
        <v>14.31</v>
      </c>
      <c r="F164" s="26">
        <v>9.2219999999999995</v>
      </c>
      <c r="G164" s="9">
        <v>171.6</v>
      </c>
    </row>
    <row r="165" spans="1:7" x14ac:dyDescent="0.3">
      <c r="A165" s="3">
        <f t="shared" si="5"/>
        <v>163</v>
      </c>
      <c r="B165" s="10">
        <v>43781.041666666664</v>
      </c>
      <c r="C165" s="9">
        <v>83.84</v>
      </c>
      <c r="D165" s="9">
        <v>45.6</v>
      </c>
      <c r="E165" s="9">
        <v>14.52</v>
      </c>
      <c r="F165" s="26">
        <v>9.202</v>
      </c>
      <c r="G165" s="9">
        <v>171.1</v>
      </c>
    </row>
    <row r="166" spans="1:7" x14ac:dyDescent="0.3">
      <c r="A166" s="3">
        <f t="shared" si="5"/>
        <v>164</v>
      </c>
      <c r="B166" s="10">
        <v>43782.041666666664</v>
      </c>
      <c r="C166" s="9">
        <v>82.97</v>
      </c>
      <c r="D166" s="9">
        <v>45.4</v>
      </c>
      <c r="E166" s="9">
        <v>14.465</v>
      </c>
      <c r="F166" s="26">
        <v>9.1280000000000001</v>
      </c>
      <c r="G166" s="9">
        <v>170.7</v>
      </c>
    </row>
    <row r="167" spans="1:7" x14ac:dyDescent="0.3">
      <c r="A167" s="3">
        <f t="shared" si="5"/>
        <v>165</v>
      </c>
      <c r="B167" s="10">
        <v>43783.041666666664</v>
      </c>
      <c r="C167" s="9">
        <v>81.680000000000007</v>
      </c>
      <c r="D167" s="9">
        <v>46.6</v>
      </c>
      <c r="E167" s="9">
        <v>14.3</v>
      </c>
      <c r="F167" s="26">
        <v>9.2119999999999997</v>
      </c>
      <c r="G167" s="9">
        <v>171.8</v>
      </c>
    </row>
    <row r="168" spans="1:7" x14ac:dyDescent="0.3">
      <c r="A168" s="3">
        <f t="shared" si="5"/>
        <v>166</v>
      </c>
      <c r="B168" s="10">
        <v>43784.041666666664</v>
      </c>
      <c r="C168" s="9">
        <v>83.08</v>
      </c>
      <c r="D168" s="9">
        <v>45.5</v>
      </c>
      <c r="E168" s="9">
        <v>14.5</v>
      </c>
      <c r="F168" s="26">
        <v>9.19</v>
      </c>
      <c r="G168" s="9">
        <v>174.3</v>
      </c>
    </row>
    <row r="169" spans="1:7" x14ac:dyDescent="0.3">
      <c r="A169" s="3">
        <f t="shared" si="5"/>
        <v>167</v>
      </c>
      <c r="B169" s="10">
        <v>43787.041666666664</v>
      </c>
      <c r="C169" s="9">
        <v>84.41</v>
      </c>
      <c r="D169" s="9">
        <v>46.2</v>
      </c>
      <c r="E169" s="9">
        <v>14.77</v>
      </c>
      <c r="F169" s="26">
        <v>9.35</v>
      </c>
      <c r="G169" s="9">
        <v>175.1</v>
      </c>
    </row>
    <row r="170" spans="1:7" x14ac:dyDescent="0.3">
      <c r="A170" s="3">
        <f t="shared" si="5"/>
        <v>168</v>
      </c>
      <c r="B170" s="10">
        <v>43788.041666666664</v>
      </c>
      <c r="C170" s="9">
        <v>83.11</v>
      </c>
      <c r="D170" s="9">
        <v>46.5</v>
      </c>
      <c r="E170" s="9">
        <v>14.635</v>
      </c>
      <c r="F170" s="26">
        <v>9.26</v>
      </c>
      <c r="G170" s="9">
        <v>175.2</v>
      </c>
    </row>
    <row r="171" spans="1:7" x14ac:dyDescent="0.3">
      <c r="A171" s="3">
        <f t="shared" si="5"/>
        <v>169</v>
      </c>
      <c r="B171" s="10">
        <v>43789.041666666664</v>
      </c>
      <c r="C171" s="9">
        <v>82.88</v>
      </c>
      <c r="D171" s="9">
        <v>46.6</v>
      </c>
      <c r="E171" s="9">
        <v>14.685</v>
      </c>
      <c r="F171" s="26">
        <v>9.2460000000000004</v>
      </c>
      <c r="G171" s="9">
        <v>179.9</v>
      </c>
    </row>
    <row r="172" spans="1:7" x14ac:dyDescent="0.3">
      <c r="A172" s="3">
        <f t="shared" si="5"/>
        <v>170</v>
      </c>
      <c r="B172" s="10">
        <v>43790.041666666664</v>
      </c>
      <c r="C172" s="9">
        <v>84.9</v>
      </c>
      <c r="D172" s="9">
        <v>45.9</v>
      </c>
      <c r="E172" s="9">
        <v>14.725</v>
      </c>
      <c r="F172" s="26">
        <v>9.2460000000000004</v>
      </c>
      <c r="G172" s="9">
        <v>179.5</v>
      </c>
    </row>
    <row r="173" spans="1:7" x14ac:dyDescent="0.3">
      <c r="A173" s="3">
        <f t="shared" si="5"/>
        <v>171</v>
      </c>
      <c r="B173" s="10">
        <v>43791.041666666664</v>
      </c>
      <c r="C173" s="9">
        <v>84</v>
      </c>
      <c r="D173" s="9">
        <v>46.6</v>
      </c>
      <c r="E173" s="9">
        <v>14.824999999999999</v>
      </c>
      <c r="F173" s="26">
        <v>9.3000000000000007</v>
      </c>
      <c r="G173" s="9">
        <v>178.2</v>
      </c>
    </row>
    <row r="174" spans="1:7" x14ac:dyDescent="0.3">
      <c r="A174" s="3">
        <f t="shared" si="5"/>
        <v>172</v>
      </c>
      <c r="B174" s="10">
        <v>43794.041666666664</v>
      </c>
      <c r="C174" s="9">
        <v>85.03</v>
      </c>
      <c r="D174" s="9">
        <v>47</v>
      </c>
      <c r="E174" s="9">
        <v>14.86</v>
      </c>
      <c r="F174" s="26">
        <v>9.3320000000000007</v>
      </c>
      <c r="G174" s="9">
        <v>178.4</v>
      </c>
    </row>
    <row r="175" spans="1:7" x14ac:dyDescent="0.3">
      <c r="A175" s="3">
        <f t="shared" si="5"/>
        <v>173</v>
      </c>
      <c r="B175" s="10">
        <v>43795.041666666664</v>
      </c>
      <c r="C175" s="9">
        <v>84.5</v>
      </c>
      <c r="D175" s="9">
        <v>46.5</v>
      </c>
      <c r="E175" s="9">
        <v>15.01</v>
      </c>
      <c r="F175" s="26">
        <v>9.1199999999999992</v>
      </c>
      <c r="G175" s="9">
        <v>180.4</v>
      </c>
    </row>
    <row r="176" spans="1:7" x14ac:dyDescent="0.3">
      <c r="A176" s="3">
        <f t="shared" si="5"/>
        <v>174</v>
      </c>
      <c r="B176" s="10">
        <v>43796.041666666664</v>
      </c>
      <c r="C176" s="9">
        <v>84.38</v>
      </c>
      <c r="D176" s="9">
        <v>46.8</v>
      </c>
      <c r="E176" s="9">
        <v>15.01</v>
      </c>
      <c r="F176" s="26">
        <v>9.2200000000000006</v>
      </c>
      <c r="G176" s="9">
        <v>179</v>
      </c>
    </row>
    <row r="177" spans="1:7" x14ac:dyDescent="0.3">
      <c r="A177" s="3">
        <f t="shared" si="5"/>
        <v>175</v>
      </c>
      <c r="B177" s="10">
        <v>43797.041666666664</v>
      </c>
      <c r="C177" s="9">
        <v>84.46</v>
      </c>
      <c r="D177" s="9">
        <v>46.9</v>
      </c>
      <c r="E177" s="9">
        <v>14.9</v>
      </c>
      <c r="F177" s="26">
        <v>9.26</v>
      </c>
      <c r="G177" s="9">
        <v>178.4</v>
      </c>
    </row>
    <row r="178" spans="1:7" x14ac:dyDescent="0.3">
      <c r="A178" s="3">
        <f t="shared" si="5"/>
        <v>176</v>
      </c>
      <c r="B178" s="10">
        <v>43798.041666666664</v>
      </c>
      <c r="C178" s="9">
        <v>84.51</v>
      </c>
      <c r="D178" s="9">
        <v>47.2</v>
      </c>
      <c r="E178" s="9">
        <v>15</v>
      </c>
      <c r="F178" s="26">
        <v>9.3239999999999998</v>
      </c>
      <c r="G178" s="9">
        <v>177.5</v>
      </c>
    </row>
    <row r="179" spans="1:7" x14ac:dyDescent="0.3">
      <c r="A179" s="3">
        <f t="shared" si="5"/>
        <v>177</v>
      </c>
      <c r="B179" s="10">
        <v>43801.041666666664</v>
      </c>
      <c r="C179" s="9">
        <v>82.52</v>
      </c>
      <c r="D179" s="9">
        <v>47</v>
      </c>
      <c r="E179" s="9">
        <v>14.38</v>
      </c>
      <c r="F179" s="26">
        <v>9.3740000000000006</v>
      </c>
      <c r="G179" s="9">
        <v>176.3</v>
      </c>
    </row>
    <row r="180" spans="1:7" x14ac:dyDescent="0.3">
      <c r="A180" s="3">
        <f t="shared" si="5"/>
        <v>178</v>
      </c>
      <c r="B180" s="10">
        <v>43802.041666666664</v>
      </c>
      <c r="C180" s="9">
        <v>82.07</v>
      </c>
      <c r="D180" s="9">
        <v>46.7</v>
      </c>
      <c r="E180" s="9">
        <v>14.37</v>
      </c>
      <c r="F180" s="26">
        <v>9.2799999999999994</v>
      </c>
      <c r="G180" s="9">
        <v>175.9</v>
      </c>
    </row>
    <row r="181" spans="1:7" x14ac:dyDescent="0.3">
      <c r="A181" s="3">
        <f t="shared" si="5"/>
        <v>179</v>
      </c>
      <c r="B181" s="10">
        <v>43803.041666666664</v>
      </c>
      <c r="C181" s="9">
        <v>83.89</v>
      </c>
      <c r="D181" s="9">
        <v>46.3</v>
      </c>
      <c r="E181" s="9">
        <v>13.7</v>
      </c>
      <c r="F181" s="26">
        <v>9.32</v>
      </c>
      <c r="G181" s="9">
        <v>177.4</v>
      </c>
    </row>
    <row r="182" spans="1:7" x14ac:dyDescent="0.3">
      <c r="A182" s="3">
        <f t="shared" si="5"/>
        <v>180</v>
      </c>
      <c r="B182" s="10">
        <v>43804.041666666664</v>
      </c>
      <c r="C182" s="9">
        <v>83.13</v>
      </c>
      <c r="D182" s="9">
        <v>46</v>
      </c>
      <c r="E182" s="9">
        <v>13.56</v>
      </c>
      <c r="F182" s="26">
        <v>9.3780000000000001</v>
      </c>
      <c r="G182" s="9">
        <v>175.9</v>
      </c>
    </row>
    <row r="183" spans="1:7" x14ac:dyDescent="0.3">
      <c r="A183" s="3">
        <f t="shared" si="5"/>
        <v>181</v>
      </c>
      <c r="B183" s="10">
        <v>43805.041666666664</v>
      </c>
      <c r="C183" s="9">
        <v>83.56</v>
      </c>
      <c r="D183" s="9">
        <v>46.5</v>
      </c>
      <c r="E183" s="9">
        <v>13.59</v>
      </c>
      <c r="F183" s="26">
        <v>9.42</v>
      </c>
      <c r="G183" s="9">
        <v>177.3</v>
      </c>
    </row>
    <row r="184" spans="1:7" x14ac:dyDescent="0.3">
      <c r="A184" s="3">
        <f t="shared" si="5"/>
        <v>182</v>
      </c>
      <c r="B184" s="10">
        <v>43808.041666666664</v>
      </c>
      <c r="C184" s="9">
        <v>81.86</v>
      </c>
      <c r="D184" s="9">
        <v>45.8</v>
      </c>
      <c r="E184" s="9">
        <v>13.46</v>
      </c>
      <c r="F184" s="26">
        <v>9.3580000000000005</v>
      </c>
      <c r="G184" s="9">
        <v>175.8</v>
      </c>
    </row>
    <row r="185" spans="1:7" x14ac:dyDescent="0.3">
      <c r="A185" s="3">
        <f t="shared" si="5"/>
        <v>183</v>
      </c>
      <c r="B185" s="10">
        <v>43809.041666666664</v>
      </c>
      <c r="C185" s="9">
        <v>86.66</v>
      </c>
      <c r="D185" s="9">
        <v>45.7</v>
      </c>
      <c r="E185" s="9">
        <v>13.335000000000001</v>
      </c>
      <c r="F185" s="26">
        <v>9.3719999999999999</v>
      </c>
      <c r="G185" s="9">
        <v>175.8</v>
      </c>
    </row>
    <row r="186" spans="1:7" x14ac:dyDescent="0.3">
      <c r="A186" s="3">
        <f t="shared" si="5"/>
        <v>184</v>
      </c>
      <c r="B186" s="10">
        <v>43810.041666666664</v>
      </c>
      <c r="C186" s="9">
        <v>87.95</v>
      </c>
      <c r="D186" s="9">
        <v>46.1</v>
      </c>
      <c r="E186" s="9">
        <v>13.335000000000001</v>
      </c>
      <c r="F186" s="26">
        <v>9.43</v>
      </c>
      <c r="G186" s="9">
        <v>177.5</v>
      </c>
    </row>
    <row r="187" spans="1:7" x14ac:dyDescent="0.3">
      <c r="A187" s="3">
        <f t="shared" si="5"/>
        <v>185</v>
      </c>
      <c r="B187" s="10">
        <v>43811.041666666664</v>
      </c>
      <c r="C187" s="9">
        <v>88.51</v>
      </c>
      <c r="D187" s="9">
        <v>46.5</v>
      </c>
      <c r="E187" s="9">
        <v>13.38</v>
      </c>
      <c r="F187" s="26">
        <v>9.5340000000000007</v>
      </c>
      <c r="G187" s="9">
        <v>176.3</v>
      </c>
    </row>
    <row r="188" spans="1:7" x14ac:dyDescent="0.3">
      <c r="A188" s="3">
        <f t="shared" si="5"/>
        <v>186</v>
      </c>
      <c r="B188" s="10">
        <v>43812.041666666664</v>
      </c>
      <c r="C188" s="9">
        <v>89.15</v>
      </c>
      <c r="D188" s="9">
        <v>46.3</v>
      </c>
      <c r="E188" s="9">
        <v>13.275</v>
      </c>
      <c r="F188" s="26">
        <v>9.6639999999999997</v>
      </c>
      <c r="G188" s="9">
        <v>177.1</v>
      </c>
    </row>
    <row r="189" spans="1:7" x14ac:dyDescent="0.3">
      <c r="A189" s="3">
        <f t="shared" si="5"/>
        <v>187</v>
      </c>
      <c r="B189" s="10">
        <v>43815.041666666664</v>
      </c>
      <c r="C189" s="9">
        <v>90.6</v>
      </c>
      <c r="D189" s="9">
        <v>46.2</v>
      </c>
      <c r="E189" s="9">
        <v>13.345000000000001</v>
      </c>
      <c r="F189" s="26">
        <v>9.67</v>
      </c>
      <c r="G189" s="9">
        <v>177.1</v>
      </c>
    </row>
    <row r="190" spans="1:7" x14ac:dyDescent="0.3">
      <c r="A190" s="3">
        <f t="shared" si="5"/>
        <v>188</v>
      </c>
      <c r="B190" s="10">
        <v>43816.041666666664</v>
      </c>
      <c r="C190" s="9">
        <v>89.6</v>
      </c>
      <c r="D190" s="9">
        <v>46.3</v>
      </c>
      <c r="E190" s="9">
        <v>13.445</v>
      </c>
      <c r="F190" s="26">
        <v>9.74</v>
      </c>
      <c r="G190" s="9">
        <v>177</v>
      </c>
    </row>
    <row r="191" spans="1:7" x14ac:dyDescent="0.3">
      <c r="A191" s="3">
        <f t="shared" si="5"/>
        <v>189</v>
      </c>
      <c r="B191" s="10">
        <v>43817.041666666664</v>
      </c>
      <c r="C191" s="9">
        <v>90</v>
      </c>
      <c r="D191" s="9">
        <v>47.1</v>
      </c>
      <c r="E191" s="9">
        <v>13.275</v>
      </c>
      <c r="F191" s="26">
        <v>9.718</v>
      </c>
      <c r="G191" s="9">
        <v>175.7</v>
      </c>
    </row>
    <row r="192" spans="1:7" x14ac:dyDescent="0.3">
      <c r="A192" s="3">
        <f t="shared" si="5"/>
        <v>190</v>
      </c>
      <c r="B192" s="10">
        <v>43818.041666666664</v>
      </c>
      <c r="C192" s="9">
        <v>90.09</v>
      </c>
      <c r="D192" s="9">
        <v>47</v>
      </c>
      <c r="E192" s="9">
        <v>13.255000000000001</v>
      </c>
      <c r="F192" s="26">
        <v>9.8520000000000003</v>
      </c>
      <c r="G192" s="9">
        <v>173.7</v>
      </c>
    </row>
    <row r="193" spans="1:7" x14ac:dyDescent="0.3">
      <c r="A193" s="3">
        <f t="shared" si="5"/>
        <v>191</v>
      </c>
      <c r="B193" s="10">
        <v>43819.041666666664</v>
      </c>
      <c r="C193" s="9">
        <v>90.86</v>
      </c>
      <c r="D193" s="9">
        <v>47.3</v>
      </c>
      <c r="E193" s="9">
        <v>13.305</v>
      </c>
      <c r="F193" s="26">
        <v>9.9619999999999997</v>
      </c>
      <c r="G193" s="9">
        <v>174.4</v>
      </c>
    </row>
    <row r="194" spans="1:7" x14ac:dyDescent="0.3">
      <c r="A194" s="3">
        <f t="shared" si="5"/>
        <v>192</v>
      </c>
      <c r="B194" s="10">
        <v>43822.041666666664</v>
      </c>
      <c r="C194" s="9">
        <v>90.71</v>
      </c>
      <c r="D194" s="9">
        <v>48.5</v>
      </c>
      <c r="E194" s="9">
        <v>13.25</v>
      </c>
      <c r="F194" s="26">
        <v>9.9120000000000008</v>
      </c>
      <c r="G194" s="9">
        <v>175.8</v>
      </c>
    </row>
    <row r="195" spans="1:7" x14ac:dyDescent="0.3">
      <c r="A195" s="3">
        <f t="shared" si="5"/>
        <v>193</v>
      </c>
      <c r="B195" s="10">
        <v>43823.041666666664</v>
      </c>
      <c r="C195" s="9">
        <v>90.63</v>
      </c>
      <c r="D195" s="9">
        <v>48.8</v>
      </c>
      <c r="E195" s="9">
        <v>13.28</v>
      </c>
      <c r="F195" s="26">
        <v>9.9700000000000006</v>
      </c>
      <c r="G195" s="9">
        <v>176.9</v>
      </c>
    </row>
    <row r="196" spans="1:7" x14ac:dyDescent="0.3">
      <c r="A196" s="3">
        <f t="shared" si="5"/>
        <v>194</v>
      </c>
      <c r="B196" s="10">
        <v>43826.041666666664</v>
      </c>
      <c r="C196" s="9">
        <v>90.84</v>
      </c>
      <c r="D196" s="9">
        <v>48.8</v>
      </c>
      <c r="E196" s="9">
        <v>13.195</v>
      </c>
      <c r="F196" s="26">
        <v>9.9920000000000009</v>
      </c>
      <c r="G196" s="9">
        <v>177.4</v>
      </c>
    </row>
    <row r="197" spans="1:7" x14ac:dyDescent="0.3">
      <c r="A197" s="3">
        <f t="shared" ref="A197:A260" si="6">A196+1</f>
        <v>195</v>
      </c>
      <c r="B197" s="10">
        <v>43829.041666666664</v>
      </c>
      <c r="C197" s="9">
        <v>89.75</v>
      </c>
      <c r="D197" s="9">
        <v>48.3</v>
      </c>
      <c r="E197" s="9">
        <v>13.13</v>
      </c>
      <c r="F197" s="26">
        <v>10.029999999999999</v>
      </c>
      <c r="G197" s="9">
        <v>177</v>
      </c>
    </row>
    <row r="198" spans="1:7" x14ac:dyDescent="0.3">
      <c r="A198" s="3">
        <f t="shared" si="6"/>
        <v>196</v>
      </c>
      <c r="B198" s="10">
        <v>43830.041666666664</v>
      </c>
      <c r="C198" s="9">
        <v>89.62</v>
      </c>
      <c r="D198" s="9">
        <v>48.9</v>
      </c>
      <c r="E198" s="9">
        <v>13.12</v>
      </c>
      <c r="F198" s="26">
        <v>9.9280000000000008</v>
      </c>
      <c r="G198" s="9">
        <v>176.1</v>
      </c>
    </row>
    <row r="199" spans="1:7" x14ac:dyDescent="0.3">
      <c r="A199" s="3">
        <f t="shared" si="6"/>
        <v>197</v>
      </c>
      <c r="B199" s="10">
        <v>43832.041666666664</v>
      </c>
      <c r="C199" s="9">
        <v>90.22</v>
      </c>
      <c r="D199" s="9">
        <v>50.8</v>
      </c>
      <c r="E199" s="9">
        <v>13.175000000000001</v>
      </c>
      <c r="F199" s="26">
        <v>10.050000000000001</v>
      </c>
      <c r="G199" s="9">
        <v>176.1</v>
      </c>
    </row>
    <row r="200" spans="1:7" x14ac:dyDescent="0.3">
      <c r="A200" s="3">
        <f t="shared" si="6"/>
        <v>198</v>
      </c>
      <c r="B200" s="10">
        <v>43833.041666666664</v>
      </c>
      <c r="C200" s="9">
        <v>90.78</v>
      </c>
      <c r="D200" s="9">
        <v>49.8</v>
      </c>
      <c r="E200" s="9">
        <v>13.26</v>
      </c>
      <c r="F200" s="26">
        <v>10.02</v>
      </c>
      <c r="G200" s="9">
        <v>173.7</v>
      </c>
    </row>
    <row r="201" spans="1:7" x14ac:dyDescent="0.3">
      <c r="A201" s="3">
        <f t="shared" si="6"/>
        <v>199</v>
      </c>
      <c r="B201" s="10">
        <v>43836.041666666664</v>
      </c>
      <c r="C201" s="9">
        <v>91.35</v>
      </c>
      <c r="D201" s="9">
        <v>48.7</v>
      </c>
      <c r="E201" s="9">
        <v>13.19</v>
      </c>
      <c r="F201" s="26">
        <v>9.9079999999999995</v>
      </c>
      <c r="G201" s="9">
        <v>171.7</v>
      </c>
    </row>
    <row r="202" spans="1:7" x14ac:dyDescent="0.3">
      <c r="A202" s="3">
        <f t="shared" si="6"/>
        <v>200</v>
      </c>
      <c r="B202" s="10">
        <v>43837.041666666664</v>
      </c>
      <c r="C202" s="9">
        <v>91.03</v>
      </c>
      <c r="D202" s="9">
        <v>47.6</v>
      </c>
      <c r="E202" s="9">
        <v>13.2</v>
      </c>
      <c r="F202" s="26">
        <v>9.8919999999999995</v>
      </c>
      <c r="G202" s="9">
        <v>172.1</v>
      </c>
    </row>
    <row r="203" spans="1:7" x14ac:dyDescent="0.3">
      <c r="A203" s="3">
        <f t="shared" si="6"/>
        <v>201</v>
      </c>
      <c r="B203" s="10">
        <v>43838.041666666664</v>
      </c>
      <c r="C203" s="9">
        <v>91.34</v>
      </c>
      <c r="D203" s="9">
        <v>48</v>
      </c>
      <c r="E203" s="9">
        <v>13.11</v>
      </c>
      <c r="F203" s="26">
        <v>9.9139999999999997</v>
      </c>
      <c r="G203" s="9">
        <v>173.6</v>
      </c>
    </row>
    <row r="204" spans="1:7" x14ac:dyDescent="0.3">
      <c r="A204" s="3">
        <f t="shared" si="6"/>
        <v>202</v>
      </c>
      <c r="B204" s="10">
        <v>43839.041666666664</v>
      </c>
      <c r="C204" s="9">
        <v>92</v>
      </c>
      <c r="D204" s="9">
        <v>47.5</v>
      </c>
      <c r="E204" s="9">
        <v>13.15</v>
      </c>
      <c r="F204" s="26">
        <v>9.9160000000000004</v>
      </c>
      <c r="G204" s="9">
        <v>174.3</v>
      </c>
    </row>
    <row r="205" spans="1:7" x14ac:dyDescent="0.3">
      <c r="A205" s="3">
        <f t="shared" si="6"/>
        <v>203</v>
      </c>
      <c r="B205" s="10">
        <v>43840.041666666664</v>
      </c>
      <c r="C205" s="9">
        <v>92.72</v>
      </c>
      <c r="D205" s="9">
        <v>47.2</v>
      </c>
      <c r="E205" s="9">
        <v>13.12</v>
      </c>
      <c r="F205" s="26">
        <v>9.8339999999999996</v>
      </c>
      <c r="G205" s="9">
        <v>175.4</v>
      </c>
    </row>
    <row r="206" spans="1:7" x14ac:dyDescent="0.3">
      <c r="A206" s="3">
        <f t="shared" si="6"/>
        <v>204</v>
      </c>
      <c r="B206" s="10">
        <v>43843.041666666664</v>
      </c>
      <c r="C206" s="9">
        <v>92.07</v>
      </c>
      <c r="D206" s="9">
        <v>49.8</v>
      </c>
      <c r="E206" s="9">
        <v>13.055</v>
      </c>
      <c r="F206" s="26">
        <v>9.8580000000000005</v>
      </c>
      <c r="G206" s="9">
        <v>175.6</v>
      </c>
    </row>
    <row r="207" spans="1:7" x14ac:dyDescent="0.3">
      <c r="A207" s="3">
        <f t="shared" si="6"/>
        <v>205</v>
      </c>
      <c r="B207" s="10">
        <v>43844.041666666664</v>
      </c>
      <c r="C207" s="9">
        <v>91.27</v>
      </c>
      <c r="D207" s="9">
        <v>49</v>
      </c>
      <c r="E207" s="9">
        <v>13.04</v>
      </c>
      <c r="F207" s="26">
        <v>9.9</v>
      </c>
      <c r="G207" s="9">
        <v>177.9</v>
      </c>
    </row>
    <row r="208" spans="1:7" x14ac:dyDescent="0.3">
      <c r="A208" s="3">
        <f t="shared" si="6"/>
        <v>206</v>
      </c>
      <c r="B208" s="10">
        <v>43845.041666666664</v>
      </c>
      <c r="C208" s="9">
        <v>91.72</v>
      </c>
      <c r="D208" s="9">
        <v>50.6</v>
      </c>
      <c r="E208" s="9">
        <v>13.03</v>
      </c>
      <c r="F208" s="26">
        <v>10.050000000000001</v>
      </c>
      <c r="G208" s="9">
        <v>177.2</v>
      </c>
    </row>
    <row r="209" spans="1:7" x14ac:dyDescent="0.3">
      <c r="A209" s="3">
        <f t="shared" si="6"/>
        <v>207</v>
      </c>
      <c r="B209" s="10">
        <v>43846.041666666664</v>
      </c>
      <c r="C209" s="9">
        <v>91.61</v>
      </c>
      <c r="D209" s="9">
        <v>50.2</v>
      </c>
      <c r="E209" s="9">
        <v>12.855</v>
      </c>
      <c r="F209" s="26">
        <v>10.14</v>
      </c>
      <c r="G209" s="9">
        <v>176.9</v>
      </c>
    </row>
    <row r="210" spans="1:7" x14ac:dyDescent="0.3">
      <c r="A210" s="3">
        <f t="shared" si="6"/>
        <v>208</v>
      </c>
      <c r="B210" s="10">
        <v>43847.041666666664</v>
      </c>
      <c r="C210" s="9">
        <v>92.19</v>
      </c>
      <c r="D210" s="9">
        <v>50</v>
      </c>
      <c r="E210" s="9">
        <v>13.03</v>
      </c>
      <c r="F210" s="26">
        <v>11.135</v>
      </c>
      <c r="G210" s="9">
        <v>176.3</v>
      </c>
    </row>
    <row r="211" spans="1:7" x14ac:dyDescent="0.3">
      <c r="A211" s="3">
        <f t="shared" si="6"/>
        <v>209</v>
      </c>
      <c r="B211" s="10">
        <v>43850.041666666664</v>
      </c>
      <c r="C211" s="9">
        <v>91.9</v>
      </c>
      <c r="D211" s="9">
        <v>50</v>
      </c>
      <c r="E211" s="9">
        <v>13.06</v>
      </c>
      <c r="F211" s="26">
        <v>11.27</v>
      </c>
      <c r="G211" s="9">
        <v>175</v>
      </c>
    </row>
    <row r="212" spans="1:7" x14ac:dyDescent="0.3">
      <c r="A212" s="3">
        <f t="shared" si="6"/>
        <v>210</v>
      </c>
      <c r="B212" s="10">
        <v>43851.041666666664</v>
      </c>
      <c r="C212" s="9">
        <v>91.36</v>
      </c>
      <c r="D212" s="9">
        <v>52</v>
      </c>
      <c r="E212" s="9">
        <v>13.1</v>
      </c>
      <c r="F212" s="26">
        <v>11.44</v>
      </c>
      <c r="G212" s="9">
        <v>174</v>
      </c>
    </row>
    <row r="213" spans="1:7" x14ac:dyDescent="0.3">
      <c r="A213" s="3">
        <f t="shared" si="6"/>
        <v>211</v>
      </c>
      <c r="B213" s="10">
        <v>43852.041666666664</v>
      </c>
      <c r="C213" s="9">
        <v>88.87</v>
      </c>
      <c r="D213" s="9">
        <v>52.4</v>
      </c>
      <c r="E213" s="9">
        <v>13.13</v>
      </c>
      <c r="F213" s="26">
        <v>11.37</v>
      </c>
      <c r="G213" s="9">
        <v>177</v>
      </c>
    </row>
    <row r="214" spans="1:7" x14ac:dyDescent="0.3">
      <c r="A214" s="3">
        <f t="shared" si="6"/>
        <v>212</v>
      </c>
      <c r="B214" s="10">
        <v>43853.041666666664</v>
      </c>
      <c r="C214" s="9">
        <v>89.21</v>
      </c>
      <c r="D214" s="9">
        <v>52.4</v>
      </c>
      <c r="E214" s="9">
        <v>13.06</v>
      </c>
      <c r="F214" s="26">
        <v>11.375</v>
      </c>
      <c r="G214" s="9">
        <v>171.6</v>
      </c>
    </row>
    <row r="215" spans="1:7" x14ac:dyDescent="0.3">
      <c r="A215" s="3">
        <f t="shared" si="6"/>
        <v>213</v>
      </c>
      <c r="B215" s="10">
        <v>43854.041666666664</v>
      </c>
      <c r="C215" s="9">
        <v>89.11</v>
      </c>
      <c r="D215" s="9">
        <v>54</v>
      </c>
      <c r="E215" s="9">
        <v>13.09</v>
      </c>
      <c r="F215" s="26">
        <v>11.475</v>
      </c>
      <c r="G215" s="9">
        <v>171.1</v>
      </c>
    </row>
    <row r="216" spans="1:7" x14ac:dyDescent="0.3">
      <c r="A216" s="3">
        <f t="shared" si="6"/>
        <v>214</v>
      </c>
      <c r="B216" s="10">
        <v>43857.041666666664</v>
      </c>
      <c r="C216" s="9">
        <v>86.7</v>
      </c>
      <c r="D216" s="9">
        <v>53.4</v>
      </c>
      <c r="E216" s="9">
        <v>12.945</v>
      </c>
      <c r="F216" s="26">
        <v>11.484999999999999</v>
      </c>
      <c r="G216" s="9">
        <v>169</v>
      </c>
    </row>
    <row r="217" spans="1:7" x14ac:dyDescent="0.3">
      <c r="A217" s="3">
        <f t="shared" si="6"/>
        <v>215</v>
      </c>
      <c r="B217" s="10">
        <v>43858.041666666664</v>
      </c>
      <c r="C217" s="9">
        <v>87.67</v>
      </c>
      <c r="D217" s="9">
        <v>53.2</v>
      </c>
      <c r="E217" s="9">
        <v>13.1</v>
      </c>
      <c r="F217" s="26">
        <v>11.4</v>
      </c>
      <c r="G217" s="9">
        <v>170.2</v>
      </c>
    </row>
    <row r="218" spans="1:7" x14ac:dyDescent="0.3">
      <c r="A218" s="3">
        <f t="shared" si="6"/>
        <v>216</v>
      </c>
      <c r="B218" s="10">
        <v>43859.041666666664</v>
      </c>
      <c r="C218" s="9">
        <v>88.67</v>
      </c>
      <c r="D218" s="9">
        <v>53.4</v>
      </c>
      <c r="E218" s="9">
        <v>12.955</v>
      </c>
      <c r="F218" s="26">
        <v>11.295</v>
      </c>
      <c r="G218" s="9">
        <v>170.7</v>
      </c>
    </row>
    <row r="219" spans="1:7" x14ac:dyDescent="0.3">
      <c r="A219" s="3">
        <f t="shared" si="6"/>
        <v>217</v>
      </c>
      <c r="B219" s="10">
        <v>43860.041666666664</v>
      </c>
      <c r="C219" s="9">
        <v>87.86</v>
      </c>
      <c r="D219" s="9">
        <v>53.8</v>
      </c>
      <c r="E219" s="9">
        <v>12.875</v>
      </c>
      <c r="F219" s="26">
        <v>11.18</v>
      </c>
      <c r="G219" s="9">
        <v>170.4</v>
      </c>
    </row>
    <row r="220" spans="1:7" x14ac:dyDescent="0.3">
      <c r="A220" s="3">
        <f t="shared" si="6"/>
        <v>218</v>
      </c>
      <c r="B220" s="10">
        <v>43861.041666666664</v>
      </c>
      <c r="C220" s="9">
        <v>86.95</v>
      </c>
      <c r="D220" s="9">
        <v>53.2</v>
      </c>
      <c r="E220" s="9">
        <v>12.805</v>
      </c>
      <c r="F220" s="26">
        <v>11.154999999999999</v>
      </c>
      <c r="G220" s="9">
        <v>171</v>
      </c>
    </row>
    <row r="221" spans="1:7" x14ac:dyDescent="0.3">
      <c r="A221" s="3">
        <f t="shared" si="6"/>
        <v>219</v>
      </c>
      <c r="B221" s="10">
        <v>43864.041666666664</v>
      </c>
      <c r="C221" s="9">
        <v>87.6</v>
      </c>
      <c r="D221" s="9">
        <v>52.2</v>
      </c>
      <c r="E221" s="9">
        <v>12.8</v>
      </c>
      <c r="F221" s="26">
        <v>11.37</v>
      </c>
      <c r="G221" s="9">
        <v>172.3</v>
      </c>
    </row>
    <row r="222" spans="1:7" x14ac:dyDescent="0.3">
      <c r="A222" s="3">
        <f t="shared" si="6"/>
        <v>220</v>
      </c>
      <c r="B222" s="10">
        <v>43865.041666666664</v>
      </c>
      <c r="C222" s="9">
        <v>88.56</v>
      </c>
      <c r="D222" s="9">
        <v>54.2</v>
      </c>
      <c r="E222" s="9">
        <v>12.63</v>
      </c>
      <c r="F222" s="26">
        <v>11.4</v>
      </c>
      <c r="G222" s="9">
        <v>172.9</v>
      </c>
    </row>
    <row r="223" spans="1:7" x14ac:dyDescent="0.3">
      <c r="A223" s="3">
        <f t="shared" si="6"/>
        <v>221</v>
      </c>
      <c r="B223" s="10">
        <v>43866.041666666664</v>
      </c>
      <c r="C223" s="9">
        <v>89.93</v>
      </c>
      <c r="D223" s="9">
        <v>53.6</v>
      </c>
      <c r="E223" s="9">
        <v>12.605</v>
      </c>
      <c r="F223" s="26">
        <v>11.5</v>
      </c>
      <c r="G223" s="9">
        <v>177.2</v>
      </c>
    </row>
    <row r="224" spans="1:7" x14ac:dyDescent="0.3">
      <c r="A224" s="3">
        <f t="shared" si="6"/>
        <v>222</v>
      </c>
      <c r="B224" s="10">
        <v>43867.041666666664</v>
      </c>
      <c r="C224" s="9">
        <v>93.65</v>
      </c>
      <c r="D224" s="9">
        <v>53.6</v>
      </c>
      <c r="E224" s="9">
        <v>12.76</v>
      </c>
      <c r="F224" s="26">
        <v>11.52</v>
      </c>
      <c r="G224" s="9">
        <v>175.2</v>
      </c>
    </row>
    <row r="225" spans="1:7" x14ac:dyDescent="0.3">
      <c r="A225" s="3">
        <f t="shared" si="6"/>
        <v>223</v>
      </c>
      <c r="B225" s="10">
        <v>43868.041666666664</v>
      </c>
      <c r="C225" s="9">
        <v>93.58</v>
      </c>
      <c r="D225" s="9">
        <v>53.8</v>
      </c>
      <c r="E225" s="9">
        <v>12.79</v>
      </c>
      <c r="F225" s="26">
        <v>11.44</v>
      </c>
      <c r="G225" s="9">
        <v>173.1</v>
      </c>
    </row>
    <row r="226" spans="1:7" x14ac:dyDescent="0.3">
      <c r="A226" s="3">
        <f t="shared" si="6"/>
        <v>224</v>
      </c>
      <c r="B226" s="10">
        <v>43871.041666666664</v>
      </c>
      <c r="C226" s="9">
        <v>93.47</v>
      </c>
      <c r="D226" s="9">
        <v>54.4</v>
      </c>
      <c r="E226" s="9">
        <v>12.775</v>
      </c>
      <c r="F226" s="26">
        <v>11.49</v>
      </c>
      <c r="G226" s="9">
        <v>170.9</v>
      </c>
    </row>
    <row r="227" spans="1:7" x14ac:dyDescent="0.3">
      <c r="A227" s="3">
        <f t="shared" si="6"/>
        <v>225</v>
      </c>
      <c r="B227" s="10">
        <v>43872.041666666664</v>
      </c>
      <c r="C227" s="9">
        <v>93.93</v>
      </c>
      <c r="D227" s="9">
        <v>54.4</v>
      </c>
      <c r="E227" s="9">
        <v>12.695</v>
      </c>
      <c r="F227" s="26">
        <v>11.6</v>
      </c>
      <c r="G227" s="9">
        <v>170.3</v>
      </c>
    </row>
    <row r="228" spans="1:7" x14ac:dyDescent="0.3">
      <c r="A228" s="3">
        <f t="shared" si="6"/>
        <v>226</v>
      </c>
      <c r="B228" s="10">
        <v>43873.041666666664</v>
      </c>
      <c r="C228" s="9">
        <v>92.93</v>
      </c>
      <c r="D228" s="9">
        <v>54</v>
      </c>
      <c r="E228" s="9">
        <v>12.845000000000001</v>
      </c>
      <c r="F228" s="26">
        <v>11.73</v>
      </c>
      <c r="G228" s="9">
        <v>170.1</v>
      </c>
    </row>
    <row r="229" spans="1:7" x14ac:dyDescent="0.3">
      <c r="A229" s="3">
        <f t="shared" si="6"/>
        <v>227</v>
      </c>
      <c r="B229" s="10">
        <v>43874.041666666664</v>
      </c>
      <c r="C229" s="9">
        <v>92.38</v>
      </c>
      <c r="D229" s="9">
        <v>53.8</v>
      </c>
      <c r="E229" s="9">
        <v>13.27</v>
      </c>
      <c r="F229" s="26">
        <v>11.73</v>
      </c>
      <c r="G229" s="9">
        <v>168.4</v>
      </c>
    </row>
    <row r="230" spans="1:7" x14ac:dyDescent="0.3">
      <c r="A230" s="3">
        <f t="shared" si="6"/>
        <v>228</v>
      </c>
      <c r="B230" s="10">
        <v>43875.041666666664</v>
      </c>
      <c r="C230" s="9">
        <v>92.24</v>
      </c>
      <c r="D230" s="9">
        <v>53</v>
      </c>
      <c r="E230" s="9">
        <v>13.36</v>
      </c>
      <c r="F230" s="26">
        <v>12.865</v>
      </c>
      <c r="G230" s="9">
        <v>168.7</v>
      </c>
    </row>
    <row r="231" spans="1:7" x14ac:dyDescent="0.3">
      <c r="A231" s="3">
        <f t="shared" si="6"/>
        <v>229</v>
      </c>
      <c r="B231" s="10">
        <v>43878.041666666664</v>
      </c>
      <c r="C231" s="9">
        <v>92.31</v>
      </c>
      <c r="D231" s="9">
        <v>52.8</v>
      </c>
      <c r="E231" s="9">
        <v>13.385</v>
      </c>
      <c r="F231" s="26">
        <v>13.195</v>
      </c>
      <c r="G231" s="9">
        <v>170.3</v>
      </c>
    </row>
    <row r="232" spans="1:7" x14ac:dyDescent="0.3">
      <c r="A232" s="3">
        <f t="shared" si="6"/>
        <v>230</v>
      </c>
      <c r="B232" s="10">
        <v>43879.041666666664</v>
      </c>
      <c r="C232" s="9">
        <v>93.71</v>
      </c>
      <c r="D232" s="9">
        <v>51</v>
      </c>
      <c r="E232" s="9">
        <v>13.43</v>
      </c>
      <c r="F232" s="26">
        <v>13.54</v>
      </c>
      <c r="G232" s="9">
        <v>170.1</v>
      </c>
    </row>
    <row r="233" spans="1:7" x14ac:dyDescent="0.3">
      <c r="A233" s="3">
        <f t="shared" si="6"/>
        <v>231</v>
      </c>
      <c r="B233" s="10">
        <v>43880.041666666664</v>
      </c>
      <c r="C233" s="9">
        <v>94</v>
      </c>
      <c r="D233" s="9">
        <v>50.2</v>
      </c>
      <c r="E233" s="9">
        <v>13.455</v>
      </c>
      <c r="F233" s="26">
        <v>13.465</v>
      </c>
      <c r="G233" s="9">
        <v>169</v>
      </c>
    </row>
    <row r="234" spans="1:7" x14ac:dyDescent="0.3">
      <c r="A234" s="3">
        <f t="shared" si="6"/>
        <v>232</v>
      </c>
      <c r="B234" s="10">
        <v>43881.041666666664</v>
      </c>
      <c r="C234" s="9">
        <v>93.5</v>
      </c>
      <c r="D234" s="9">
        <v>50.4</v>
      </c>
      <c r="E234" s="9">
        <v>13.44</v>
      </c>
      <c r="F234" s="26">
        <v>13.404999999999999</v>
      </c>
      <c r="G234" s="9">
        <v>166.5</v>
      </c>
    </row>
    <row r="235" spans="1:7" x14ac:dyDescent="0.3">
      <c r="A235" s="3">
        <f t="shared" si="6"/>
        <v>233</v>
      </c>
      <c r="B235" s="10">
        <v>43882.041666666664</v>
      </c>
      <c r="C235" s="9">
        <v>93.33</v>
      </c>
      <c r="D235" s="9">
        <v>51</v>
      </c>
      <c r="E235" s="9">
        <v>13.435</v>
      </c>
      <c r="F235" s="26">
        <v>13.55</v>
      </c>
      <c r="G235" s="9">
        <v>166.7</v>
      </c>
    </row>
    <row r="236" spans="1:7" x14ac:dyDescent="0.3">
      <c r="A236" s="3">
        <f t="shared" si="6"/>
        <v>234</v>
      </c>
      <c r="B236" s="10">
        <v>43885.041666666664</v>
      </c>
      <c r="C236" s="9">
        <v>91.57</v>
      </c>
      <c r="D236" s="9">
        <v>48.4</v>
      </c>
      <c r="E236" s="9">
        <v>13.23</v>
      </c>
      <c r="F236" s="26">
        <v>13.3</v>
      </c>
      <c r="G236" s="9">
        <v>158.1</v>
      </c>
    </row>
    <row r="237" spans="1:7" x14ac:dyDescent="0.3">
      <c r="A237" s="3">
        <f t="shared" si="6"/>
        <v>235</v>
      </c>
      <c r="B237" s="10">
        <v>43886.041666666664</v>
      </c>
      <c r="C237" s="9">
        <v>90.44</v>
      </c>
      <c r="D237" s="9">
        <v>48.5</v>
      </c>
      <c r="E237" s="9">
        <v>12.955</v>
      </c>
      <c r="F237" s="26">
        <v>13.205</v>
      </c>
      <c r="G237" s="9">
        <v>152</v>
      </c>
    </row>
    <row r="238" spans="1:7" x14ac:dyDescent="0.3">
      <c r="A238" s="3">
        <f t="shared" si="6"/>
        <v>236</v>
      </c>
      <c r="B238" s="10">
        <v>43887.041666666664</v>
      </c>
      <c r="C238" s="9">
        <v>90.9</v>
      </c>
      <c r="D238" s="9">
        <v>48.6</v>
      </c>
      <c r="E238" s="9">
        <v>12.91</v>
      </c>
      <c r="F238" s="26">
        <v>13.2</v>
      </c>
      <c r="G238" s="9">
        <v>149.4</v>
      </c>
    </row>
    <row r="239" spans="1:7" x14ac:dyDescent="0.3">
      <c r="A239" s="3">
        <f t="shared" si="6"/>
        <v>237</v>
      </c>
      <c r="B239" s="10">
        <v>43888.041666666664</v>
      </c>
      <c r="C239" s="9">
        <v>88.44</v>
      </c>
      <c r="D239" s="9">
        <v>47</v>
      </c>
      <c r="E239" s="9">
        <v>12.73</v>
      </c>
      <c r="F239" s="26">
        <v>12.99</v>
      </c>
      <c r="G239" s="9">
        <v>143.19999999999999</v>
      </c>
    </row>
    <row r="240" spans="1:7" x14ac:dyDescent="0.3">
      <c r="A240" s="3">
        <f t="shared" si="6"/>
        <v>238</v>
      </c>
      <c r="B240" s="10">
        <v>43889.041666666664</v>
      </c>
      <c r="C240" s="9">
        <v>83.93</v>
      </c>
      <c r="D240" s="9">
        <v>45.6</v>
      </c>
      <c r="E240" s="9">
        <v>12.19</v>
      </c>
      <c r="F240" s="26">
        <v>12.59</v>
      </c>
      <c r="G240" s="9">
        <v>133.80000000000001</v>
      </c>
    </row>
    <row r="241" spans="1:7" x14ac:dyDescent="0.3">
      <c r="A241" s="3">
        <f t="shared" si="6"/>
        <v>239</v>
      </c>
      <c r="B241" s="10">
        <v>43892.041666666664</v>
      </c>
      <c r="C241" s="9">
        <v>85.59</v>
      </c>
      <c r="D241" s="9">
        <v>48.6</v>
      </c>
      <c r="E241" s="9">
        <v>12.18</v>
      </c>
      <c r="F241" s="26">
        <v>12.845000000000001</v>
      </c>
      <c r="G241" s="9">
        <v>134.6</v>
      </c>
    </row>
    <row r="242" spans="1:7" x14ac:dyDescent="0.3">
      <c r="A242" s="3">
        <f t="shared" si="6"/>
        <v>240</v>
      </c>
      <c r="B242" s="10">
        <v>43893.041666666664</v>
      </c>
      <c r="C242" s="9">
        <v>86.09</v>
      </c>
      <c r="D242" s="9">
        <v>49.5</v>
      </c>
      <c r="E242" s="9">
        <v>12.115</v>
      </c>
      <c r="F242" s="26">
        <v>12.994999999999999</v>
      </c>
      <c r="G242" s="9">
        <v>133.5</v>
      </c>
    </row>
    <row r="243" spans="1:7" x14ac:dyDescent="0.3">
      <c r="A243" s="3">
        <f t="shared" si="6"/>
        <v>241</v>
      </c>
      <c r="B243" s="10">
        <v>43894.041666666664</v>
      </c>
      <c r="C243" s="9">
        <v>89.58</v>
      </c>
      <c r="D243" s="9">
        <v>48.4</v>
      </c>
      <c r="E243" s="9">
        <v>12.54</v>
      </c>
      <c r="F243" s="26">
        <v>13.43</v>
      </c>
      <c r="G243" s="9">
        <v>135</v>
      </c>
    </row>
    <row r="244" spans="1:7" x14ac:dyDescent="0.3">
      <c r="A244" s="3">
        <f t="shared" si="6"/>
        <v>242</v>
      </c>
      <c r="B244" s="10">
        <v>43895.041666666664</v>
      </c>
      <c r="C244" s="9">
        <v>89.47</v>
      </c>
      <c r="D244" s="9">
        <v>46</v>
      </c>
      <c r="E244" s="9">
        <v>12.34</v>
      </c>
      <c r="F244" s="26">
        <v>13.185</v>
      </c>
      <c r="G244" s="9">
        <v>133.6</v>
      </c>
    </row>
    <row r="245" spans="1:7" x14ac:dyDescent="0.3">
      <c r="A245" s="3">
        <f t="shared" si="6"/>
        <v>243</v>
      </c>
      <c r="B245" s="10">
        <v>43896.041666666664</v>
      </c>
      <c r="C245" s="9">
        <v>85.06</v>
      </c>
      <c r="D245" s="9">
        <v>44.3</v>
      </c>
      <c r="E245" s="9">
        <v>12.1</v>
      </c>
      <c r="F245" s="26">
        <v>12.39</v>
      </c>
      <c r="G245" s="9">
        <v>129.5</v>
      </c>
    </row>
    <row r="246" spans="1:7" x14ac:dyDescent="0.3">
      <c r="A246" s="3">
        <f t="shared" si="6"/>
        <v>244</v>
      </c>
      <c r="B246" s="10">
        <v>43899.041666666664</v>
      </c>
      <c r="C246" s="9">
        <v>79.930000000000007</v>
      </c>
      <c r="D246" s="9">
        <v>41.5</v>
      </c>
      <c r="E246" s="9">
        <v>11.3</v>
      </c>
      <c r="F246" s="26">
        <v>11.385</v>
      </c>
      <c r="G246" s="9">
        <v>122.8</v>
      </c>
    </row>
    <row r="247" spans="1:7" x14ac:dyDescent="0.3">
      <c r="A247" s="3">
        <f t="shared" si="6"/>
        <v>245</v>
      </c>
      <c r="B247" s="10">
        <v>43900.041666666664</v>
      </c>
      <c r="C247" s="9">
        <v>78.37</v>
      </c>
      <c r="D247" s="9">
        <v>41.5</v>
      </c>
      <c r="E247" s="9">
        <v>10.845000000000001</v>
      </c>
      <c r="F247" s="26">
        <v>10.835000000000001</v>
      </c>
      <c r="G247" s="9">
        <v>121.6</v>
      </c>
    </row>
    <row r="248" spans="1:7" x14ac:dyDescent="0.3">
      <c r="A248" s="3">
        <f t="shared" si="6"/>
        <v>246</v>
      </c>
      <c r="B248" s="10">
        <v>43901.041666666664</v>
      </c>
      <c r="C248" s="9">
        <v>79.63</v>
      </c>
      <c r="D248" s="9">
        <v>41.6</v>
      </c>
      <c r="E248" s="9">
        <v>10.72</v>
      </c>
      <c r="F248" s="26">
        <v>10.744999999999999</v>
      </c>
      <c r="G248" s="9">
        <v>114.1</v>
      </c>
    </row>
    <row r="249" spans="1:7" x14ac:dyDescent="0.3">
      <c r="A249" s="3">
        <f t="shared" si="6"/>
        <v>247</v>
      </c>
      <c r="B249" s="10">
        <v>43902.041666666664</v>
      </c>
      <c r="C249" s="9">
        <v>73.44</v>
      </c>
      <c r="D249" s="9">
        <v>39</v>
      </c>
      <c r="E249" s="9">
        <v>9.61</v>
      </c>
      <c r="F249" s="26">
        <v>9.0380000000000003</v>
      </c>
      <c r="G249" s="9">
        <v>97.95</v>
      </c>
    </row>
    <row r="250" spans="1:7" x14ac:dyDescent="0.3">
      <c r="A250" s="3">
        <f t="shared" si="6"/>
        <v>248</v>
      </c>
      <c r="B250" s="10">
        <v>43903.041666666664</v>
      </c>
      <c r="C250" s="9">
        <v>73.41</v>
      </c>
      <c r="D250" s="9">
        <v>37.1</v>
      </c>
      <c r="E250" s="9">
        <v>9.6080000000000005</v>
      </c>
      <c r="F250" s="26">
        <v>9.1280000000000001</v>
      </c>
      <c r="G250" s="9">
        <v>93</v>
      </c>
    </row>
    <row r="251" spans="1:7" x14ac:dyDescent="0.3">
      <c r="A251" s="3">
        <f t="shared" si="6"/>
        <v>249</v>
      </c>
      <c r="B251" s="10">
        <v>43906.041666666664</v>
      </c>
      <c r="C251" s="9">
        <v>76.599999999999994</v>
      </c>
      <c r="D251" s="9">
        <v>33.5</v>
      </c>
      <c r="E251" s="9">
        <v>9.4019999999999992</v>
      </c>
      <c r="F251" s="26">
        <v>8.1999999999999993</v>
      </c>
      <c r="G251" s="9">
        <v>78</v>
      </c>
    </row>
    <row r="252" spans="1:7" x14ac:dyDescent="0.3">
      <c r="A252" s="3">
        <f t="shared" si="6"/>
        <v>250</v>
      </c>
      <c r="B252" s="10">
        <v>43907.041666666664</v>
      </c>
      <c r="C252" s="9">
        <v>78.45</v>
      </c>
      <c r="D252" s="9">
        <v>32.200000000000003</v>
      </c>
      <c r="E252" s="9">
        <v>10.46</v>
      </c>
      <c r="F252" s="26">
        <v>7.85</v>
      </c>
      <c r="G252" s="9">
        <v>71.650000000000006</v>
      </c>
    </row>
    <row r="253" spans="1:7" x14ac:dyDescent="0.3">
      <c r="A253" s="3">
        <f t="shared" si="6"/>
        <v>251</v>
      </c>
      <c r="B253" s="10">
        <v>43908.041666666664</v>
      </c>
      <c r="C253" s="9">
        <v>76.099999999999994</v>
      </c>
      <c r="D253" s="9">
        <v>32.799999999999997</v>
      </c>
      <c r="E253" s="9">
        <v>10.484999999999999</v>
      </c>
      <c r="F253" s="26">
        <v>6.8</v>
      </c>
      <c r="G253" s="9">
        <v>72.5</v>
      </c>
    </row>
    <row r="254" spans="1:7" x14ac:dyDescent="0.3">
      <c r="A254" s="3">
        <f t="shared" si="6"/>
        <v>252</v>
      </c>
      <c r="B254" s="10">
        <v>43909.041666666664</v>
      </c>
      <c r="C254" s="9">
        <v>75.88</v>
      </c>
      <c r="D254" s="9">
        <v>32</v>
      </c>
      <c r="E254" s="9">
        <v>10.935</v>
      </c>
      <c r="F254" s="26">
        <v>6.4</v>
      </c>
      <c r="G254" s="9">
        <v>83.4</v>
      </c>
    </row>
    <row r="255" spans="1:7" x14ac:dyDescent="0.3">
      <c r="A255" s="3">
        <f t="shared" si="6"/>
        <v>253</v>
      </c>
      <c r="B255" s="10">
        <v>43910.041666666664</v>
      </c>
      <c r="C255" s="9">
        <v>73.849999999999994</v>
      </c>
      <c r="D255" s="9">
        <v>33.299999999999997</v>
      </c>
      <c r="E255" s="9">
        <v>11.135</v>
      </c>
      <c r="F255" s="26">
        <v>6.93</v>
      </c>
      <c r="G255" s="9">
        <v>102.4</v>
      </c>
    </row>
    <row r="256" spans="1:7" x14ac:dyDescent="0.3">
      <c r="A256" s="3">
        <f t="shared" si="6"/>
        <v>254</v>
      </c>
      <c r="B256" s="10">
        <v>43913.041666666664</v>
      </c>
      <c r="C256" s="9">
        <v>72.05</v>
      </c>
      <c r="D256" s="9">
        <v>36.700000000000003</v>
      </c>
      <c r="E256" s="9">
        <v>11.19</v>
      </c>
      <c r="F256" s="26">
        <v>6.6</v>
      </c>
      <c r="G256" s="9">
        <v>95.5</v>
      </c>
    </row>
    <row r="257" spans="1:7" x14ac:dyDescent="0.3">
      <c r="A257" s="3">
        <f t="shared" si="6"/>
        <v>255</v>
      </c>
      <c r="B257" s="10">
        <v>43914.041666666664</v>
      </c>
      <c r="C257" s="9">
        <v>74.739999999999995</v>
      </c>
      <c r="D257" s="9">
        <v>36.1</v>
      </c>
      <c r="E257" s="9">
        <v>11.65</v>
      </c>
      <c r="F257" s="26">
        <v>7.1159999999999997</v>
      </c>
      <c r="G257" s="9">
        <v>107.2</v>
      </c>
    </row>
    <row r="258" spans="1:7" x14ac:dyDescent="0.3">
      <c r="A258" s="3">
        <f t="shared" si="6"/>
        <v>256</v>
      </c>
      <c r="B258" s="10">
        <v>43915.041666666664</v>
      </c>
      <c r="C258" s="9">
        <v>76.8</v>
      </c>
      <c r="D258" s="9">
        <v>35.9</v>
      </c>
      <c r="E258" s="9">
        <v>11.43</v>
      </c>
      <c r="F258" s="26">
        <v>7.5</v>
      </c>
      <c r="G258" s="9">
        <v>103.7</v>
      </c>
    </row>
    <row r="259" spans="1:7" x14ac:dyDescent="0.3">
      <c r="A259" s="3">
        <f t="shared" si="6"/>
        <v>257</v>
      </c>
      <c r="B259" s="10">
        <v>43916.041666666664</v>
      </c>
      <c r="C259" s="9">
        <v>77.7</v>
      </c>
      <c r="D259" s="9">
        <v>38.5</v>
      </c>
      <c r="E259" s="9">
        <v>11.465</v>
      </c>
      <c r="F259" s="26">
        <v>7.774</v>
      </c>
      <c r="G259" s="9">
        <v>107.2</v>
      </c>
    </row>
    <row r="260" spans="1:7" x14ac:dyDescent="0.3">
      <c r="A260" s="3">
        <f t="shared" si="6"/>
        <v>258</v>
      </c>
      <c r="B260" s="10">
        <v>43917.041666666664</v>
      </c>
      <c r="C260" s="9">
        <v>77</v>
      </c>
      <c r="D260" s="9">
        <v>37</v>
      </c>
      <c r="E260" s="9">
        <v>10.935</v>
      </c>
      <c r="F260" s="26">
        <v>7.19</v>
      </c>
      <c r="G260" s="9">
        <v>97.5</v>
      </c>
    </row>
    <row r="261" spans="1:7" x14ac:dyDescent="0.3">
      <c r="A261" s="3">
        <f t="shared" ref="A261:A324" si="7">A260+1</f>
        <v>259</v>
      </c>
      <c r="B261" s="10">
        <v>43920.083333333336</v>
      </c>
      <c r="C261" s="9">
        <v>80.510000000000005</v>
      </c>
      <c r="D261" s="9">
        <v>38.6</v>
      </c>
      <c r="E261" s="9">
        <v>11.21</v>
      </c>
      <c r="F261" s="26">
        <v>6.9560000000000004</v>
      </c>
      <c r="G261" s="9">
        <v>88.6</v>
      </c>
    </row>
    <row r="262" spans="1:7" x14ac:dyDescent="0.3">
      <c r="A262" s="3">
        <f t="shared" si="7"/>
        <v>260</v>
      </c>
      <c r="B262" s="10">
        <v>43921.083333333336</v>
      </c>
      <c r="C262" s="9">
        <v>80.14</v>
      </c>
      <c r="D262" s="9">
        <v>37.4</v>
      </c>
      <c r="E262" s="9">
        <v>11.135</v>
      </c>
      <c r="F262" s="26">
        <v>7.1859999999999999</v>
      </c>
      <c r="G262" s="9">
        <v>87.45</v>
      </c>
    </row>
    <row r="263" spans="1:7" x14ac:dyDescent="0.3">
      <c r="A263" s="3">
        <f t="shared" si="7"/>
        <v>261</v>
      </c>
      <c r="B263" s="10">
        <v>43922.083333333336</v>
      </c>
      <c r="C263" s="9">
        <v>78.94</v>
      </c>
      <c r="D263" s="9">
        <v>37.700000000000003</v>
      </c>
      <c r="E263" s="9">
        <v>10.875</v>
      </c>
      <c r="F263" s="26">
        <v>6.8579999999999997</v>
      </c>
      <c r="G263" s="9">
        <v>82.75</v>
      </c>
    </row>
    <row r="264" spans="1:7" x14ac:dyDescent="0.3">
      <c r="A264" s="3">
        <f t="shared" si="7"/>
        <v>262</v>
      </c>
      <c r="B264" s="10">
        <v>43923.083333333336</v>
      </c>
      <c r="C264" s="9">
        <v>79.48</v>
      </c>
      <c r="D264" s="9">
        <v>40.299999999999997</v>
      </c>
      <c r="E264" s="9">
        <v>11.05</v>
      </c>
      <c r="F264" s="26">
        <v>7.0940000000000003</v>
      </c>
      <c r="G264" s="9">
        <v>85.1</v>
      </c>
    </row>
    <row r="265" spans="1:7" x14ac:dyDescent="0.3">
      <c r="A265" s="3">
        <f t="shared" si="7"/>
        <v>263</v>
      </c>
      <c r="B265" s="10">
        <v>43924.083333333336</v>
      </c>
      <c r="C265" s="9">
        <v>81.36</v>
      </c>
      <c r="D265" s="9">
        <v>40.299999999999997</v>
      </c>
      <c r="E265" s="9">
        <v>10.984999999999999</v>
      </c>
      <c r="F265" s="26">
        <v>7.242</v>
      </c>
      <c r="G265" s="9">
        <v>84.75</v>
      </c>
    </row>
    <row r="266" spans="1:7" x14ac:dyDescent="0.3">
      <c r="A266" s="3">
        <f t="shared" si="7"/>
        <v>264</v>
      </c>
      <c r="B266" s="10">
        <v>43927.083333333336</v>
      </c>
      <c r="C266" s="9">
        <v>84.83</v>
      </c>
      <c r="D266" s="9">
        <v>41.9</v>
      </c>
      <c r="E266" s="9">
        <v>11.38</v>
      </c>
      <c r="F266" s="26">
        <v>7.4</v>
      </c>
      <c r="G266" s="9">
        <v>88.9</v>
      </c>
    </row>
    <row r="267" spans="1:7" x14ac:dyDescent="0.3">
      <c r="A267" s="3">
        <f t="shared" si="7"/>
        <v>265</v>
      </c>
      <c r="B267" s="10">
        <v>43928.083333333336</v>
      </c>
      <c r="C267" s="9">
        <v>84</v>
      </c>
      <c r="D267" s="9">
        <v>44</v>
      </c>
      <c r="E267" s="9">
        <v>11.33</v>
      </c>
      <c r="F267" s="26">
        <v>7.6959999999999997</v>
      </c>
      <c r="G267" s="9">
        <v>93</v>
      </c>
    </row>
    <row r="268" spans="1:7" x14ac:dyDescent="0.3">
      <c r="A268" s="3">
        <f t="shared" si="7"/>
        <v>266</v>
      </c>
      <c r="B268" s="10">
        <v>43929.083333333336</v>
      </c>
      <c r="C268" s="9">
        <v>82</v>
      </c>
      <c r="D268" s="9">
        <v>43</v>
      </c>
      <c r="E268" s="9">
        <v>11.465</v>
      </c>
      <c r="F268" s="26">
        <v>7.6580000000000004</v>
      </c>
      <c r="G268" s="9">
        <v>89</v>
      </c>
    </row>
    <row r="269" spans="1:7" x14ac:dyDescent="0.3">
      <c r="A269" s="3">
        <f t="shared" si="7"/>
        <v>267</v>
      </c>
      <c r="B269" s="10">
        <v>43930.083333333336</v>
      </c>
      <c r="C269" s="9">
        <v>82.13</v>
      </c>
      <c r="D269" s="9">
        <v>41.6</v>
      </c>
      <c r="E269" s="9">
        <v>11.365</v>
      </c>
      <c r="F269" s="26">
        <v>8.0060000000000002</v>
      </c>
      <c r="G269" s="9">
        <v>92.5</v>
      </c>
    </row>
    <row r="270" spans="1:7" x14ac:dyDescent="0.3">
      <c r="A270" s="3">
        <f t="shared" si="7"/>
        <v>268</v>
      </c>
      <c r="B270" s="10">
        <v>43935.083333333336</v>
      </c>
      <c r="C270" s="9">
        <v>82.65</v>
      </c>
      <c r="D270" s="9">
        <v>44</v>
      </c>
      <c r="E270" s="9">
        <v>11.65</v>
      </c>
      <c r="F270" s="26">
        <v>7.9560000000000004</v>
      </c>
      <c r="G270" s="9">
        <v>94.3</v>
      </c>
    </row>
    <row r="271" spans="1:7" x14ac:dyDescent="0.3">
      <c r="A271" s="3">
        <f t="shared" si="7"/>
        <v>269</v>
      </c>
      <c r="B271" s="10">
        <v>43936.083333333336</v>
      </c>
      <c r="C271" s="9">
        <v>82.81</v>
      </c>
      <c r="D271" s="9">
        <v>43.2</v>
      </c>
      <c r="E271" s="9">
        <v>11.315</v>
      </c>
      <c r="F271" s="26">
        <v>7.6379999999999999</v>
      </c>
      <c r="G271" s="9">
        <v>87.95</v>
      </c>
    </row>
    <row r="272" spans="1:7" x14ac:dyDescent="0.3">
      <c r="A272" s="3">
        <f t="shared" si="7"/>
        <v>270</v>
      </c>
      <c r="B272" s="10">
        <v>43937.083333333336</v>
      </c>
      <c r="C272" s="9">
        <v>84.83</v>
      </c>
      <c r="D272" s="9">
        <v>41.5</v>
      </c>
      <c r="E272" s="9">
        <v>11.16</v>
      </c>
      <c r="F272" s="26">
        <v>7.1980000000000004</v>
      </c>
      <c r="G272" s="9">
        <v>83.7</v>
      </c>
    </row>
    <row r="273" spans="1:7" x14ac:dyDescent="0.3">
      <c r="A273" s="3">
        <f t="shared" si="7"/>
        <v>271</v>
      </c>
      <c r="B273" s="10">
        <v>43938.083333333336</v>
      </c>
      <c r="C273" s="9">
        <v>86.57</v>
      </c>
      <c r="D273" s="9">
        <v>43.5</v>
      </c>
      <c r="E273" s="9">
        <v>11.365</v>
      </c>
      <c r="F273" s="26">
        <v>7.2519999999999998</v>
      </c>
      <c r="G273" s="9">
        <v>88.4</v>
      </c>
    </row>
    <row r="274" spans="1:7" x14ac:dyDescent="0.3">
      <c r="A274" s="3">
        <f t="shared" si="7"/>
        <v>272</v>
      </c>
      <c r="B274" s="10">
        <v>43941.083333333336</v>
      </c>
      <c r="C274" s="9">
        <v>88.4</v>
      </c>
      <c r="D274" s="9">
        <v>41.8</v>
      </c>
      <c r="E274" s="9">
        <v>11.51</v>
      </c>
      <c r="F274" s="26">
        <v>7.05</v>
      </c>
      <c r="G274" s="9">
        <v>88</v>
      </c>
    </row>
    <row r="275" spans="1:7" x14ac:dyDescent="0.3">
      <c r="A275" s="3">
        <f t="shared" si="7"/>
        <v>273</v>
      </c>
      <c r="B275" s="10">
        <v>43942.083333333336</v>
      </c>
      <c r="C275" s="9">
        <v>88.09</v>
      </c>
      <c r="D275" s="9">
        <v>41.9</v>
      </c>
      <c r="E275" s="9">
        <v>11.01</v>
      </c>
      <c r="F275" s="26">
        <v>6.7060000000000004</v>
      </c>
      <c r="G275" s="9">
        <v>86.35</v>
      </c>
    </row>
    <row r="276" spans="1:7" x14ac:dyDescent="0.3">
      <c r="A276" s="3">
        <f t="shared" si="7"/>
        <v>274</v>
      </c>
      <c r="B276" s="10">
        <v>43943.083333333336</v>
      </c>
      <c r="C276" s="9">
        <v>88.16</v>
      </c>
      <c r="D276" s="9">
        <v>41.2</v>
      </c>
      <c r="E276" s="9">
        <v>11.305</v>
      </c>
      <c r="F276" s="26">
        <v>6.69</v>
      </c>
      <c r="G276" s="9">
        <v>87.5</v>
      </c>
    </row>
    <row r="277" spans="1:7" x14ac:dyDescent="0.3">
      <c r="A277" s="3">
        <f t="shared" si="7"/>
        <v>275</v>
      </c>
      <c r="B277" s="10">
        <v>43944.083333333336</v>
      </c>
      <c r="C277" s="9">
        <v>88.89</v>
      </c>
      <c r="D277" s="9">
        <v>43</v>
      </c>
      <c r="E277" s="9">
        <v>11.31</v>
      </c>
      <c r="F277" s="26">
        <v>6.7480000000000002</v>
      </c>
      <c r="G277" s="9">
        <v>86.85</v>
      </c>
    </row>
    <row r="278" spans="1:7" x14ac:dyDescent="0.3">
      <c r="A278" s="3">
        <f t="shared" si="7"/>
        <v>276</v>
      </c>
      <c r="B278" s="10">
        <v>43945.083333333336</v>
      </c>
      <c r="C278" s="9">
        <v>90.94</v>
      </c>
      <c r="D278" s="9">
        <v>44</v>
      </c>
      <c r="E278" s="9">
        <v>11.185</v>
      </c>
      <c r="F278" s="26">
        <v>6.7039999999999997</v>
      </c>
      <c r="G278" s="9">
        <v>86.25</v>
      </c>
    </row>
    <row r="279" spans="1:7" x14ac:dyDescent="0.3">
      <c r="A279" s="3">
        <f t="shared" si="7"/>
        <v>277</v>
      </c>
      <c r="B279" s="10">
        <v>43948.083333333336</v>
      </c>
      <c r="C279" s="9">
        <v>93.4</v>
      </c>
      <c r="D279" s="9">
        <v>44.2</v>
      </c>
      <c r="E279" s="9">
        <v>11.32</v>
      </c>
      <c r="F279" s="26">
        <v>6.59</v>
      </c>
      <c r="G279" s="9">
        <v>89.6</v>
      </c>
    </row>
    <row r="280" spans="1:7" x14ac:dyDescent="0.3">
      <c r="A280" s="3">
        <f t="shared" si="7"/>
        <v>278</v>
      </c>
      <c r="B280" s="10">
        <v>43949.083333333336</v>
      </c>
      <c r="C280" s="9">
        <v>92.19</v>
      </c>
      <c r="D280" s="9">
        <v>41</v>
      </c>
      <c r="E280" s="9">
        <v>11.25</v>
      </c>
      <c r="F280" s="26">
        <v>6.7720000000000002</v>
      </c>
      <c r="G280" s="9">
        <v>90.25</v>
      </c>
    </row>
    <row r="281" spans="1:7" x14ac:dyDescent="0.3">
      <c r="A281" s="3">
        <f t="shared" si="7"/>
        <v>279</v>
      </c>
      <c r="B281" s="10">
        <v>43950.083333333336</v>
      </c>
      <c r="C281" s="9">
        <v>90.7</v>
      </c>
      <c r="D281" s="9">
        <v>41</v>
      </c>
      <c r="E281" s="9">
        <v>11.2</v>
      </c>
      <c r="F281" s="26">
        <v>7.31</v>
      </c>
      <c r="G281" s="9">
        <v>89.6</v>
      </c>
    </row>
    <row r="282" spans="1:7" x14ac:dyDescent="0.3">
      <c r="A282" s="3">
        <f t="shared" si="7"/>
        <v>280</v>
      </c>
      <c r="B282" s="10">
        <v>43951.083333333336</v>
      </c>
      <c r="C282" s="9">
        <v>89.19</v>
      </c>
      <c r="D282" s="9">
        <v>39.6</v>
      </c>
      <c r="E282" s="9">
        <v>11.135</v>
      </c>
      <c r="F282" s="26">
        <v>7.274</v>
      </c>
      <c r="G282" s="9">
        <v>89.4</v>
      </c>
    </row>
    <row r="283" spans="1:7" x14ac:dyDescent="0.3">
      <c r="A283" s="3">
        <f t="shared" si="7"/>
        <v>281</v>
      </c>
      <c r="B283" s="10">
        <v>43955.083333333336</v>
      </c>
      <c r="C283" s="9">
        <v>88.42</v>
      </c>
      <c r="D283" s="9">
        <v>38</v>
      </c>
      <c r="E283" s="9">
        <v>10.775</v>
      </c>
      <c r="F283" s="26">
        <v>6.9139999999999997</v>
      </c>
      <c r="G283" s="9">
        <v>83.85</v>
      </c>
    </row>
    <row r="284" spans="1:7" x14ac:dyDescent="0.3">
      <c r="A284" s="3">
        <f t="shared" si="7"/>
        <v>282</v>
      </c>
      <c r="B284" s="10">
        <v>43956.083333333336</v>
      </c>
      <c r="C284" s="9">
        <v>90.7</v>
      </c>
      <c r="D284" s="9">
        <v>38.1</v>
      </c>
      <c r="E284" s="9">
        <v>10.89</v>
      </c>
      <c r="F284" s="26">
        <v>6.95</v>
      </c>
      <c r="G284" s="9">
        <v>83.9</v>
      </c>
    </row>
    <row r="285" spans="1:7" x14ac:dyDescent="0.3">
      <c r="A285" s="3">
        <f t="shared" si="7"/>
        <v>283</v>
      </c>
      <c r="B285" s="10">
        <v>43957.083333333336</v>
      </c>
      <c r="C285" s="9">
        <v>92.42</v>
      </c>
      <c r="D285" s="9">
        <v>38.1</v>
      </c>
      <c r="E285" s="9">
        <v>10.725</v>
      </c>
      <c r="F285" s="26">
        <v>7.0259999999999998</v>
      </c>
      <c r="G285" s="9">
        <v>81.900000000000006</v>
      </c>
    </row>
    <row r="286" spans="1:7" x14ac:dyDescent="0.3">
      <c r="A286" s="3">
        <f t="shared" si="7"/>
        <v>284</v>
      </c>
      <c r="B286" s="10">
        <v>43958.083333333336</v>
      </c>
      <c r="C286" s="9">
        <v>90.75</v>
      </c>
      <c r="D286" s="9">
        <v>37</v>
      </c>
      <c r="E286" s="9">
        <v>10.69</v>
      </c>
      <c r="F286" s="26">
        <v>7.1280000000000001</v>
      </c>
      <c r="G286" s="9">
        <v>80.2</v>
      </c>
    </row>
    <row r="287" spans="1:7" x14ac:dyDescent="0.3">
      <c r="A287" s="3">
        <f t="shared" si="7"/>
        <v>285</v>
      </c>
      <c r="B287" s="10">
        <v>43959.083333333336</v>
      </c>
      <c r="C287" s="9">
        <v>89.57</v>
      </c>
      <c r="D287" s="9">
        <v>37</v>
      </c>
      <c r="E287" s="9">
        <v>10.725</v>
      </c>
      <c r="F287" s="26">
        <v>7.2</v>
      </c>
      <c r="G287" s="9">
        <v>81</v>
      </c>
    </row>
    <row r="288" spans="1:7" x14ac:dyDescent="0.3">
      <c r="A288" s="3">
        <f t="shared" si="7"/>
        <v>286</v>
      </c>
      <c r="B288" s="10">
        <v>43962.083333333336</v>
      </c>
      <c r="C288" s="9">
        <v>88.92</v>
      </c>
      <c r="D288" s="9">
        <v>36.200000000000003</v>
      </c>
      <c r="E288" s="9">
        <v>10.635</v>
      </c>
      <c r="F288" s="26">
        <v>7.0979999999999999</v>
      </c>
      <c r="G288" s="9">
        <v>78.75</v>
      </c>
    </row>
    <row r="289" spans="1:7" x14ac:dyDescent="0.3">
      <c r="A289" s="3">
        <f t="shared" si="7"/>
        <v>287</v>
      </c>
      <c r="B289" s="10">
        <v>43963.083333333336</v>
      </c>
      <c r="C289" s="9">
        <v>91.01</v>
      </c>
      <c r="D289" s="9">
        <v>37</v>
      </c>
      <c r="E289" s="9">
        <v>10.67</v>
      </c>
      <c r="F289" s="26">
        <v>7.2359999999999998</v>
      </c>
      <c r="G289" s="9">
        <v>77.95</v>
      </c>
    </row>
    <row r="290" spans="1:7" x14ac:dyDescent="0.3">
      <c r="A290" s="3">
        <f t="shared" si="7"/>
        <v>288</v>
      </c>
      <c r="B290" s="10">
        <v>43964.083333333336</v>
      </c>
      <c r="C290" s="9">
        <v>89.49</v>
      </c>
      <c r="D290" s="9">
        <v>36.700000000000003</v>
      </c>
      <c r="E290" s="9">
        <v>10.4</v>
      </c>
      <c r="F290" s="26">
        <v>7.0960000000000001</v>
      </c>
      <c r="G290" s="9">
        <v>75.75</v>
      </c>
    </row>
    <row r="291" spans="1:7" x14ac:dyDescent="0.3">
      <c r="A291" s="3">
        <f t="shared" si="7"/>
        <v>289</v>
      </c>
      <c r="B291" s="10">
        <v>43965.083333333336</v>
      </c>
      <c r="C291" s="9">
        <v>88.18</v>
      </c>
      <c r="D291" s="9">
        <v>36.4</v>
      </c>
      <c r="E291" s="9">
        <v>10.23</v>
      </c>
      <c r="F291" s="26">
        <v>7.2320000000000002</v>
      </c>
      <c r="G291" s="9">
        <v>73.150000000000006</v>
      </c>
    </row>
    <row r="292" spans="1:7" x14ac:dyDescent="0.3">
      <c r="A292" s="3">
        <f t="shared" si="7"/>
        <v>290</v>
      </c>
      <c r="B292" s="10">
        <v>43966.083333333336</v>
      </c>
      <c r="C292" s="9">
        <v>87.22</v>
      </c>
      <c r="D292" s="9">
        <v>37.1</v>
      </c>
      <c r="E292" s="9">
        <v>10.115</v>
      </c>
      <c r="F292" s="26">
        <v>7.2</v>
      </c>
      <c r="G292" s="9">
        <v>71.55</v>
      </c>
    </row>
    <row r="293" spans="1:7" x14ac:dyDescent="0.3">
      <c r="A293" s="3">
        <f t="shared" si="7"/>
        <v>291</v>
      </c>
      <c r="B293" s="10">
        <v>43969.083333333336</v>
      </c>
      <c r="C293" s="9">
        <v>87.56</v>
      </c>
      <c r="D293" s="9">
        <v>36.200000000000003</v>
      </c>
      <c r="E293" s="9">
        <v>10.535</v>
      </c>
      <c r="F293" s="26">
        <v>7.72</v>
      </c>
      <c r="G293" s="9">
        <v>80.900000000000006</v>
      </c>
    </row>
    <row r="294" spans="1:7" x14ac:dyDescent="0.3">
      <c r="A294" s="3">
        <f t="shared" si="7"/>
        <v>292</v>
      </c>
      <c r="B294" s="10">
        <v>43970.083333333336</v>
      </c>
      <c r="C294" s="9">
        <v>86.84</v>
      </c>
      <c r="D294" s="9">
        <v>36.4</v>
      </c>
      <c r="E294" s="9">
        <v>10.16</v>
      </c>
      <c r="F294" s="26">
        <v>7.36</v>
      </c>
      <c r="G294" s="9">
        <v>80.95</v>
      </c>
    </row>
    <row r="295" spans="1:7" x14ac:dyDescent="0.3">
      <c r="A295" s="3">
        <f t="shared" si="7"/>
        <v>293</v>
      </c>
      <c r="B295" s="10">
        <v>43971.083333333336</v>
      </c>
      <c r="C295" s="9">
        <v>87.74</v>
      </c>
      <c r="D295" s="9">
        <v>36.299999999999997</v>
      </c>
      <c r="E295" s="9">
        <v>10.34</v>
      </c>
      <c r="F295" s="26">
        <v>7.452</v>
      </c>
      <c r="G295" s="9">
        <v>80.05</v>
      </c>
    </row>
    <row r="296" spans="1:7" x14ac:dyDescent="0.3">
      <c r="A296" s="3">
        <f t="shared" si="7"/>
        <v>294</v>
      </c>
      <c r="B296" s="10">
        <v>43972.083333333336</v>
      </c>
      <c r="C296" s="9">
        <v>86.99</v>
      </c>
      <c r="D296" s="9">
        <v>36.799999999999997</v>
      </c>
      <c r="E296" s="9">
        <v>10.3</v>
      </c>
      <c r="F296" s="26">
        <v>7.4080000000000004</v>
      </c>
      <c r="G296" s="9">
        <v>79.349999999999994</v>
      </c>
    </row>
    <row r="297" spans="1:7" x14ac:dyDescent="0.3">
      <c r="A297" s="3">
        <f t="shared" si="7"/>
        <v>295</v>
      </c>
      <c r="B297" s="10">
        <v>43973.083333333336</v>
      </c>
      <c r="C297" s="9">
        <v>86.86</v>
      </c>
      <c r="D297" s="9">
        <v>36.200000000000003</v>
      </c>
      <c r="E297" s="9">
        <v>10.28</v>
      </c>
      <c r="F297" s="26">
        <v>7.4459999999999997</v>
      </c>
      <c r="G297" s="9">
        <v>79.150000000000006</v>
      </c>
    </row>
    <row r="298" spans="1:7" x14ac:dyDescent="0.3">
      <c r="A298" s="3">
        <f t="shared" si="7"/>
        <v>296</v>
      </c>
      <c r="B298" s="10">
        <v>43976.083333333336</v>
      </c>
      <c r="C298" s="9">
        <v>87.67</v>
      </c>
      <c r="D298" s="9">
        <v>36.4</v>
      </c>
      <c r="E298" s="9">
        <v>10.395</v>
      </c>
      <c r="F298" s="26">
        <v>7.6059999999999999</v>
      </c>
      <c r="G298" s="9">
        <v>86.05</v>
      </c>
    </row>
    <row r="299" spans="1:7" x14ac:dyDescent="0.3">
      <c r="A299" s="3">
        <f t="shared" si="7"/>
        <v>297</v>
      </c>
      <c r="B299" s="10">
        <v>43977.083333333336</v>
      </c>
      <c r="C299" s="9">
        <v>86.53</v>
      </c>
      <c r="D299" s="9">
        <v>38.200000000000003</v>
      </c>
      <c r="E299" s="9">
        <v>10.199999999999999</v>
      </c>
      <c r="F299" s="26">
        <v>7.8540000000000001</v>
      </c>
      <c r="G299" s="9">
        <v>96.7</v>
      </c>
    </row>
    <row r="300" spans="1:7" x14ac:dyDescent="0.3">
      <c r="A300" s="3">
        <f t="shared" si="7"/>
        <v>298</v>
      </c>
      <c r="B300" s="10">
        <v>43978.083333333336</v>
      </c>
      <c r="C300" s="9">
        <v>86.18</v>
      </c>
      <c r="D300" s="9">
        <v>38.799999999999997</v>
      </c>
      <c r="E300" s="9">
        <v>10.45</v>
      </c>
      <c r="F300" s="26">
        <v>8.01</v>
      </c>
      <c r="G300" s="9">
        <v>95.65</v>
      </c>
    </row>
    <row r="301" spans="1:7" x14ac:dyDescent="0.3">
      <c r="A301" s="3">
        <f t="shared" si="7"/>
        <v>299</v>
      </c>
      <c r="B301" s="10">
        <v>43979.083333333336</v>
      </c>
      <c r="C301" s="9">
        <v>88.51</v>
      </c>
      <c r="D301" s="9">
        <v>37.5</v>
      </c>
      <c r="E301" s="9">
        <v>10.78</v>
      </c>
      <c r="F301" s="26">
        <v>7.99</v>
      </c>
      <c r="G301" s="9">
        <v>94.6</v>
      </c>
    </row>
    <row r="302" spans="1:7" x14ac:dyDescent="0.3">
      <c r="A302" s="3">
        <f t="shared" si="7"/>
        <v>300</v>
      </c>
      <c r="B302" s="10">
        <v>43980.083333333336</v>
      </c>
      <c r="C302" s="9">
        <v>87.53</v>
      </c>
      <c r="D302" s="9">
        <v>38.4</v>
      </c>
      <c r="E302" s="9">
        <v>10.845000000000001</v>
      </c>
      <c r="F302" s="26">
        <v>7.9560000000000004</v>
      </c>
      <c r="G302" s="9">
        <v>93.65</v>
      </c>
    </row>
    <row r="303" spans="1:7" x14ac:dyDescent="0.3">
      <c r="A303" s="3">
        <f t="shared" si="7"/>
        <v>301</v>
      </c>
      <c r="B303" s="10">
        <v>43983.083333333336</v>
      </c>
      <c r="C303" s="9">
        <v>88.69</v>
      </c>
      <c r="D303" s="9">
        <v>39.200000000000003</v>
      </c>
      <c r="E303" s="9">
        <v>11.04</v>
      </c>
      <c r="F303" s="26">
        <v>8.0860000000000003</v>
      </c>
      <c r="G303" s="9">
        <v>94.55</v>
      </c>
    </row>
    <row r="304" spans="1:7" x14ac:dyDescent="0.3">
      <c r="A304" s="3">
        <f t="shared" si="7"/>
        <v>302</v>
      </c>
      <c r="B304" s="10">
        <v>43984.083333333336</v>
      </c>
      <c r="C304" s="9">
        <v>88.82</v>
      </c>
      <c r="D304" s="9">
        <v>39.4</v>
      </c>
      <c r="E304" s="9">
        <v>10.98</v>
      </c>
      <c r="F304" s="26">
        <v>8.3840000000000003</v>
      </c>
      <c r="G304" s="9">
        <v>97.75</v>
      </c>
    </row>
    <row r="305" spans="1:7" x14ac:dyDescent="0.3">
      <c r="A305" s="3">
        <f t="shared" si="7"/>
        <v>303</v>
      </c>
      <c r="B305" s="10">
        <v>43985.083333333336</v>
      </c>
      <c r="C305" s="9">
        <v>88.8</v>
      </c>
      <c r="D305" s="9">
        <v>40.200000000000003</v>
      </c>
      <c r="E305" s="9">
        <v>11.265000000000001</v>
      </c>
      <c r="F305" s="26">
        <v>8.5860000000000003</v>
      </c>
      <c r="G305" s="9">
        <v>103.3</v>
      </c>
    </row>
    <row r="306" spans="1:7" x14ac:dyDescent="0.3">
      <c r="A306" s="3">
        <f t="shared" si="7"/>
        <v>304</v>
      </c>
      <c r="B306" s="10">
        <v>43986.083333333336</v>
      </c>
      <c r="C306" s="9">
        <v>88.85</v>
      </c>
      <c r="D306" s="9">
        <v>40.200000000000003</v>
      </c>
      <c r="E306" s="9">
        <v>11.315</v>
      </c>
      <c r="F306" s="26">
        <v>8.5</v>
      </c>
      <c r="G306" s="9">
        <v>103.4</v>
      </c>
    </row>
    <row r="307" spans="1:7" x14ac:dyDescent="0.3">
      <c r="A307" s="3">
        <f t="shared" si="7"/>
        <v>305</v>
      </c>
      <c r="B307" s="10">
        <v>43987.083333333336</v>
      </c>
      <c r="C307" s="9">
        <v>89.16</v>
      </c>
      <c r="D307" s="9">
        <v>40.9</v>
      </c>
      <c r="E307" s="9">
        <v>11.535</v>
      </c>
      <c r="F307" s="26">
        <v>8.6</v>
      </c>
      <c r="G307" s="9">
        <v>110.4</v>
      </c>
    </row>
    <row r="308" spans="1:7" x14ac:dyDescent="0.3">
      <c r="A308" s="3">
        <f t="shared" si="7"/>
        <v>306</v>
      </c>
      <c r="B308" s="10">
        <v>43990.083333333336</v>
      </c>
      <c r="C308" s="9">
        <v>89.68</v>
      </c>
      <c r="D308" s="9">
        <v>41.3</v>
      </c>
      <c r="E308" s="9">
        <v>11.484999999999999</v>
      </c>
      <c r="F308" s="26">
        <v>9.0419999999999998</v>
      </c>
      <c r="G308" s="9">
        <v>113</v>
      </c>
    </row>
    <row r="309" spans="1:7" x14ac:dyDescent="0.3">
      <c r="A309" s="3">
        <f t="shared" si="7"/>
        <v>307</v>
      </c>
      <c r="B309" s="10">
        <v>43991.083333333336</v>
      </c>
      <c r="C309" s="9">
        <v>90.46</v>
      </c>
      <c r="D309" s="9">
        <v>41</v>
      </c>
      <c r="E309" s="9">
        <v>11.035</v>
      </c>
      <c r="F309" s="26">
        <v>8.5960000000000001</v>
      </c>
      <c r="G309" s="9">
        <v>111</v>
      </c>
    </row>
    <row r="310" spans="1:7" x14ac:dyDescent="0.3">
      <c r="A310" s="3">
        <f t="shared" si="7"/>
        <v>308</v>
      </c>
      <c r="B310" s="10">
        <v>43992.083333333336</v>
      </c>
      <c r="C310" s="9">
        <v>90.69</v>
      </c>
      <c r="D310" s="9">
        <v>40.9</v>
      </c>
      <c r="E310" s="9">
        <v>10.865</v>
      </c>
      <c r="F310" s="26">
        <v>8.4339999999999993</v>
      </c>
      <c r="G310" s="9">
        <v>106</v>
      </c>
    </row>
    <row r="311" spans="1:7" x14ac:dyDescent="0.3">
      <c r="A311" s="3">
        <f t="shared" si="7"/>
        <v>309</v>
      </c>
      <c r="B311" s="10">
        <v>43993.083333333336</v>
      </c>
      <c r="C311" s="9">
        <v>89.22</v>
      </c>
      <c r="D311" s="9">
        <v>39</v>
      </c>
      <c r="E311" s="9">
        <v>10.38</v>
      </c>
      <c r="F311" s="26">
        <v>8.0719999999999992</v>
      </c>
      <c r="G311" s="9">
        <v>97.4</v>
      </c>
    </row>
    <row r="312" spans="1:7" x14ac:dyDescent="0.3">
      <c r="A312" s="3">
        <f t="shared" si="7"/>
        <v>310</v>
      </c>
      <c r="B312" s="10">
        <v>43994.083333333336</v>
      </c>
      <c r="C312" s="9">
        <v>89.02</v>
      </c>
      <c r="D312" s="9">
        <v>39</v>
      </c>
      <c r="E312" s="9">
        <v>10.41</v>
      </c>
      <c r="F312" s="26">
        <v>8.1639999999999997</v>
      </c>
      <c r="G312" s="9">
        <v>98.95</v>
      </c>
    </row>
    <row r="313" spans="1:7" x14ac:dyDescent="0.3">
      <c r="A313" s="3">
        <f t="shared" si="7"/>
        <v>311</v>
      </c>
      <c r="B313" s="10">
        <v>43997.083333333336</v>
      </c>
      <c r="C313" s="9">
        <v>89.19</v>
      </c>
      <c r="D313" s="9">
        <v>39</v>
      </c>
      <c r="E313" s="9">
        <v>10.285</v>
      </c>
      <c r="F313" s="26">
        <v>8.1739999999999995</v>
      </c>
      <c r="G313" s="9">
        <v>97.65</v>
      </c>
    </row>
    <row r="314" spans="1:7" x14ac:dyDescent="0.3">
      <c r="A314" s="3">
        <f t="shared" si="7"/>
        <v>312</v>
      </c>
      <c r="B314" s="10">
        <v>43998.083333333336</v>
      </c>
      <c r="C314" s="9">
        <v>91.07</v>
      </c>
      <c r="D314" s="9">
        <v>39.200000000000003</v>
      </c>
      <c r="E314" s="9">
        <v>10.685</v>
      </c>
      <c r="F314" s="26">
        <v>8.2460000000000004</v>
      </c>
      <c r="G314" s="9">
        <v>100.4</v>
      </c>
    </row>
    <row r="315" spans="1:7" x14ac:dyDescent="0.3">
      <c r="A315" s="3">
        <f t="shared" si="7"/>
        <v>313</v>
      </c>
      <c r="B315" s="10">
        <v>43999.083333333336</v>
      </c>
      <c r="C315" s="9">
        <v>93.71</v>
      </c>
      <c r="D315" s="9">
        <v>39</v>
      </c>
      <c r="E315" s="9">
        <v>10.615</v>
      </c>
      <c r="F315" s="26">
        <v>8.2460000000000004</v>
      </c>
      <c r="G315" s="9">
        <v>100</v>
      </c>
    </row>
    <row r="316" spans="1:7" x14ac:dyDescent="0.3">
      <c r="A316" s="3">
        <f t="shared" si="7"/>
        <v>314</v>
      </c>
      <c r="B316" s="10">
        <v>44000.083333333336</v>
      </c>
      <c r="C316" s="9">
        <v>92.32</v>
      </c>
      <c r="D316" s="9">
        <v>38.9</v>
      </c>
      <c r="E316" s="9">
        <v>10.385</v>
      </c>
      <c r="F316" s="26">
        <v>8.2219999999999995</v>
      </c>
      <c r="G316" s="9">
        <v>100.1</v>
      </c>
    </row>
    <row r="317" spans="1:7" x14ac:dyDescent="0.3">
      <c r="A317" s="3">
        <f t="shared" si="7"/>
        <v>315</v>
      </c>
      <c r="B317" s="10">
        <v>44001.083333333336</v>
      </c>
      <c r="C317" s="9">
        <v>94.12</v>
      </c>
      <c r="D317" s="9">
        <v>40.5</v>
      </c>
      <c r="E317" s="9">
        <v>10.565</v>
      </c>
      <c r="F317" s="26">
        <v>8.282</v>
      </c>
      <c r="G317" s="9">
        <v>99.8</v>
      </c>
    </row>
    <row r="318" spans="1:7" x14ac:dyDescent="0.3">
      <c r="A318" s="3">
        <f t="shared" si="7"/>
        <v>316</v>
      </c>
      <c r="B318" s="10">
        <v>44004.083333333336</v>
      </c>
      <c r="C318" s="9">
        <v>93.03</v>
      </c>
      <c r="D318" s="9">
        <v>40.200000000000003</v>
      </c>
      <c r="E318" s="9">
        <v>10.484999999999999</v>
      </c>
      <c r="F318" s="26">
        <v>8.0440000000000005</v>
      </c>
      <c r="G318" s="9">
        <v>97.6</v>
      </c>
    </row>
    <row r="319" spans="1:7" x14ac:dyDescent="0.3">
      <c r="A319" s="3">
        <f t="shared" si="7"/>
        <v>317</v>
      </c>
      <c r="B319" s="10">
        <v>44005.083333333336</v>
      </c>
      <c r="C319" s="9">
        <v>93.29</v>
      </c>
      <c r="D319" s="9">
        <v>41.5</v>
      </c>
      <c r="E319" s="9">
        <v>10.515000000000001</v>
      </c>
      <c r="F319" s="26">
        <v>8.1140000000000008</v>
      </c>
      <c r="G319" s="9">
        <v>96.65</v>
      </c>
    </row>
    <row r="320" spans="1:7" x14ac:dyDescent="0.3">
      <c r="A320" s="3">
        <f t="shared" si="7"/>
        <v>318</v>
      </c>
      <c r="B320" s="10">
        <v>44006.083333333336</v>
      </c>
      <c r="C320" s="9">
        <v>91.06</v>
      </c>
      <c r="D320" s="9">
        <v>40.4</v>
      </c>
      <c r="E320" s="9">
        <v>10.345000000000001</v>
      </c>
      <c r="F320" s="26">
        <v>7.8019999999999996</v>
      </c>
      <c r="G320" s="9">
        <v>91.9</v>
      </c>
    </row>
    <row r="321" spans="1:7" x14ac:dyDescent="0.3">
      <c r="A321" s="3">
        <f t="shared" si="7"/>
        <v>319</v>
      </c>
      <c r="B321" s="10">
        <v>44007.083333333336</v>
      </c>
      <c r="C321" s="9">
        <v>91.86</v>
      </c>
      <c r="D321" s="9">
        <v>41.3</v>
      </c>
      <c r="E321" s="9">
        <v>10.39</v>
      </c>
      <c r="F321" s="26">
        <v>7.92</v>
      </c>
      <c r="G321" s="9">
        <v>92.2</v>
      </c>
    </row>
    <row r="322" spans="1:7" x14ac:dyDescent="0.3">
      <c r="A322" s="3">
        <f t="shared" si="7"/>
        <v>320</v>
      </c>
      <c r="B322" s="10">
        <v>44008.083333333336</v>
      </c>
      <c r="C322" s="9">
        <v>91.1</v>
      </c>
      <c r="D322" s="9">
        <v>41.6</v>
      </c>
      <c r="E322" s="9">
        <v>10.39</v>
      </c>
      <c r="F322" s="26">
        <v>7.9779999999999998</v>
      </c>
      <c r="G322" s="9">
        <v>92.3</v>
      </c>
    </row>
    <row r="323" spans="1:7" x14ac:dyDescent="0.3">
      <c r="A323" s="3">
        <f t="shared" si="7"/>
        <v>321</v>
      </c>
      <c r="B323" s="10">
        <v>44011.083333333336</v>
      </c>
      <c r="C323" s="9">
        <v>91.54</v>
      </c>
      <c r="D323" s="9">
        <v>42</v>
      </c>
      <c r="E323" s="9">
        <v>10.685</v>
      </c>
      <c r="F323" s="26">
        <v>8.1340000000000003</v>
      </c>
      <c r="G323" s="9">
        <v>91.6</v>
      </c>
    </row>
    <row r="324" spans="1:7" x14ac:dyDescent="0.3">
      <c r="A324" s="3">
        <f t="shared" si="7"/>
        <v>322</v>
      </c>
      <c r="B324" s="10">
        <v>44012.083333333336</v>
      </c>
      <c r="C324" s="9">
        <v>90.65</v>
      </c>
      <c r="D324" s="9">
        <v>42.1</v>
      </c>
      <c r="E324" s="9">
        <v>10.645</v>
      </c>
      <c r="F324" s="26">
        <v>8.2100000000000009</v>
      </c>
      <c r="G324" s="9">
        <v>91.4</v>
      </c>
    </row>
    <row r="325" spans="1:7" x14ac:dyDescent="0.3">
      <c r="A325" s="3">
        <f t="shared" ref="A325:A388" si="8">A324+1</f>
        <v>323</v>
      </c>
      <c r="B325" s="10">
        <v>44013.083333333336</v>
      </c>
      <c r="C325" s="9">
        <v>91.1</v>
      </c>
      <c r="D325" s="9">
        <v>41.6</v>
      </c>
      <c r="E325" s="9">
        <v>10.6</v>
      </c>
      <c r="F325" s="26">
        <v>8.2439999999999998</v>
      </c>
      <c r="G325" s="9">
        <v>91.4</v>
      </c>
    </row>
    <row r="326" spans="1:7" x14ac:dyDescent="0.3">
      <c r="A326" s="3">
        <f t="shared" si="8"/>
        <v>324</v>
      </c>
      <c r="B326" s="10">
        <v>44014.083333333336</v>
      </c>
      <c r="C326" s="9">
        <v>91.96</v>
      </c>
      <c r="D326" s="9">
        <v>41.5</v>
      </c>
      <c r="E326" s="9">
        <v>10.824999999999999</v>
      </c>
      <c r="F326" s="26">
        <v>8.452</v>
      </c>
      <c r="G326" s="9">
        <v>94.2</v>
      </c>
    </row>
    <row r="327" spans="1:7" x14ac:dyDescent="0.3">
      <c r="A327" s="3">
        <f t="shared" si="8"/>
        <v>325</v>
      </c>
      <c r="B327" s="10">
        <v>44015.083333333336</v>
      </c>
      <c r="C327" s="9">
        <v>91</v>
      </c>
      <c r="D327" s="9">
        <v>42.1</v>
      </c>
      <c r="E327" s="9">
        <v>10.74</v>
      </c>
      <c r="F327" s="26">
        <v>8.9280000000000008</v>
      </c>
      <c r="G327" s="9">
        <v>94.85</v>
      </c>
    </row>
    <row r="328" spans="1:7" x14ac:dyDescent="0.3">
      <c r="A328" s="3">
        <f t="shared" si="8"/>
        <v>326</v>
      </c>
      <c r="B328" s="10">
        <v>44018.083333333336</v>
      </c>
      <c r="C328" s="9">
        <v>92.49</v>
      </c>
      <c r="D328" s="9">
        <v>44.4</v>
      </c>
      <c r="E328" s="9">
        <v>10.95</v>
      </c>
      <c r="F328" s="26">
        <v>8.9320000000000004</v>
      </c>
      <c r="G328" s="9">
        <v>95.55</v>
      </c>
    </row>
    <row r="329" spans="1:7" x14ac:dyDescent="0.3">
      <c r="A329" s="3">
        <f t="shared" si="8"/>
        <v>327</v>
      </c>
      <c r="B329" s="10">
        <v>44019.083333333336</v>
      </c>
      <c r="C329" s="9">
        <v>91.66</v>
      </c>
      <c r="D329" s="9">
        <v>46.7</v>
      </c>
      <c r="E329" s="9">
        <v>10.725</v>
      </c>
      <c r="F329" s="26">
        <v>8.8680000000000003</v>
      </c>
      <c r="G329" s="9">
        <v>93.55</v>
      </c>
    </row>
    <row r="330" spans="1:7" x14ac:dyDescent="0.3">
      <c r="A330" s="3">
        <f t="shared" si="8"/>
        <v>328</v>
      </c>
      <c r="B330" s="10">
        <v>44020.083333333336</v>
      </c>
      <c r="C330" s="9">
        <v>90.56</v>
      </c>
      <c r="D330" s="9">
        <v>46.8</v>
      </c>
      <c r="E330" s="9">
        <v>10.565</v>
      </c>
      <c r="F330" s="26">
        <v>9.2840000000000007</v>
      </c>
      <c r="G330" s="9">
        <v>92.2</v>
      </c>
    </row>
    <row r="331" spans="1:7" x14ac:dyDescent="0.3">
      <c r="A331" s="3">
        <f t="shared" si="8"/>
        <v>329</v>
      </c>
      <c r="B331" s="10">
        <v>44021.083333333336</v>
      </c>
      <c r="C331" s="9">
        <v>89.18</v>
      </c>
      <c r="D331" s="9">
        <v>47.3</v>
      </c>
      <c r="E331" s="9">
        <v>10.404999999999999</v>
      </c>
      <c r="F331" s="26">
        <v>9.0519999999999996</v>
      </c>
      <c r="G331" s="9">
        <v>91.35</v>
      </c>
    </row>
    <row r="332" spans="1:7" x14ac:dyDescent="0.3">
      <c r="A332" s="3">
        <f t="shared" si="8"/>
        <v>330</v>
      </c>
      <c r="B332" s="10">
        <v>44022.083333333336</v>
      </c>
      <c r="C332" s="9">
        <v>88.92</v>
      </c>
      <c r="D332" s="9">
        <v>46.7</v>
      </c>
      <c r="E332" s="9">
        <v>10.494999999999999</v>
      </c>
      <c r="F332" s="26">
        <v>9.2420000000000009</v>
      </c>
      <c r="G332" s="9">
        <v>92.75</v>
      </c>
    </row>
    <row r="333" spans="1:7" x14ac:dyDescent="0.3">
      <c r="A333" s="3">
        <f t="shared" si="8"/>
        <v>331</v>
      </c>
      <c r="B333" s="10">
        <v>44025.083333333336</v>
      </c>
      <c r="C333" s="9">
        <v>90.98</v>
      </c>
      <c r="D333" s="9">
        <v>46.1</v>
      </c>
      <c r="E333" s="9">
        <v>10.664999999999999</v>
      </c>
      <c r="F333" s="26">
        <v>9.4179999999999993</v>
      </c>
      <c r="G333" s="9">
        <v>92</v>
      </c>
    </row>
    <row r="334" spans="1:7" x14ac:dyDescent="0.3">
      <c r="A334" s="3">
        <f t="shared" si="8"/>
        <v>332</v>
      </c>
      <c r="B334" s="10">
        <v>44026.083333333336</v>
      </c>
      <c r="C334" s="9">
        <v>91.49</v>
      </c>
      <c r="D334" s="9">
        <v>46.1</v>
      </c>
      <c r="E334" s="9">
        <v>10.875</v>
      </c>
      <c r="F334" s="26">
        <v>9.3420000000000005</v>
      </c>
      <c r="G334" s="9">
        <v>90.9</v>
      </c>
    </row>
    <row r="335" spans="1:7" x14ac:dyDescent="0.3">
      <c r="A335" s="3">
        <f t="shared" si="8"/>
        <v>333</v>
      </c>
      <c r="B335" s="10">
        <v>44027.083333333336</v>
      </c>
      <c r="C335" s="9">
        <v>93.67</v>
      </c>
      <c r="D335" s="9">
        <v>46.4</v>
      </c>
      <c r="E335" s="9">
        <v>10.925000000000001</v>
      </c>
      <c r="F335" s="26">
        <v>9.44</v>
      </c>
      <c r="G335" s="9">
        <v>93.45</v>
      </c>
    </row>
    <row r="336" spans="1:7" x14ac:dyDescent="0.3">
      <c r="A336" s="3">
        <f t="shared" si="8"/>
        <v>334</v>
      </c>
      <c r="B336" s="10">
        <v>44028.083333333336</v>
      </c>
      <c r="C336" s="9">
        <v>92.92</v>
      </c>
      <c r="D336" s="9">
        <v>46.6</v>
      </c>
      <c r="E336" s="9">
        <v>10.984999999999999</v>
      </c>
      <c r="F336" s="26">
        <v>9.5839999999999996</v>
      </c>
      <c r="G336" s="9">
        <v>92</v>
      </c>
    </row>
    <row r="337" spans="1:7" x14ac:dyDescent="0.3">
      <c r="A337" s="3">
        <f t="shared" si="8"/>
        <v>335</v>
      </c>
      <c r="B337" s="10">
        <v>44029.083333333336</v>
      </c>
      <c r="C337" s="9">
        <v>93.22</v>
      </c>
      <c r="D337" s="9">
        <v>46.2</v>
      </c>
      <c r="E337" s="9">
        <v>11.005000000000001</v>
      </c>
      <c r="F337" s="26">
        <v>9.7119999999999997</v>
      </c>
      <c r="G337" s="9">
        <v>91.5</v>
      </c>
    </row>
    <row r="338" spans="1:7" x14ac:dyDescent="0.3">
      <c r="A338" s="3">
        <f t="shared" si="8"/>
        <v>336</v>
      </c>
      <c r="B338" s="10">
        <v>44032.083333333336</v>
      </c>
      <c r="C338" s="9">
        <v>94.29</v>
      </c>
      <c r="D338" s="9">
        <v>46.2</v>
      </c>
      <c r="E338" s="9">
        <v>11.11</v>
      </c>
      <c r="F338" s="26">
        <v>9.7579999999999991</v>
      </c>
      <c r="G338" s="9">
        <v>91.1</v>
      </c>
    </row>
    <row r="339" spans="1:7" x14ac:dyDescent="0.3">
      <c r="A339" s="3">
        <f t="shared" si="8"/>
        <v>337</v>
      </c>
      <c r="B339" s="10">
        <v>44033.083333333336</v>
      </c>
      <c r="C339" s="9">
        <v>92.72</v>
      </c>
      <c r="D339" s="9">
        <v>44.7</v>
      </c>
      <c r="E339" s="9">
        <v>10.935</v>
      </c>
      <c r="F339" s="26">
        <v>9.6039999999999992</v>
      </c>
      <c r="G339" s="9">
        <v>93.5</v>
      </c>
    </row>
    <row r="340" spans="1:7" x14ac:dyDescent="0.3">
      <c r="A340" s="3">
        <f t="shared" si="8"/>
        <v>338</v>
      </c>
      <c r="B340" s="10">
        <v>44034.083333333336</v>
      </c>
      <c r="C340" s="9">
        <v>91.51</v>
      </c>
      <c r="D340" s="9">
        <v>46.4</v>
      </c>
      <c r="E340" s="9">
        <v>10.87</v>
      </c>
      <c r="F340" s="26">
        <v>9.5559999999999992</v>
      </c>
      <c r="G340" s="9">
        <v>91.05</v>
      </c>
    </row>
    <row r="341" spans="1:7" x14ac:dyDescent="0.3">
      <c r="A341" s="3">
        <f t="shared" si="8"/>
        <v>339</v>
      </c>
      <c r="B341" s="10">
        <v>44035.083333333336</v>
      </c>
      <c r="C341" s="9">
        <v>91.1</v>
      </c>
      <c r="D341" s="9">
        <v>47</v>
      </c>
      <c r="E341" s="9">
        <v>10.824999999999999</v>
      </c>
      <c r="F341" s="26">
        <v>9.56</v>
      </c>
      <c r="G341" s="9">
        <v>90.75</v>
      </c>
    </row>
    <row r="342" spans="1:7" x14ac:dyDescent="0.3">
      <c r="A342" s="3">
        <f t="shared" si="8"/>
        <v>340</v>
      </c>
      <c r="B342" s="10">
        <v>44036.083333333336</v>
      </c>
      <c r="C342" s="9">
        <v>88.81</v>
      </c>
      <c r="D342" s="9">
        <v>47</v>
      </c>
      <c r="E342" s="9">
        <v>10.64</v>
      </c>
      <c r="F342" s="26">
        <v>9.48</v>
      </c>
      <c r="G342" s="9">
        <v>91</v>
      </c>
    </row>
    <row r="343" spans="1:7" x14ac:dyDescent="0.3">
      <c r="A343" s="3">
        <f t="shared" si="8"/>
        <v>341</v>
      </c>
      <c r="B343" s="10">
        <v>44039.083333333336</v>
      </c>
      <c r="C343" s="9">
        <v>89.12</v>
      </c>
      <c r="D343" s="9">
        <v>47.1</v>
      </c>
      <c r="E343" s="9">
        <v>10.385</v>
      </c>
      <c r="F343" s="26">
        <v>9.2680000000000007</v>
      </c>
      <c r="G343" s="9">
        <v>91</v>
      </c>
    </row>
    <row r="344" spans="1:7" x14ac:dyDescent="0.3">
      <c r="A344" s="3">
        <f t="shared" si="8"/>
        <v>342</v>
      </c>
      <c r="B344" s="10">
        <v>44040.083333333336</v>
      </c>
      <c r="C344" s="9">
        <v>89.5</v>
      </c>
      <c r="D344" s="9">
        <v>47</v>
      </c>
      <c r="E344" s="9">
        <v>10.43</v>
      </c>
      <c r="F344" s="26">
        <v>9.3960000000000008</v>
      </c>
      <c r="G344" s="9">
        <v>89.05</v>
      </c>
    </row>
    <row r="345" spans="1:7" x14ac:dyDescent="0.3">
      <c r="A345" s="3">
        <f t="shared" si="8"/>
        <v>343</v>
      </c>
      <c r="B345" s="10">
        <v>44041.083333333336</v>
      </c>
      <c r="C345" s="9">
        <v>89.92</v>
      </c>
      <c r="D345" s="9">
        <v>47.3</v>
      </c>
      <c r="E345" s="9">
        <v>10.47</v>
      </c>
      <c r="F345" s="26">
        <v>9.452</v>
      </c>
      <c r="G345" s="9">
        <v>87.7</v>
      </c>
    </row>
    <row r="346" spans="1:7" x14ac:dyDescent="0.3">
      <c r="A346" s="3">
        <f t="shared" si="8"/>
        <v>344</v>
      </c>
      <c r="B346" s="10">
        <v>44042.083333333336</v>
      </c>
      <c r="C346" s="9">
        <v>88.55</v>
      </c>
      <c r="D346" s="9">
        <v>51.2</v>
      </c>
      <c r="E346" s="9">
        <v>9.9559999999999995</v>
      </c>
      <c r="F346" s="26">
        <v>9.0399999999999991</v>
      </c>
      <c r="G346" s="9">
        <v>83.3</v>
      </c>
    </row>
    <row r="347" spans="1:7" x14ac:dyDescent="0.3">
      <c r="A347" s="3">
        <f t="shared" si="8"/>
        <v>345</v>
      </c>
      <c r="B347" s="10">
        <v>44043.083333333336</v>
      </c>
      <c r="C347" s="9">
        <v>88.55</v>
      </c>
      <c r="D347" s="9">
        <v>51</v>
      </c>
      <c r="E347" s="9">
        <v>9.9120000000000008</v>
      </c>
      <c r="F347" s="26">
        <v>8.5500000000000007</v>
      </c>
      <c r="G347" s="9">
        <v>80</v>
      </c>
    </row>
    <row r="348" spans="1:7" x14ac:dyDescent="0.3">
      <c r="A348" s="3">
        <f t="shared" si="8"/>
        <v>346</v>
      </c>
      <c r="B348" s="10">
        <v>44046.083333333336</v>
      </c>
      <c r="C348" s="9">
        <v>90.26</v>
      </c>
      <c r="D348" s="9">
        <v>51.2</v>
      </c>
      <c r="E348" s="9">
        <v>10</v>
      </c>
      <c r="F348" s="26">
        <v>8.59</v>
      </c>
      <c r="G348" s="9">
        <v>80.099999999999994</v>
      </c>
    </row>
    <row r="349" spans="1:7" x14ac:dyDescent="0.3">
      <c r="A349" s="3">
        <f t="shared" si="8"/>
        <v>347</v>
      </c>
      <c r="B349" s="10">
        <v>44047.083333333336</v>
      </c>
      <c r="C349" s="9">
        <v>88.21</v>
      </c>
      <c r="D349" s="9">
        <v>51.6</v>
      </c>
      <c r="E349" s="9">
        <v>10.11</v>
      </c>
      <c r="F349" s="26">
        <v>8.8079999999999998</v>
      </c>
      <c r="G349" s="9">
        <v>82.95</v>
      </c>
    </row>
    <row r="350" spans="1:7" x14ac:dyDescent="0.3">
      <c r="A350" s="3">
        <f t="shared" si="8"/>
        <v>348</v>
      </c>
      <c r="B350" s="10">
        <v>44048.083333333336</v>
      </c>
      <c r="C350" s="9">
        <v>87.48</v>
      </c>
      <c r="D350" s="9">
        <v>52.8</v>
      </c>
      <c r="E350" s="9">
        <v>9.98</v>
      </c>
      <c r="F350" s="26">
        <v>8.82</v>
      </c>
      <c r="G350" s="9">
        <v>84.4</v>
      </c>
    </row>
    <row r="351" spans="1:7" x14ac:dyDescent="0.3">
      <c r="A351" s="3">
        <f t="shared" si="8"/>
        <v>349</v>
      </c>
      <c r="B351" s="10">
        <v>44049.083333333336</v>
      </c>
      <c r="C351" s="9">
        <v>86.4</v>
      </c>
      <c r="D351" s="9">
        <v>52.2</v>
      </c>
      <c r="E351" s="9">
        <v>9.7379999999999995</v>
      </c>
      <c r="F351" s="26">
        <v>8.7200000000000006</v>
      </c>
      <c r="G351" s="9">
        <v>84.1</v>
      </c>
    </row>
    <row r="352" spans="1:7" x14ac:dyDescent="0.3">
      <c r="A352" s="3">
        <f t="shared" si="8"/>
        <v>350</v>
      </c>
      <c r="B352" s="10">
        <v>44050.083333333336</v>
      </c>
      <c r="C352" s="9">
        <v>87.38</v>
      </c>
      <c r="D352" s="9">
        <v>52.8</v>
      </c>
      <c r="E352" s="9">
        <v>9.7040000000000006</v>
      </c>
      <c r="F352" s="26">
        <v>8.7279999999999998</v>
      </c>
      <c r="G352" s="9">
        <v>84.1</v>
      </c>
    </row>
    <row r="353" spans="1:7" x14ac:dyDescent="0.3">
      <c r="A353" s="3">
        <f t="shared" si="8"/>
        <v>351</v>
      </c>
      <c r="B353" s="10">
        <v>44053.083333333336</v>
      </c>
      <c r="C353" s="9">
        <v>86.72</v>
      </c>
      <c r="D353" s="9">
        <v>52.8</v>
      </c>
      <c r="E353" s="9">
        <v>9.8040000000000003</v>
      </c>
      <c r="F353" s="26">
        <v>8.8040000000000003</v>
      </c>
      <c r="G353" s="9">
        <v>87.05</v>
      </c>
    </row>
    <row r="354" spans="1:7" x14ac:dyDescent="0.3">
      <c r="A354" s="3">
        <f t="shared" si="8"/>
        <v>352</v>
      </c>
      <c r="B354" s="10">
        <v>44054.083333333336</v>
      </c>
      <c r="C354" s="9">
        <v>87.63</v>
      </c>
      <c r="D354" s="9">
        <v>53</v>
      </c>
      <c r="E354" s="9">
        <v>9.9160000000000004</v>
      </c>
      <c r="F354" s="26">
        <v>8.8780000000000001</v>
      </c>
      <c r="G354" s="9">
        <v>91.35</v>
      </c>
    </row>
    <row r="355" spans="1:7" x14ac:dyDescent="0.3">
      <c r="A355" s="3">
        <f t="shared" si="8"/>
        <v>353</v>
      </c>
      <c r="B355" s="10">
        <v>44055.083333333336</v>
      </c>
      <c r="C355" s="9">
        <v>88.2</v>
      </c>
      <c r="D355" s="9">
        <v>52.6</v>
      </c>
      <c r="E355" s="9">
        <v>10.029999999999999</v>
      </c>
      <c r="F355" s="26">
        <v>9.0020000000000007</v>
      </c>
      <c r="G355" s="9">
        <v>91.65</v>
      </c>
    </row>
    <row r="356" spans="1:7" x14ac:dyDescent="0.3">
      <c r="A356" s="3">
        <f t="shared" si="8"/>
        <v>354</v>
      </c>
      <c r="B356" s="10">
        <v>44056.083333333336</v>
      </c>
      <c r="C356" s="9">
        <v>86.99</v>
      </c>
      <c r="D356" s="9">
        <v>52</v>
      </c>
      <c r="E356" s="9">
        <v>10.015000000000001</v>
      </c>
      <c r="F356" s="26">
        <v>9.0120000000000005</v>
      </c>
      <c r="G356" s="9">
        <v>89.25</v>
      </c>
    </row>
    <row r="357" spans="1:7" x14ac:dyDescent="0.3">
      <c r="A357" s="3">
        <f t="shared" si="8"/>
        <v>355</v>
      </c>
      <c r="B357" s="10">
        <v>44057.083333333336</v>
      </c>
      <c r="C357" s="9">
        <v>85.46</v>
      </c>
      <c r="D357" s="9">
        <v>52.2</v>
      </c>
      <c r="E357" s="9">
        <v>9.9060000000000006</v>
      </c>
      <c r="F357" s="26">
        <v>8.9019999999999992</v>
      </c>
      <c r="G357" s="9">
        <v>88</v>
      </c>
    </row>
    <row r="358" spans="1:7" x14ac:dyDescent="0.3">
      <c r="A358" s="3">
        <f t="shared" si="8"/>
        <v>356</v>
      </c>
      <c r="B358" s="10">
        <v>44060.083333333336</v>
      </c>
      <c r="C358" s="9">
        <v>86.51</v>
      </c>
      <c r="D358" s="9">
        <v>52</v>
      </c>
      <c r="E358" s="9">
        <v>9.8439999999999994</v>
      </c>
      <c r="F358" s="26">
        <v>8.83</v>
      </c>
      <c r="G358" s="9">
        <v>84.15</v>
      </c>
    </row>
    <row r="359" spans="1:7" x14ac:dyDescent="0.3">
      <c r="A359" s="3">
        <f t="shared" si="8"/>
        <v>357</v>
      </c>
      <c r="B359" s="10">
        <v>44061.083333333336</v>
      </c>
      <c r="C359" s="9">
        <v>87.38</v>
      </c>
      <c r="D359" s="9">
        <v>52.2</v>
      </c>
      <c r="E359" s="9">
        <v>9.8059999999999992</v>
      </c>
      <c r="F359" s="26">
        <v>8.6560000000000006</v>
      </c>
      <c r="G359" s="9">
        <v>84.4</v>
      </c>
    </row>
    <row r="360" spans="1:7" x14ac:dyDescent="0.3">
      <c r="A360" s="3">
        <f t="shared" si="8"/>
        <v>358</v>
      </c>
      <c r="B360" s="10">
        <v>44062.083333333336</v>
      </c>
      <c r="C360" s="9">
        <v>87.64</v>
      </c>
      <c r="D360" s="9">
        <v>51.4</v>
      </c>
      <c r="E360" s="9">
        <v>10.005000000000001</v>
      </c>
      <c r="F360" s="26">
        <v>8.7360000000000007</v>
      </c>
      <c r="G360" s="9">
        <v>85.85</v>
      </c>
    </row>
    <row r="361" spans="1:7" x14ac:dyDescent="0.3">
      <c r="A361" s="3">
        <f t="shared" si="8"/>
        <v>359</v>
      </c>
      <c r="B361" s="10">
        <v>44063.083333333336</v>
      </c>
      <c r="C361" s="9">
        <v>86.97</v>
      </c>
      <c r="D361" s="9">
        <v>51.4</v>
      </c>
      <c r="E361" s="9">
        <v>9.8659999999999997</v>
      </c>
      <c r="F361" s="26">
        <v>8.5719999999999992</v>
      </c>
      <c r="G361" s="9">
        <v>85.05</v>
      </c>
    </row>
    <row r="362" spans="1:7" x14ac:dyDescent="0.3">
      <c r="A362" s="3">
        <f t="shared" si="8"/>
        <v>360</v>
      </c>
      <c r="B362" s="10">
        <v>44064.083333333336</v>
      </c>
      <c r="C362" s="9">
        <v>86.34</v>
      </c>
      <c r="D362" s="9">
        <v>51.6</v>
      </c>
      <c r="E362" s="9">
        <v>9.83</v>
      </c>
      <c r="F362" s="26">
        <v>8.5359999999999996</v>
      </c>
      <c r="G362" s="9">
        <v>86.35</v>
      </c>
    </row>
    <row r="363" spans="1:7" x14ac:dyDescent="0.3">
      <c r="A363" s="3">
        <f t="shared" si="8"/>
        <v>361</v>
      </c>
      <c r="B363" s="10">
        <v>44067.083333333336</v>
      </c>
      <c r="C363" s="9">
        <v>87.43</v>
      </c>
      <c r="D363" s="9">
        <v>52.2</v>
      </c>
      <c r="E363" s="9">
        <v>10.050000000000001</v>
      </c>
      <c r="F363" s="26">
        <v>8.9139999999999997</v>
      </c>
      <c r="G363" s="9">
        <v>89.1</v>
      </c>
    </row>
    <row r="364" spans="1:7" x14ac:dyDescent="0.3">
      <c r="A364" s="3">
        <f t="shared" si="8"/>
        <v>362</v>
      </c>
      <c r="B364" s="10">
        <v>44068.083333333336</v>
      </c>
      <c r="C364" s="9">
        <v>87.67</v>
      </c>
      <c r="D364" s="9">
        <v>51.8</v>
      </c>
      <c r="E364" s="9">
        <v>9.9700000000000006</v>
      </c>
      <c r="F364" s="26">
        <v>8.8460000000000001</v>
      </c>
      <c r="G364" s="9">
        <v>87.75</v>
      </c>
    </row>
    <row r="365" spans="1:7" x14ac:dyDescent="0.3">
      <c r="A365" s="3">
        <f t="shared" si="8"/>
        <v>363</v>
      </c>
      <c r="B365" s="10">
        <v>44069.083333333336</v>
      </c>
      <c r="C365" s="9">
        <v>87.49</v>
      </c>
      <c r="D365" s="9">
        <v>51.6</v>
      </c>
      <c r="E365" s="9">
        <v>9.8339999999999996</v>
      </c>
      <c r="F365" s="26">
        <v>9.08</v>
      </c>
      <c r="G365" s="9">
        <v>89.1</v>
      </c>
    </row>
    <row r="366" spans="1:7" x14ac:dyDescent="0.3">
      <c r="A366" s="3">
        <f t="shared" si="8"/>
        <v>364</v>
      </c>
      <c r="B366" s="10">
        <v>44070.083333333336</v>
      </c>
      <c r="C366" s="9">
        <v>86.15</v>
      </c>
      <c r="D366" s="9">
        <v>51.4</v>
      </c>
      <c r="E366" s="9">
        <v>9.6579999999999995</v>
      </c>
      <c r="F366" s="26">
        <v>8.9</v>
      </c>
      <c r="G366" s="9">
        <v>89.35</v>
      </c>
    </row>
    <row r="367" spans="1:7" x14ac:dyDescent="0.3">
      <c r="A367" s="3">
        <f t="shared" si="8"/>
        <v>365</v>
      </c>
      <c r="B367" s="10">
        <v>44071.083333333336</v>
      </c>
      <c r="C367" s="9">
        <v>85.03</v>
      </c>
      <c r="D367" s="9">
        <v>50.8</v>
      </c>
      <c r="E367" s="9">
        <v>9.5719999999999992</v>
      </c>
      <c r="F367" s="26">
        <v>8.7899999999999991</v>
      </c>
      <c r="G367" s="9">
        <v>90.55</v>
      </c>
    </row>
    <row r="368" spans="1:7" x14ac:dyDescent="0.3">
      <c r="A368" s="3">
        <f t="shared" si="8"/>
        <v>366</v>
      </c>
      <c r="B368" s="10">
        <v>44074.083333333336</v>
      </c>
      <c r="C368" s="9">
        <v>84.87</v>
      </c>
      <c r="D368" s="9">
        <v>51.8</v>
      </c>
      <c r="E368" s="9">
        <v>9.33</v>
      </c>
      <c r="F368" s="26">
        <v>8.8019999999999996</v>
      </c>
      <c r="G368" s="9">
        <v>87.8</v>
      </c>
    </row>
    <row r="369" spans="1:7" x14ac:dyDescent="0.3">
      <c r="A369" s="3">
        <f t="shared" si="8"/>
        <v>367</v>
      </c>
      <c r="B369" s="10">
        <v>44075.083333333336</v>
      </c>
      <c r="C369" s="9">
        <v>83.91</v>
      </c>
      <c r="D369" s="9">
        <v>53.6</v>
      </c>
      <c r="E369" s="9">
        <v>9.1720000000000006</v>
      </c>
      <c r="F369" s="26">
        <v>8.7840000000000007</v>
      </c>
      <c r="G369" s="9">
        <v>85</v>
      </c>
    </row>
    <row r="370" spans="1:7" x14ac:dyDescent="0.3">
      <c r="A370" s="3">
        <f t="shared" si="8"/>
        <v>368</v>
      </c>
      <c r="B370" s="10">
        <v>44076.083333333336</v>
      </c>
      <c r="C370" s="9">
        <v>85.18</v>
      </c>
      <c r="D370" s="9">
        <v>54.2</v>
      </c>
      <c r="E370" s="9">
        <v>9.2140000000000004</v>
      </c>
      <c r="F370" s="26">
        <v>8.98</v>
      </c>
      <c r="G370" s="9">
        <v>87.5</v>
      </c>
    </row>
    <row r="371" spans="1:7" x14ac:dyDescent="0.3">
      <c r="A371" s="3">
        <f t="shared" si="8"/>
        <v>369</v>
      </c>
      <c r="B371" s="10">
        <v>44077.083333333336</v>
      </c>
      <c r="C371" s="9">
        <v>84.41</v>
      </c>
      <c r="D371" s="9">
        <v>56</v>
      </c>
      <c r="E371" s="9">
        <v>9.3219999999999992</v>
      </c>
      <c r="F371" s="26">
        <v>8.85</v>
      </c>
      <c r="G371" s="9">
        <v>91.3</v>
      </c>
    </row>
    <row r="372" spans="1:7" x14ac:dyDescent="0.3">
      <c r="A372" s="3">
        <f t="shared" si="8"/>
        <v>370</v>
      </c>
      <c r="B372" s="10">
        <v>44078.083333333336</v>
      </c>
      <c r="C372" s="9">
        <v>83.57</v>
      </c>
      <c r="D372" s="9">
        <v>58</v>
      </c>
      <c r="E372" s="9">
        <v>9.218</v>
      </c>
      <c r="F372" s="26">
        <v>8.6440000000000001</v>
      </c>
      <c r="G372" s="9">
        <v>88.55</v>
      </c>
    </row>
    <row r="373" spans="1:7" x14ac:dyDescent="0.3">
      <c r="A373" s="3">
        <f t="shared" si="8"/>
        <v>371</v>
      </c>
      <c r="B373" s="10">
        <v>44081.083333333336</v>
      </c>
      <c r="C373" s="9">
        <v>85.53</v>
      </c>
      <c r="D373" s="9">
        <v>58.8</v>
      </c>
      <c r="E373" s="9">
        <v>9.26</v>
      </c>
      <c r="F373" s="26">
        <v>8.8360000000000003</v>
      </c>
      <c r="G373" s="9">
        <v>91.7</v>
      </c>
    </row>
    <row r="374" spans="1:7" x14ac:dyDescent="0.3">
      <c r="A374" s="3">
        <f t="shared" si="8"/>
        <v>372</v>
      </c>
      <c r="B374" s="10">
        <v>44082.083333333336</v>
      </c>
      <c r="C374" s="9">
        <v>85.7</v>
      </c>
      <c r="D374" s="9">
        <v>61</v>
      </c>
      <c r="E374" s="9">
        <v>9.1660000000000004</v>
      </c>
      <c r="F374" s="26">
        <v>8.1319999999999997</v>
      </c>
      <c r="G374" s="9">
        <v>88.6</v>
      </c>
    </row>
    <row r="375" spans="1:7" x14ac:dyDescent="0.3">
      <c r="A375" s="3">
        <f t="shared" si="8"/>
        <v>373</v>
      </c>
      <c r="B375" s="10">
        <v>44083.083333333336</v>
      </c>
      <c r="C375" s="9">
        <v>88.12</v>
      </c>
      <c r="D375" s="9">
        <v>60</v>
      </c>
      <c r="E375" s="9">
        <v>9.6039999999999992</v>
      </c>
      <c r="F375" s="26">
        <v>8.5239999999999991</v>
      </c>
      <c r="G375" s="9">
        <v>86.8</v>
      </c>
    </row>
    <row r="376" spans="1:7" x14ac:dyDescent="0.3">
      <c r="A376" s="3">
        <f t="shared" si="8"/>
        <v>374</v>
      </c>
      <c r="B376" s="10">
        <v>44084.083333333336</v>
      </c>
      <c r="C376" s="9">
        <v>86.69</v>
      </c>
      <c r="D376" s="9">
        <v>56</v>
      </c>
      <c r="E376" s="9">
        <v>9.5079999999999991</v>
      </c>
      <c r="F376" s="26">
        <v>8.4</v>
      </c>
      <c r="G376" s="9">
        <v>88.25</v>
      </c>
    </row>
    <row r="377" spans="1:7" x14ac:dyDescent="0.3">
      <c r="A377" s="3">
        <f t="shared" si="8"/>
        <v>375</v>
      </c>
      <c r="B377" s="10">
        <v>44085.083333333336</v>
      </c>
      <c r="C377" s="9">
        <v>87.54</v>
      </c>
      <c r="D377" s="9">
        <v>55.8</v>
      </c>
      <c r="E377" s="9">
        <v>9.4960000000000004</v>
      </c>
      <c r="F377" s="26">
        <v>8.4939999999999998</v>
      </c>
      <c r="G377" s="9">
        <v>86.9</v>
      </c>
    </row>
    <row r="378" spans="1:7" x14ac:dyDescent="0.3">
      <c r="A378" s="3">
        <f t="shared" si="8"/>
        <v>376</v>
      </c>
      <c r="B378" s="10">
        <v>44088.083333333336</v>
      </c>
      <c r="C378" s="9">
        <v>87.06</v>
      </c>
      <c r="D378" s="9">
        <v>56</v>
      </c>
      <c r="E378" s="9">
        <v>9.5120000000000005</v>
      </c>
      <c r="F378" s="26">
        <v>8.4480000000000004</v>
      </c>
      <c r="G378" s="9">
        <v>87.35</v>
      </c>
    </row>
    <row r="379" spans="1:7" x14ac:dyDescent="0.3">
      <c r="A379" s="3">
        <f t="shared" si="8"/>
        <v>377</v>
      </c>
      <c r="B379" s="10">
        <v>44089.083333333336</v>
      </c>
      <c r="C379" s="9">
        <v>88.74</v>
      </c>
      <c r="D379" s="9">
        <v>55.6</v>
      </c>
      <c r="E379" s="9">
        <v>9.5079999999999991</v>
      </c>
      <c r="F379" s="26">
        <v>8.4580000000000002</v>
      </c>
      <c r="G379" s="9">
        <v>86.7</v>
      </c>
    </row>
    <row r="380" spans="1:7" x14ac:dyDescent="0.3">
      <c r="A380" s="3">
        <f t="shared" si="8"/>
        <v>378</v>
      </c>
      <c r="B380" s="10">
        <v>44090.083333333336</v>
      </c>
      <c r="C380" s="9">
        <v>88.25</v>
      </c>
      <c r="D380" s="9">
        <v>56.6</v>
      </c>
      <c r="E380" s="9">
        <v>9.6359999999999992</v>
      </c>
      <c r="F380" s="26">
        <v>8.57</v>
      </c>
      <c r="G380" s="9">
        <v>87.35</v>
      </c>
    </row>
    <row r="381" spans="1:7" x14ac:dyDescent="0.3">
      <c r="A381" s="3">
        <f t="shared" si="8"/>
        <v>379</v>
      </c>
      <c r="B381" s="10">
        <v>44091.083333333336</v>
      </c>
      <c r="C381" s="9">
        <v>88.03</v>
      </c>
      <c r="D381" s="9">
        <v>56.8</v>
      </c>
      <c r="E381" s="9">
        <v>9.66</v>
      </c>
      <c r="F381" s="26">
        <v>8.7859999999999996</v>
      </c>
      <c r="G381" s="9">
        <v>89.5</v>
      </c>
    </row>
    <row r="382" spans="1:7" x14ac:dyDescent="0.3">
      <c r="A382" s="3">
        <f t="shared" si="8"/>
        <v>380</v>
      </c>
      <c r="B382" s="10">
        <v>44092.083333333336</v>
      </c>
      <c r="C382" s="9">
        <v>88.44</v>
      </c>
      <c r="D382" s="9">
        <v>56</v>
      </c>
      <c r="E382" s="9">
        <v>9.516</v>
      </c>
      <c r="F382" s="26">
        <v>8.6639999999999997</v>
      </c>
      <c r="G382" s="9">
        <v>85.8</v>
      </c>
    </row>
    <row r="383" spans="1:7" x14ac:dyDescent="0.3">
      <c r="A383" s="3">
        <f t="shared" si="8"/>
        <v>381</v>
      </c>
      <c r="B383" s="10">
        <v>44095.083333333336</v>
      </c>
      <c r="C383" s="9">
        <v>85.88</v>
      </c>
      <c r="D383" s="9">
        <v>55.4</v>
      </c>
      <c r="E383" s="9">
        <v>9.1440000000000001</v>
      </c>
      <c r="F383" s="26">
        <v>8.3859999999999992</v>
      </c>
      <c r="G383" s="9">
        <v>81.900000000000006</v>
      </c>
    </row>
    <row r="384" spans="1:7" x14ac:dyDescent="0.3">
      <c r="A384" s="3">
        <f t="shared" si="8"/>
        <v>382</v>
      </c>
      <c r="B384" s="10">
        <v>44096.083333333336</v>
      </c>
      <c r="C384" s="9">
        <v>84.76</v>
      </c>
      <c r="D384" s="9">
        <v>55.2</v>
      </c>
      <c r="E384" s="9">
        <v>9.25</v>
      </c>
      <c r="F384" s="26">
        <v>8.6080000000000005</v>
      </c>
      <c r="G384" s="9">
        <v>84</v>
      </c>
    </row>
    <row r="385" spans="1:7" x14ac:dyDescent="0.3">
      <c r="A385" s="3">
        <f t="shared" si="8"/>
        <v>383</v>
      </c>
      <c r="B385" s="10">
        <v>44097.083333333336</v>
      </c>
      <c r="C385" s="9">
        <v>87.06</v>
      </c>
      <c r="D385" s="9">
        <v>55.4</v>
      </c>
      <c r="E385" s="9">
        <v>9.2200000000000006</v>
      </c>
      <c r="F385" s="26">
        <v>8.7479999999999993</v>
      </c>
      <c r="G385" s="9">
        <v>85.75</v>
      </c>
    </row>
    <row r="386" spans="1:7" x14ac:dyDescent="0.3">
      <c r="A386" s="3">
        <f t="shared" si="8"/>
        <v>384</v>
      </c>
      <c r="B386" s="10">
        <v>44098.083333333336</v>
      </c>
      <c r="C386" s="9">
        <v>87.14</v>
      </c>
      <c r="D386" s="9">
        <v>52.6</v>
      </c>
      <c r="E386" s="9">
        <v>9.02</v>
      </c>
      <c r="F386" s="26">
        <v>8.5860000000000003</v>
      </c>
      <c r="G386" s="9">
        <v>83</v>
      </c>
    </row>
    <row r="387" spans="1:7" x14ac:dyDescent="0.3">
      <c r="A387" s="3">
        <f t="shared" si="8"/>
        <v>385</v>
      </c>
      <c r="B387" s="10">
        <v>44099.083333333336</v>
      </c>
      <c r="C387" s="9">
        <v>86.61</v>
      </c>
      <c r="D387" s="9">
        <v>53.2</v>
      </c>
      <c r="E387" s="9">
        <v>8.89</v>
      </c>
      <c r="F387" s="26">
        <v>8.6</v>
      </c>
      <c r="G387" s="9">
        <v>82.4</v>
      </c>
    </row>
    <row r="388" spans="1:7" x14ac:dyDescent="0.3">
      <c r="A388" s="3">
        <f t="shared" si="8"/>
        <v>386</v>
      </c>
      <c r="B388" s="10">
        <v>44102.083333333336</v>
      </c>
      <c r="C388" s="9">
        <v>87.32</v>
      </c>
      <c r="D388" s="9">
        <v>55.4</v>
      </c>
      <c r="E388" s="9">
        <v>8.9960000000000004</v>
      </c>
      <c r="F388" s="26">
        <v>8.8019999999999996</v>
      </c>
      <c r="G388" s="9">
        <v>85.5</v>
      </c>
    </row>
    <row r="389" spans="1:7" x14ac:dyDescent="0.3">
      <c r="A389" s="3">
        <f t="shared" ref="A389:A452" si="9">A388+1</f>
        <v>387</v>
      </c>
      <c r="B389" s="10">
        <v>44103.083333333336</v>
      </c>
      <c r="C389" s="9">
        <v>86.18</v>
      </c>
      <c r="D389" s="9">
        <v>56.8</v>
      </c>
      <c r="E389" s="9">
        <v>8.8040000000000003</v>
      </c>
      <c r="F389" s="26">
        <v>8.7479999999999993</v>
      </c>
      <c r="G389" s="9">
        <v>84.6</v>
      </c>
    </row>
    <row r="390" spans="1:7" x14ac:dyDescent="0.3">
      <c r="A390" s="3">
        <f t="shared" si="9"/>
        <v>388</v>
      </c>
      <c r="B390" s="10">
        <v>44104.083333333336</v>
      </c>
      <c r="C390" s="9">
        <v>85.33</v>
      </c>
      <c r="D390" s="9">
        <v>56.8</v>
      </c>
      <c r="E390" s="9">
        <v>8.8840000000000003</v>
      </c>
      <c r="F390" s="26">
        <v>9.0259999999999998</v>
      </c>
      <c r="G390" s="9">
        <v>85.35</v>
      </c>
    </row>
    <row r="391" spans="1:7" x14ac:dyDescent="0.3">
      <c r="A391" s="3">
        <f t="shared" si="9"/>
        <v>389</v>
      </c>
      <c r="B391" s="10">
        <v>44105.083333333336</v>
      </c>
      <c r="C391" s="9">
        <v>85.3</v>
      </c>
      <c r="D391" s="9">
        <v>56.6</v>
      </c>
      <c r="E391" s="9">
        <v>8.6839999999999993</v>
      </c>
      <c r="F391" s="26">
        <v>9.1760000000000002</v>
      </c>
      <c r="G391" s="9">
        <v>84.45</v>
      </c>
    </row>
    <row r="392" spans="1:7" x14ac:dyDescent="0.3">
      <c r="A392" s="3">
        <f t="shared" si="9"/>
        <v>390</v>
      </c>
      <c r="B392" s="10">
        <v>44106.083333333336</v>
      </c>
      <c r="C392" s="9">
        <v>86.08</v>
      </c>
      <c r="D392" s="9">
        <v>56</v>
      </c>
      <c r="E392" s="9">
        <v>8.84</v>
      </c>
      <c r="F392" s="26">
        <v>9.7040000000000006</v>
      </c>
      <c r="G392" s="9">
        <v>83.55</v>
      </c>
    </row>
    <row r="393" spans="1:7" x14ac:dyDescent="0.3">
      <c r="A393" s="3">
        <f t="shared" si="9"/>
        <v>391</v>
      </c>
      <c r="B393" s="10">
        <v>44109.083333333336</v>
      </c>
      <c r="C393" s="9">
        <v>86.52</v>
      </c>
      <c r="D393" s="9">
        <v>58.2</v>
      </c>
      <c r="E393" s="9">
        <v>9.1639999999999997</v>
      </c>
      <c r="F393" s="26">
        <v>9.6999999999999993</v>
      </c>
      <c r="G393" s="9">
        <v>86.75</v>
      </c>
    </row>
    <row r="394" spans="1:7" x14ac:dyDescent="0.3">
      <c r="A394" s="3">
        <f t="shared" si="9"/>
        <v>392</v>
      </c>
      <c r="B394" s="10">
        <v>44110.083333333336</v>
      </c>
      <c r="C394" s="9">
        <v>84.87</v>
      </c>
      <c r="D394" s="9">
        <v>57.6</v>
      </c>
      <c r="E394" s="9">
        <v>9.2200000000000006</v>
      </c>
      <c r="F394" s="26">
        <v>9.8019999999999996</v>
      </c>
      <c r="G394" s="9">
        <v>88.45</v>
      </c>
    </row>
    <row r="395" spans="1:7" x14ac:dyDescent="0.3">
      <c r="A395" s="3">
        <f t="shared" si="9"/>
        <v>393</v>
      </c>
      <c r="B395" s="10">
        <v>44111.083333333336</v>
      </c>
      <c r="C395" s="9">
        <v>83.91</v>
      </c>
      <c r="D395" s="9">
        <v>57</v>
      </c>
      <c r="E395" s="9">
        <v>9.0820000000000007</v>
      </c>
      <c r="F395" s="26">
        <v>9.92</v>
      </c>
      <c r="G395" s="9">
        <v>87.7</v>
      </c>
    </row>
    <row r="396" spans="1:7" x14ac:dyDescent="0.3">
      <c r="A396" s="3">
        <f t="shared" si="9"/>
        <v>394</v>
      </c>
      <c r="B396" s="10">
        <v>44112.083333333336</v>
      </c>
      <c r="C396" s="9">
        <v>85.28</v>
      </c>
      <c r="D396" s="9">
        <v>57.8</v>
      </c>
      <c r="E396" s="9">
        <v>9.1720000000000006</v>
      </c>
      <c r="F396" s="26">
        <v>9.9339999999999993</v>
      </c>
      <c r="G396" s="9">
        <v>88.4</v>
      </c>
    </row>
    <row r="397" spans="1:7" x14ac:dyDescent="0.3">
      <c r="A397" s="3">
        <f t="shared" si="9"/>
        <v>395</v>
      </c>
      <c r="B397" s="10">
        <v>44113.083333333336</v>
      </c>
      <c r="C397" s="9">
        <v>86.31</v>
      </c>
      <c r="D397" s="9">
        <v>57.6</v>
      </c>
      <c r="E397" s="9">
        <v>9.4359999999999999</v>
      </c>
      <c r="F397" s="26">
        <v>10.244999999999999</v>
      </c>
      <c r="G397" s="9">
        <v>86.45</v>
      </c>
    </row>
    <row r="398" spans="1:7" x14ac:dyDescent="0.3">
      <c r="A398" s="3">
        <f t="shared" si="9"/>
        <v>396</v>
      </c>
      <c r="B398" s="10">
        <v>44116.083333333336</v>
      </c>
      <c r="C398" s="9">
        <v>86.5</v>
      </c>
      <c r="D398" s="9">
        <v>58</v>
      </c>
      <c r="E398" s="9">
        <v>9.57</v>
      </c>
      <c r="F398" s="26">
        <v>10.345000000000001</v>
      </c>
      <c r="G398" s="9">
        <v>85.25</v>
      </c>
    </row>
    <row r="399" spans="1:7" x14ac:dyDescent="0.3">
      <c r="A399" s="3">
        <f t="shared" si="9"/>
        <v>397</v>
      </c>
      <c r="B399" s="10">
        <v>44117.083333333336</v>
      </c>
      <c r="C399" s="9">
        <v>87.52</v>
      </c>
      <c r="D399" s="9">
        <v>58.8</v>
      </c>
      <c r="E399" s="9">
        <v>9.7240000000000002</v>
      </c>
      <c r="F399" s="26">
        <v>10.105</v>
      </c>
      <c r="G399" s="9">
        <v>81.5</v>
      </c>
    </row>
    <row r="400" spans="1:7" x14ac:dyDescent="0.3">
      <c r="A400" s="3">
        <f t="shared" si="9"/>
        <v>398</v>
      </c>
      <c r="B400" s="10">
        <v>44118.083333333336</v>
      </c>
      <c r="C400" s="9">
        <v>87.09</v>
      </c>
      <c r="D400" s="9">
        <v>58</v>
      </c>
      <c r="E400" s="9">
        <v>9.6180000000000003</v>
      </c>
      <c r="F400" s="26">
        <v>10.39</v>
      </c>
      <c r="G400" s="9">
        <v>83.4</v>
      </c>
    </row>
    <row r="401" spans="1:7" x14ac:dyDescent="0.3">
      <c r="A401" s="3">
        <f t="shared" si="9"/>
        <v>399</v>
      </c>
      <c r="B401" s="10">
        <v>44119.083333333336</v>
      </c>
      <c r="C401" s="9">
        <v>84.67</v>
      </c>
      <c r="D401" s="9">
        <v>55.4</v>
      </c>
      <c r="E401" s="9">
        <v>9.6059999999999999</v>
      </c>
      <c r="F401" s="26">
        <v>10.14</v>
      </c>
      <c r="G401" s="9">
        <v>81.650000000000006</v>
      </c>
    </row>
    <row r="402" spans="1:7" x14ac:dyDescent="0.3">
      <c r="A402" s="3">
        <f t="shared" si="9"/>
        <v>400</v>
      </c>
      <c r="B402" s="10">
        <v>44120.083333333336</v>
      </c>
      <c r="C402" s="9">
        <v>86.03</v>
      </c>
      <c r="D402" s="9">
        <v>57</v>
      </c>
      <c r="E402" s="9">
        <v>9.5039999999999996</v>
      </c>
      <c r="F402" s="26">
        <v>10.315</v>
      </c>
      <c r="G402" s="9">
        <v>81.099999999999994</v>
      </c>
    </row>
    <row r="403" spans="1:7" x14ac:dyDescent="0.3">
      <c r="A403" s="3">
        <f t="shared" si="9"/>
        <v>401</v>
      </c>
      <c r="B403" s="10">
        <v>44123.083333333336</v>
      </c>
      <c r="C403" s="9">
        <v>85.72</v>
      </c>
      <c r="D403" s="9">
        <v>56.8</v>
      </c>
      <c r="E403" s="9">
        <v>9.3840000000000003</v>
      </c>
      <c r="F403" s="26">
        <v>10.375</v>
      </c>
      <c r="G403" s="9">
        <v>84</v>
      </c>
    </row>
    <row r="404" spans="1:7" x14ac:dyDescent="0.3">
      <c r="A404" s="3">
        <f t="shared" si="9"/>
        <v>402</v>
      </c>
      <c r="B404" s="10">
        <v>44124.083333333336</v>
      </c>
      <c r="C404" s="9">
        <v>84.62</v>
      </c>
      <c r="D404" s="9">
        <v>58.8</v>
      </c>
      <c r="E404" s="9">
        <v>9.4740000000000002</v>
      </c>
      <c r="F404" s="26">
        <v>10.52</v>
      </c>
      <c r="G404" s="9">
        <v>89.05</v>
      </c>
    </row>
    <row r="405" spans="1:7" x14ac:dyDescent="0.3">
      <c r="A405" s="3">
        <f t="shared" si="9"/>
        <v>403</v>
      </c>
      <c r="B405" s="10">
        <v>44125.083333333336</v>
      </c>
      <c r="C405" s="9">
        <v>83.36</v>
      </c>
      <c r="D405" s="9">
        <v>60</v>
      </c>
      <c r="E405" s="9">
        <v>9.3840000000000003</v>
      </c>
      <c r="F405" s="26">
        <v>10.25</v>
      </c>
      <c r="G405" s="9">
        <v>86.7</v>
      </c>
    </row>
    <row r="406" spans="1:7" x14ac:dyDescent="0.3">
      <c r="A406" s="3">
        <f t="shared" si="9"/>
        <v>404</v>
      </c>
      <c r="B406" s="10">
        <v>44126.083333333336</v>
      </c>
      <c r="C406" s="9">
        <v>82.74</v>
      </c>
      <c r="D406" s="9">
        <v>61</v>
      </c>
      <c r="E406" s="9">
        <v>9.3439999999999994</v>
      </c>
      <c r="F406" s="26">
        <v>10.295</v>
      </c>
      <c r="G406" s="9">
        <v>86.6</v>
      </c>
    </row>
    <row r="407" spans="1:7" x14ac:dyDescent="0.3">
      <c r="A407" s="3">
        <f t="shared" si="9"/>
        <v>405</v>
      </c>
      <c r="B407" s="10">
        <v>44127.083333333336</v>
      </c>
      <c r="C407" s="9">
        <v>82.94</v>
      </c>
      <c r="D407" s="9">
        <v>61.6</v>
      </c>
      <c r="E407" s="9">
        <v>9.5180000000000007</v>
      </c>
      <c r="F407" s="26">
        <v>10.435</v>
      </c>
      <c r="G407" s="9">
        <v>89.2</v>
      </c>
    </row>
    <row r="408" spans="1:7" x14ac:dyDescent="0.3">
      <c r="A408" s="3">
        <f t="shared" si="9"/>
        <v>406</v>
      </c>
      <c r="B408" s="10">
        <v>44130.041666666664</v>
      </c>
      <c r="C408" s="9">
        <v>82.82</v>
      </c>
      <c r="D408" s="9">
        <v>61.6</v>
      </c>
      <c r="E408" s="9">
        <v>9.3580000000000005</v>
      </c>
      <c r="F408" s="26">
        <v>10.285</v>
      </c>
      <c r="G408" s="9">
        <v>85.1</v>
      </c>
    </row>
    <row r="409" spans="1:7" x14ac:dyDescent="0.3">
      <c r="A409" s="3">
        <f t="shared" si="9"/>
        <v>407</v>
      </c>
      <c r="B409" s="10">
        <v>44131.041666666664</v>
      </c>
      <c r="C409" s="9">
        <v>81</v>
      </c>
      <c r="D409" s="9">
        <v>61</v>
      </c>
      <c r="E409" s="9">
        <v>9.1679999999999993</v>
      </c>
      <c r="F409" s="26">
        <v>10.27</v>
      </c>
      <c r="G409" s="9">
        <v>83.3</v>
      </c>
    </row>
    <row r="410" spans="1:7" x14ac:dyDescent="0.3">
      <c r="A410" s="3">
        <f t="shared" si="9"/>
        <v>408</v>
      </c>
      <c r="B410" s="10">
        <v>44132.041666666664</v>
      </c>
      <c r="C410" s="9">
        <v>79.040000000000006</v>
      </c>
      <c r="D410" s="9">
        <v>56</v>
      </c>
      <c r="E410" s="9">
        <v>9.048</v>
      </c>
      <c r="F410" s="26">
        <v>9.8879999999999999</v>
      </c>
      <c r="G410" s="9">
        <v>80.2</v>
      </c>
    </row>
    <row r="411" spans="1:7" x14ac:dyDescent="0.3">
      <c r="A411" s="3">
        <f t="shared" si="9"/>
        <v>409</v>
      </c>
      <c r="B411" s="10">
        <v>44133.041666666664</v>
      </c>
      <c r="C411" s="9">
        <v>78.23</v>
      </c>
      <c r="D411" s="9">
        <v>58</v>
      </c>
      <c r="E411" s="9">
        <v>9.6</v>
      </c>
      <c r="F411" s="26">
        <v>9.8360000000000003</v>
      </c>
      <c r="G411" s="9">
        <v>82.65</v>
      </c>
    </row>
    <row r="412" spans="1:7" x14ac:dyDescent="0.3">
      <c r="A412" s="3">
        <f t="shared" si="9"/>
        <v>410</v>
      </c>
      <c r="B412" s="10">
        <v>44134.041666666664</v>
      </c>
      <c r="C412" s="9">
        <v>77.37</v>
      </c>
      <c r="D412" s="9">
        <v>58.8</v>
      </c>
      <c r="E412" s="9">
        <v>9.6300000000000008</v>
      </c>
      <c r="F412" s="26">
        <v>9.968</v>
      </c>
      <c r="G412" s="9">
        <v>83.9</v>
      </c>
    </row>
    <row r="413" spans="1:7" x14ac:dyDescent="0.3">
      <c r="A413" s="3">
        <f t="shared" si="9"/>
        <v>411</v>
      </c>
      <c r="B413" s="10">
        <v>44137.041666666664</v>
      </c>
      <c r="C413" s="9">
        <v>79.38</v>
      </c>
      <c r="D413" s="9">
        <v>60</v>
      </c>
      <c r="E413" s="9">
        <v>9.6859999999999999</v>
      </c>
      <c r="F413" s="26">
        <v>10.130000000000001</v>
      </c>
      <c r="G413" s="9">
        <v>86.4</v>
      </c>
    </row>
    <row r="414" spans="1:7" x14ac:dyDescent="0.3">
      <c r="A414" s="3">
        <f t="shared" si="9"/>
        <v>412</v>
      </c>
      <c r="B414" s="10">
        <v>44138.041666666664</v>
      </c>
      <c r="C414" s="9">
        <v>81.66</v>
      </c>
      <c r="D414" s="9">
        <v>61</v>
      </c>
      <c r="E414" s="9">
        <v>9.5440000000000005</v>
      </c>
      <c r="F414" s="26">
        <v>10.37</v>
      </c>
      <c r="G414" s="9">
        <v>89.8</v>
      </c>
    </row>
    <row r="415" spans="1:7" x14ac:dyDescent="0.3">
      <c r="A415" s="3">
        <f t="shared" si="9"/>
        <v>413</v>
      </c>
      <c r="B415" s="10">
        <v>44139.041666666664</v>
      </c>
      <c r="C415" s="9">
        <v>86.81</v>
      </c>
      <c r="D415" s="9">
        <v>62.2</v>
      </c>
      <c r="E415" s="9">
        <v>9.5719999999999992</v>
      </c>
      <c r="F415" s="26">
        <v>10.595000000000001</v>
      </c>
      <c r="G415" s="9">
        <v>89.5</v>
      </c>
    </row>
    <row r="416" spans="1:7" x14ac:dyDescent="0.3">
      <c r="A416" s="3">
        <f t="shared" si="9"/>
        <v>414</v>
      </c>
      <c r="B416" s="10">
        <v>44140.041666666664</v>
      </c>
      <c r="C416" s="9">
        <v>85.67</v>
      </c>
      <c r="D416" s="9">
        <v>63</v>
      </c>
      <c r="E416" s="9">
        <v>9.5660000000000007</v>
      </c>
      <c r="F416" s="26">
        <v>10.6</v>
      </c>
      <c r="G416" s="9">
        <v>89.1</v>
      </c>
    </row>
    <row r="417" spans="1:7" x14ac:dyDescent="0.3">
      <c r="A417" s="3">
        <f t="shared" si="9"/>
        <v>415</v>
      </c>
      <c r="B417" s="10">
        <v>44141.041666666664</v>
      </c>
      <c r="C417" s="9">
        <v>83.32</v>
      </c>
      <c r="D417" s="9">
        <v>63.6</v>
      </c>
      <c r="E417" s="9">
        <v>9.4260000000000002</v>
      </c>
      <c r="F417" s="26">
        <v>10.425000000000001</v>
      </c>
      <c r="G417" s="9">
        <v>86.25</v>
      </c>
    </row>
    <row r="418" spans="1:7" x14ac:dyDescent="0.3">
      <c r="A418" s="3">
        <f t="shared" si="9"/>
        <v>416</v>
      </c>
      <c r="B418" s="10">
        <v>44144.041666666664</v>
      </c>
      <c r="C418" s="9">
        <v>84.93</v>
      </c>
      <c r="D418" s="9">
        <v>61.2</v>
      </c>
      <c r="E418" s="9">
        <v>9.7420000000000009</v>
      </c>
      <c r="F418" s="26">
        <v>10.94</v>
      </c>
      <c r="G418" s="9">
        <v>107.9</v>
      </c>
    </row>
    <row r="419" spans="1:7" x14ac:dyDescent="0.3">
      <c r="A419" s="3">
        <f t="shared" si="9"/>
        <v>417</v>
      </c>
      <c r="B419" s="10">
        <v>44145.041666666664</v>
      </c>
      <c r="C419" s="9">
        <v>84.69</v>
      </c>
      <c r="D419" s="9">
        <v>63.8</v>
      </c>
      <c r="E419" s="9">
        <v>10.035</v>
      </c>
      <c r="F419" s="26">
        <v>10.98</v>
      </c>
      <c r="G419" s="9">
        <v>113.1</v>
      </c>
    </row>
    <row r="420" spans="1:7" x14ac:dyDescent="0.3">
      <c r="A420" s="3">
        <f t="shared" si="9"/>
        <v>418</v>
      </c>
      <c r="B420" s="10">
        <v>44146.041666666664</v>
      </c>
      <c r="C420" s="9">
        <v>87.27</v>
      </c>
      <c r="D420" s="9">
        <v>61.6</v>
      </c>
      <c r="E420" s="9">
        <v>10.025</v>
      </c>
      <c r="F420" s="26">
        <v>11.505000000000001</v>
      </c>
      <c r="G420" s="9">
        <v>109.9</v>
      </c>
    </row>
    <row r="421" spans="1:7" x14ac:dyDescent="0.3">
      <c r="A421" s="3">
        <f t="shared" si="9"/>
        <v>419</v>
      </c>
      <c r="B421" s="10">
        <v>44147.041666666664</v>
      </c>
      <c r="C421" s="9">
        <v>86.32</v>
      </c>
      <c r="D421" s="9">
        <v>63</v>
      </c>
      <c r="E421" s="9">
        <v>10.265000000000001</v>
      </c>
      <c r="F421" s="26">
        <v>11.4</v>
      </c>
      <c r="G421" s="9">
        <v>107.8</v>
      </c>
    </row>
    <row r="422" spans="1:7" x14ac:dyDescent="0.3">
      <c r="A422" s="3">
        <f t="shared" si="9"/>
        <v>420</v>
      </c>
      <c r="B422" s="10">
        <v>44148.041666666664</v>
      </c>
      <c r="C422" s="9">
        <v>85.8</v>
      </c>
      <c r="D422" s="9">
        <v>62.4</v>
      </c>
      <c r="E422" s="9">
        <v>10.335000000000001</v>
      </c>
      <c r="F422" s="26">
        <v>11.445</v>
      </c>
      <c r="G422" s="9">
        <v>107.3</v>
      </c>
    </row>
    <row r="423" spans="1:7" x14ac:dyDescent="0.3">
      <c r="A423" s="3">
        <f t="shared" si="9"/>
        <v>421</v>
      </c>
      <c r="B423" s="10">
        <v>44151.041666666664</v>
      </c>
      <c r="C423" s="9">
        <v>85.53</v>
      </c>
      <c r="D423" s="9">
        <v>62</v>
      </c>
      <c r="E423" s="9">
        <v>10.46</v>
      </c>
      <c r="F423" s="26">
        <v>11.53</v>
      </c>
      <c r="G423" s="9">
        <v>114.9</v>
      </c>
    </row>
    <row r="424" spans="1:7" x14ac:dyDescent="0.3">
      <c r="A424" s="3">
        <f t="shared" si="9"/>
        <v>422</v>
      </c>
      <c r="B424" s="10">
        <v>44152.041666666664</v>
      </c>
      <c r="C424" s="9">
        <v>84.82</v>
      </c>
      <c r="D424" s="9">
        <v>59.8</v>
      </c>
      <c r="E424" s="9">
        <v>10.455</v>
      </c>
      <c r="F424" s="26">
        <v>11.55</v>
      </c>
      <c r="G424" s="9">
        <v>114.8</v>
      </c>
    </row>
    <row r="425" spans="1:7" x14ac:dyDescent="0.3">
      <c r="A425" s="3">
        <f t="shared" si="9"/>
        <v>423</v>
      </c>
      <c r="B425" s="10">
        <v>44153.041666666664</v>
      </c>
      <c r="C425" s="9">
        <v>86.09</v>
      </c>
      <c r="D425" s="9">
        <v>62.8</v>
      </c>
      <c r="E425" s="9">
        <v>10.494999999999999</v>
      </c>
      <c r="F425" s="26">
        <v>11.62</v>
      </c>
      <c r="G425" s="9">
        <v>114</v>
      </c>
    </row>
    <row r="426" spans="1:7" x14ac:dyDescent="0.3">
      <c r="A426" s="3">
        <f t="shared" si="9"/>
        <v>424</v>
      </c>
      <c r="B426" s="10">
        <v>44154.041666666664</v>
      </c>
      <c r="C426" s="9">
        <v>85.64</v>
      </c>
      <c r="D426" s="9">
        <v>62.6</v>
      </c>
      <c r="E426" s="9">
        <v>10.385</v>
      </c>
      <c r="F426" s="26">
        <v>11.904999999999999</v>
      </c>
      <c r="G426" s="9">
        <v>113.4</v>
      </c>
    </row>
    <row r="427" spans="1:7" x14ac:dyDescent="0.3">
      <c r="A427" s="3">
        <f t="shared" si="9"/>
        <v>425</v>
      </c>
      <c r="B427" s="10">
        <v>44155.041666666664</v>
      </c>
      <c r="C427" s="9">
        <v>85.85</v>
      </c>
      <c r="D427" s="9">
        <v>63</v>
      </c>
      <c r="E427" s="9">
        <v>10.41</v>
      </c>
      <c r="F427" s="26">
        <v>11.975</v>
      </c>
      <c r="G427" s="9">
        <v>113.7</v>
      </c>
    </row>
    <row r="428" spans="1:7" x14ac:dyDescent="0.3">
      <c r="A428" s="3">
        <f t="shared" si="9"/>
        <v>426</v>
      </c>
      <c r="B428" s="10">
        <v>44158.041666666664</v>
      </c>
      <c r="C428" s="9">
        <v>84.09</v>
      </c>
      <c r="D428" s="9">
        <v>63.6</v>
      </c>
      <c r="E428" s="9">
        <v>10.28</v>
      </c>
      <c r="F428" s="26">
        <v>12.005000000000001</v>
      </c>
      <c r="G428" s="9">
        <v>112.8</v>
      </c>
    </row>
    <row r="429" spans="1:7" x14ac:dyDescent="0.3">
      <c r="A429" s="3">
        <f t="shared" si="9"/>
        <v>427</v>
      </c>
      <c r="B429" s="10">
        <v>44159.041666666664</v>
      </c>
      <c r="C429" s="9">
        <v>84.21</v>
      </c>
      <c r="D429" s="9">
        <v>63.8</v>
      </c>
      <c r="E429" s="9">
        <v>10.32</v>
      </c>
      <c r="F429" s="26">
        <v>11.785</v>
      </c>
      <c r="G429" s="9">
        <v>114.8</v>
      </c>
    </row>
    <row r="430" spans="1:7" x14ac:dyDescent="0.3">
      <c r="A430" s="3">
        <f t="shared" si="9"/>
        <v>428</v>
      </c>
      <c r="B430" s="10">
        <v>44160.041666666664</v>
      </c>
      <c r="C430" s="9">
        <v>84.22</v>
      </c>
      <c r="D430" s="9">
        <v>63.8</v>
      </c>
      <c r="E430" s="9">
        <v>10.41</v>
      </c>
      <c r="F430" s="26">
        <v>11.82</v>
      </c>
      <c r="G430" s="9">
        <v>109.3</v>
      </c>
    </row>
    <row r="431" spans="1:7" x14ac:dyDescent="0.3">
      <c r="A431" s="3">
        <f t="shared" si="9"/>
        <v>429</v>
      </c>
      <c r="B431" s="10">
        <v>44161.041666666664</v>
      </c>
      <c r="C431" s="9">
        <v>85.37</v>
      </c>
      <c r="D431" s="9">
        <v>64.400000000000006</v>
      </c>
      <c r="E431" s="9">
        <v>10.535</v>
      </c>
      <c r="F431" s="26">
        <v>11.7</v>
      </c>
      <c r="G431" s="9">
        <v>109.5</v>
      </c>
    </row>
    <row r="432" spans="1:7" x14ac:dyDescent="0.3">
      <c r="A432" s="3">
        <f t="shared" si="9"/>
        <v>430</v>
      </c>
      <c r="B432" s="10">
        <v>44162.041666666664</v>
      </c>
      <c r="C432" s="9">
        <v>85.21</v>
      </c>
      <c r="D432" s="9">
        <v>65.400000000000006</v>
      </c>
      <c r="E432" s="9">
        <v>10.69</v>
      </c>
      <c r="F432" s="26">
        <v>12.99</v>
      </c>
      <c r="G432" s="9">
        <v>108.5</v>
      </c>
    </row>
    <row r="433" spans="1:7" x14ac:dyDescent="0.3">
      <c r="A433" s="3">
        <f t="shared" si="9"/>
        <v>431</v>
      </c>
      <c r="B433" s="10">
        <v>44165.041666666664</v>
      </c>
      <c r="C433" s="9">
        <v>84.71</v>
      </c>
      <c r="D433" s="9">
        <v>65.2</v>
      </c>
      <c r="E433" s="9">
        <v>10.59</v>
      </c>
      <c r="F433" s="26">
        <v>12.715</v>
      </c>
      <c r="G433" s="9">
        <v>105.9</v>
      </c>
    </row>
    <row r="434" spans="1:7" x14ac:dyDescent="0.3">
      <c r="A434" s="3">
        <f t="shared" si="9"/>
        <v>432</v>
      </c>
      <c r="B434" s="10">
        <v>44166.041666666664</v>
      </c>
      <c r="C434" s="9">
        <v>84.1</v>
      </c>
      <c r="D434" s="9">
        <v>65.8</v>
      </c>
      <c r="E434" s="9">
        <v>10.625</v>
      </c>
      <c r="F434" s="26">
        <v>12.84</v>
      </c>
      <c r="G434" s="9">
        <v>105.7</v>
      </c>
    </row>
    <row r="435" spans="1:7" x14ac:dyDescent="0.3">
      <c r="A435" s="3">
        <f t="shared" si="9"/>
        <v>433</v>
      </c>
      <c r="B435" s="10">
        <v>44167.041666666664</v>
      </c>
      <c r="C435" s="9">
        <v>84.04</v>
      </c>
      <c r="D435" s="9">
        <v>63.4</v>
      </c>
      <c r="E435" s="9">
        <v>10.734999999999999</v>
      </c>
      <c r="F435" s="26">
        <v>12.885</v>
      </c>
      <c r="G435" s="9">
        <v>105.8</v>
      </c>
    </row>
    <row r="436" spans="1:7" x14ac:dyDescent="0.3">
      <c r="A436" s="3">
        <f t="shared" si="9"/>
        <v>434</v>
      </c>
      <c r="B436" s="10">
        <v>44168.041666666664</v>
      </c>
      <c r="C436" s="9">
        <v>83.03</v>
      </c>
      <c r="D436" s="9">
        <v>65</v>
      </c>
      <c r="E436" s="9">
        <v>10.47</v>
      </c>
      <c r="F436" s="26">
        <v>12.98</v>
      </c>
      <c r="G436" s="9">
        <v>105.8</v>
      </c>
    </row>
    <row r="437" spans="1:7" x14ac:dyDescent="0.3">
      <c r="A437" s="3">
        <f t="shared" si="9"/>
        <v>435</v>
      </c>
      <c r="B437" s="10">
        <v>44169.041666666664</v>
      </c>
      <c r="C437" s="9">
        <v>83.6</v>
      </c>
      <c r="D437" s="9">
        <v>64.2</v>
      </c>
      <c r="E437" s="9">
        <v>10.545</v>
      </c>
      <c r="F437" s="26">
        <v>13.16</v>
      </c>
      <c r="G437" s="9">
        <v>108</v>
      </c>
    </row>
    <row r="438" spans="1:7" x14ac:dyDescent="0.3">
      <c r="A438" s="3">
        <f t="shared" si="9"/>
        <v>436</v>
      </c>
      <c r="B438" s="10">
        <v>44172.041666666664</v>
      </c>
      <c r="C438" s="9">
        <v>82.82</v>
      </c>
      <c r="D438" s="9">
        <v>63.2</v>
      </c>
      <c r="E438" s="9">
        <v>10.199999999999999</v>
      </c>
      <c r="F438" s="26">
        <v>12.88</v>
      </c>
      <c r="G438" s="9">
        <v>107</v>
      </c>
    </row>
    <row r="439" spans="1:7" x14ac:dyDescent="0.3">
      <c r="A439" s="3">
        <f t="shared" si="9"/>
        <v>437</v>
      </c>
      <c r="B439" s="10">
        <v>44173.041666666664</v>
      </c>
      <c r="C439" s="9">
        <v>82.38</v>
      </c>
      <c r="D439" s="9">
        <v>64.599999999999994</v>
      </c>
      <c r="E439" s="9">
        <v>10.244999999999999</v>
      </c>
      <c r="F439" s="26">
        <v>12.715</v>
      </c>
      <c r="G439" s="9">
        <v>106.8</v>
      </c>
    </row>
    <row r="440" spans="1:7" x14ac:dyDescent="0.3">
      <c r="A440" s="3">
        <f t="shared" si="9"/>
        <v>438</v>
      </c>
      <c r="B440" s="10">
        <v>44174.041666666664</v>
      </c>
      <c r="C440" s="9">
        <v>81.52</v>
      </c>
      <c r="D440" s="9">
        <v>63.4</v>
      </c>
      <c r="E440" s="9">
        <v>10.225</v>
      </c>
      <c r="F440" s="26">
        <v>12.79</v>
      </c>
      <c r="G440" s="9">
        <v>106</v>
      </c>
    </row>
    <row r="441" spans="1:7" x14ac:dyDescent="0.3">
      <c r="A441" s="3">
        <f t="shared" si="9"/>
        <v>439</v>
      </c>
      <c r="B441" s="10">
        <v>44175.041666666664</v>
      </c>
      <c r="C441" s="9">
        <v>81.790000000000006</v>
      </c>
      <c r="D441" s="9">
        <v>63</v>
      </c>
      <c r="E441" s="9">
        <v>10.324999999999999</v>
      </c>
      <c r="F441" s="26">
        <v>12.5</v>
      </c>
      <c r="G441" s="9">
        <v>105</v>
      </c>
    </row>
    <row r="442" spans="1:7" x14ac:dyDescent="0.3">
      <c r="A442" s="3">
        <f t="shared" si="9"/>
        <v>440</v>
      </c>
      <c r="B442" s="10">
        <v>44176.041666666664</v>
      </c>
      <c r="C442" s="9">
        <v>78.52</v>
      </c>
      <c r="D442" s="9">
        <v>61.6</v>
      </c>
      <c r="E442" s="9">
        <v>9.9079999999999995</v>
      </c>
      <c r="F442" s="26">
        <v>12.31</v>
      </c>
      <c r="G442" s="9">
        <v>105.4</v>
      </c>
    </row>
    <row r="443" spans="1:7" x14ac:dyDescent="0.3">
      <c r="A443" s="3">
        <f t="shared" si="9"/>
        <v>441</v>
      </c>
      <c r="B443" s="10">
        <v>44179.041666666664</v>
      </c>
      <c r="C443" s="9">
        <v>77.849999999999994</v>
      </c>
      <c r="D443" s="9">
        <v>62.8</v>
      </c>
      <c r="E443" s="9">
        <v>10</v>
      </c>
      <c r="F443" s="26">
        <v>12.37</v>
      </c>
      <c r="G443" s="9">
        <v>105</v>
      </c>
    </row>
    <row r="444" spans="1:7" x14ac:dyDescent="0.3">
      <c r="A444" s="3">
        <f t="shared" si="9"/>
        <v>442</v>
      </c>
      <c r="B444" s="10">
        <v>44180.041666666664</v>
      </c>
      <c r="C444" s="9">
        <v>76.23</v>
      </c>
      <c r="D444" s="9">
        <v>62.4</v>
      </c>
      <c r="E444" s="9">
        <v>9.7840000000000007</v>
      </c>
      <c r="F444" s="26">
        <v>12.5</v>
      </c>
      <c r="G444" s="9">
        <v>106</v>
      </c>
    </row>
    <row r="445" spans="1:7" x14ac:dyDescent="0.3">
      <c r="A445" s="3">
        <f t="shared" si="9"/>
        <v>443</v>
      </c>
      <c r="B445" s="10">
        <v>44181.041666666664</v>
      </c>
      <c r="C445" s="9">
        <v>77.64</v>
      </c>
      <c r="D445" s="9">
        <v>62.6</v>
      </c>
      <c r="E445" s="9">
        <v>9.86</v>
      </c>
      <c r="F445" s="26">
        <v>12.425000000000001</v>
      </c>
      <c r="G445" s="9">
        <v>106.2</v>
      </c>
    </row>
    <row r="446" spans="1:7" x14ac:dyDescent="0.3">
      <c r="A446" s="3">
        <f t="shared" si="9"/>
        <v>444</v>
      </c>
      <c r="B446" s="10">
        <v>44182.041666666664</v>
      </c>
      <c r="C446" s="9">
        <v>78</v>
      </c>
      <c r="D446" s="9">
        <v>63.6</v>
      </c>
      <c r="E446" s="9">
        <v>9.6259999999999994</v>
      </c>
      <c r="F446" s="26">
        <v>12.67</v>
      </c>
      <c r="G446" s="9">
        <v>107.3</v>
      </c>
    </row>
    <row r="447" spans="1:7" x14ac:dyDescent="0.3">
      <c r="A447" s="3">
        <f t="shared" si="9"/>
        <v>445</v>
      </c>
      <c r="B447" s="10">
        <v>44183.041666666664</v>
      </c>
      <c r="C447" s="9">
        <v>79.010000000000005</v>
      </c>
      <c r="D447" s="9">
        <v>70</v>
      </c>
      <c r="E447" s="9">
        <v>9.9499999999999993</v>
      </c>
      <c r="F447" s="26">
        <v>12.484999999999999</v>
      </c>
      <c r="G447" s="9">
        <v>102.1</v>
      </c>
    </row>
    <row r="448" spans="1:7" x14ac:dyDescent="0.3">
      <c r="A448" s="3">
        <f t="shared" si="9"/>
        <v>446</v>
      </c>
      <c r="B448" s="10">
        <v>44186.041666666664</v>
      </c>
      <c r="C448" s="9">
        <v>77.2</v>
      </c>
      <c r="D448" s="9">
        <v>68.8</v>
      </c>
      <c r="E448" s="9">
        <v>9.6059999999999999</v>
      </c>
      <c r="F448" s="26">
        <v>12.074999999999999</v>
      </c>
      <c r="G448" s="9">
        <v>100.3</v>
      </c>
    </row>
    <row r="449" spans="1:7" x14ac:dyDescent="0.3">
      <c r="A449" s="3">
        <f t="shared" si="9"/>
        <v>447</v>
      </c>
      <c r="B449" s="10">
        <v>44187.041666666664</v>
      </c>
      <c r="C449" s="9">
        <v>78.959999999999994</v>
      </c>
      <c r="D449" s="9">
        <v>67.599999999999994</v>
      </c>
      <c r="E449" s="9">
        <v>9.6340000000000003</v>
      </c>
      <c r="F449" s="26">
        <v>12.46</v>
      </c>
      <c r="G449" s="9">
        <v>101</v>
      </c>
    </row>
    <row r="450" spans="1:7" x14ac:dyDescent="0.3">
      <c r="A450" s="3">
        <f t="shared" si="9"/>
        <v>448</v>
      </c>
      <c r="B450" s="10">
        <v>44188.041666666664</v>
      </c>
      <c r="C450" s="9">
        <v>78.31</v>
      </c>
      <c r="D450" s="9">
        <v>68.8</v>
      </c>
      <c r="E450" s="9">
        <v>9.75</v>
      </c>
      <c r="F450" s="26">
        <v>12.59</v>
      </c>
      <c r="G450" s="9">
        <v>101.5</v>
      </c>
    </row>
    <row r="451" spans="1:7" x14ac:dyDescent="0.3">
      <c r="A451" s="3">
        <f t="shared" si="9"/>
        <v>449</v>
      </c>
      <c r="B451" s="10">
        <v>44189.041666666664</v>
      </c>
      <c r="C451" s="9">
        <v>78.34</v>
      </c>
      <c r="D451" s="9">
        <v>69</v>
      </c>
      <c r="E451" s="9">
        <v>9.75</v>
      </c>
      <c r="F451" s="26">
        <v>12.55</v>
      </c>
      <c r="G451" s="9">
        <v>101.1</v>
      </c>
    </row>
    <row r="452" spans="1:7" x14ac:dyDescent="0.3">
      <c r="A452" s="3">
        <f t="shared" si="9"/>
        <v>450</v>
      </c>
      <c r="B452" s="10">
        <v>44193.041666666664</v>
      </c>
      <c r="C452" s="9">
        <v>78.66</v>
      </c>
      <c r="D452" s="9">
        <v>68.2</v>
      </c>
      <c r="E452" s="9">
        <v>9.8140000000000001</v>
      </c>
      <c r="F452" s="26">
        <v>12.74</v>
      </c>
      <c r="G452" s="9">
        <v>104.7</v>
      </c>
    </row>
    <row r="453" spans="1:7" x14ac:dyDescent="0.3">
      <c r="A453" s="3">
        <f t="shared" ref="A453:A515" si="10">A452+1</f>
        <v>451</v>
      </c>
      <c r="B453" s="10">
        <v>44194.041666666664</v>
      </c>
      <c r="C453" s="9">
        <v>79.22</v>
      </c>
      <c r="D453" s="9">
        <v>68.8</v>
      </c>
      <c r="E453" s="9">
        <v>9.8260000000000005</v>
      </c>
      <c r="F453" s="26">
        <v>12.84</v>
      </c>
      <c r="G453" s="9">
        <v>104.6</v>
      </c>
    </row>
    <row r="454" spans="1:7" x14ac:dyDescent="0.3">
      <c r="A454" s="3">
        <f t="shared" si="10"/>
        <v>452</v>
      </c>
      <c r="B454" s="10">
        <v>44195.041666666664</v>
      </c>
      <c r="C454" s="9">
        <v>78.86</v>
      </c>
      <c r="D454" s="9">
        <v>69.400000000000006</v>
      </c>
      <c r="E454" s="9">
        <v>9.8040000000000003</v>
      </c>
      <c r="F454" s="26">
        <v>12.845000000000001</v>
      </c>
      <c r="G454" s="9">
        <v>104.4</v>
      </c>
    </row>
    <row r="455" spans="1:7" x14ac:dyDescent="0.3">
      <c r="A455" s="3">
        <f t="shared" si="10"/>
        <v>453</v>
      </c>
      <c r="B455" s="10">
        <v>44196.041666666664</v>
      </c>
      <c r="C455" s="9">
        <v>78.7</v>
      </c>
      <c r="D455" s="9">
        <v>70.8</v>
      </c>
      <c r="E455" s="9">
        <v>9.734</v>
      </c>
      <c r="F455" s="26">
        <v>12.895</v>
      </c>
      <c r="G455" s="9">
        <v>106.1</v>
      </c>
    </row>
    <row r="456" spans="1:7" x14ac:dyDescent="0.3">
      <c r="A456" s="3">
        <f t="shared" si="10"/>
        <v>454</v>
      </c>
      <c r="B456" s="10">
        <v>44200.041666666664</v>
      </c>
      <c r="C456" s="9">
        <v>79</v>
      </c>
      <c r="D456" s="9">
        <v>69.599999999999994</v>
      </c>
      <c r="E456" s="9">
        <v>9.9499999999999993</v>
      </c>
      <c r="F456" s="26">
        <v>13.145</v>
      </c>
      <c r="G456" s="9">
        <v>99.55</v>
      </c>
    </row>
    <row r="457" spans="1:7" x14ac:dyDescent="0.3">
      <c r="A457" s="3">
        <f t="shared" si="10"/>
        <v>455</v>
      </c>
      <c r="B457" s="10">
        <v>44201.041666666664</v>
      </c>
      <c r="C457" s="9">
        <v>78.989999999999995</v>
      </c>
      <c r="D457" s="9">
        <v>69</v>
      </c>
      <c r="E457" s="9">
        <v>9.92</v>
      </c>
      <c r="F457" s="26">
        <v>12.965</v>
      </c>
      <c r="G457" s="9">
        <v>99.05</v>
      </c>
    </row>
    <row r="458" spans="1:7" x14ac:dyDescent="0.3">
      <c r="A458" s="3">
        <f t="shared" si="10"/>
        <v>456</v>
      </c>
      <c r="B458" s="10">
        <v>44202.041666666664</v>
      </c>
      <c r="C458" s="9">
        <v>78.510000000000005</v>
      </c>
      <c r="D458" s="9">
        <v>68.8</v>
      </c>
      <c r="E458" s="9">
        <v>10.09</v>
      </c>
      <c r="F458" s="26">
        <v>13.13</v>
      </c>
      <c r="G458" s="9">
        <v>99.2</v>
      </c>
    </row>
    <row r="459" spans="1:7" x14ac:dyDescent="0.3">
      <c r="A459" s="3">
        <f t="shared" si="10"/>
        <v>457</v>
      </c>
      <c r="B459" s="10">
        <v>44203.041666666664</v>
      </c>
      <c r="C459" s="9">
        <v>77.72</v>
      </c>
      <c r="D459" s="9">
        <v>69</v>
      </c>
      <c r="E459" s="9">
        <v>10.31</v>
      </c>
      <c r="F459" s="26">
        <v>13.28</v>
      </c>
      <c r="G459" s="9">
        <v>98.25</v>
      </c>
    </row>
    <row r="460" spans="1:7" x14ac:dyDescent="0.3">
      <c r="A460" s="3">
        <f t="shared" si="10"/>
        <v>458</v>
      </c>
      <c r="B460" s="10">
        <v>44204.041666666664</v>
      </c>
      <c r="C460" s="9">
        <v>78.790000000000006</v>
      </c>
      <c r="D460" s="9">
        <v>68.599999999999994</v>
      </c>
      <c r="E460" s="9">
        <v>10.164999999999999</v>
      </c>
      <c r="F460" s="26">
        <v>13.505000000000001</v>
      </c>
      <c r="G460" s="9">
        <v>97.35</v>
      </c>
    </row>
    <row r="461" spans="1:7" x14ac:dyDescent="0.3">
      <c r="A461" s="3">
        <f t="shared" si="10"/>
        <v>459</v>
      </c>
      <c r="B461" s="10">
        <v>44207.041666666664</v>
      </c>
      <c r="C461" s="9">
        <v>79.239999999999995</v>
      </c>
      <c r="D461" s="9">
        <v>70.2</v>
      </c>
      <c r="E461" s="9">
        <v>10.065</v>
      </c>
      <c r="F461" s="26">
        <v>13.414999999999999</v>
      </c>
      <c r="G461" s="9">
        <v>95.4</v>
      </c>
    </row>
    <row r="462" spans="1:7" x14ac:dyDescent="0.3">
      <c r="A462" s="3">
        <f t="shared" si="10"/>
        <v>460</v>
      </c>
      <c r="B462" s="10">
        <v>44208.041666666664</v>
      </c>
      <c r="C462" s="9">
        <v>79.19</v>
      </c>
      <c r="D462" s="9">
        <v>73.8</v>
      </c>
      <c r="E462" s="9">
        <v>10.005000000000001</v>
      </c>
      <c r="F462" s="26">
        <v>13.135</v>
      </c>
      <c r="G462" s="9">
        <v>95.5</v>
      </c>
    </row>
    <row r="463" spans="1:7" x14ac:dyDescent="0.3">
      <c r="A463" s="3">
        <f t="shared" si="10"/>
        <v>461</v>
      </c>
      <c r="B463" s="10">
        <v>44209.041666666664</v>
      </c>
      <c r="C463" s="9">
        <v>79.03</v>
      </c>
      <c r="D463" s="9">
        <v>74</v>
      </c>
      <c r="E463" s="9">
        <v>10.175000000000001</v>
      </c>
      <c r="F463" s="26">
        <v>12.785</v>
      </c>
      <c r="G463" s="9">
        <v>94.7</v>
      </c>
    </row>
    <row r="464" spans="1:7" x14ac:dyDescent="0.3">
      <c r="A464" s="3">
        <f t="shared" si="10"/>
        <v>462</v>
      </c>
      <c r="B464" s="10">
        <v>44210.041666666664</v>
      </c>
      <c r="C464" s="9">
        <v>80.97</v>
      </c>
      <c r="D464" s="9">
        <v>75</v>
      </c>
      <c r="E464" s="9">
        <v>9.9559999999999995</v>
      </c>
      <c r="F464" s="26">
        <v>12.45</v>
      </c>
      <c r="G464" s="9">
        <v>96.75</v>
      </c>
    </row>
    <row r="465" spans="1:7" x14ac:dyDescent="0.3">
      <c r="A465" s="3">
        <f t="shared" si="10"/>
        <v>463</v>
      </c>
      <c r="B465" s="10">
        <v>44211.041666666664</v>
      </c>
      <c r="C465" s="9">
        <v>81.53</v>
      </c>
      <c r="D465" s="9">
        <v>76</v>
      </c>
      <c r="E465" s="9">
        <v>9.75</v>
      </c>
      <c r="F465" s="26">
        <v>12.375</v>
      </c>
      <c r="G465" s="9">
        <v>97.55</v>
      </c>
    </row>
    <row r="466" spans="1:7" x14ac:dyDescent="0.3">
      <c r="A466" s="3">
        <f t="shared" si="10"/>
        <v>464</v>
      </c>
      <c r="B466" s="10">
        <v>44214.041666666664</v>
      </c>
      <c r="C466" s="9">
        <v>81.63</v>
      </c>
      <c r="D466" s="9">
        <v>75.599999999999994</v>
      </c>
      <c r="E466" s="9">
        <v>9.67</v>
      </c>
      <c r="F466" s="26">
        <v>12.145</v>
      </c>
      <c r="G466" s="9">
        <v>95.6</v>
      </c>
    </row>
    <row r="467" spans="1:7" x14ac:dyDescent="0.3">
      <c r="A467" s="3">
        <f t="shared" si="10"/>
        <v>465</v>
      </c>
      <c r="B467" s="10">
        <v>44215.041666666664</v>
      </c>
      <c r="C467" s="9">
        <v>83.23</v>
      </c>
      <c r="D467" s="9">
        <v>75</v>
      </c>
      <c r="E467" s="9">
        <v>9.6620000000000008</v>
      </c>
      <c r="F467" s="26">
        <v>12.37</v>
      </c>
      <c r="G467" s="9">
        <v>95</v>
      </c>
    </row>
    <row r="468" spans="1:7" x14ac:dyDescent="0.3">
      <c r="A468" s="3">
        <f t="shared" si="10"/>
        <v>466</v>
      </c>
      <c r="B468" s="10">
        <v>44216.041666666664</v>
      </c>
      <c r="C468" s="9">
        <v>82.35</v>
      </c>
      <c r="D468" s="9">
        <v>75.599999999999994</v>
      </c>
      <c r="E468" s="9">
        <v>9.6620000000000008</v>
      </c>
      <c r="F468" s="26">
        <v>12.08</v>
      </c>
      <c r="G468" s="9">
        <v>95.95</v>
      </c>
    </row>
    <row r="469" spans="1:7" x14ac:dyDescent="0.3">
      <c r="A469" s="3">
        <f t="shared" si="10"/>
        <v>467</v>
      </c>
      <c r="B469" s="10">
        <v>44217.041666666664</v>
      </c>
      <c r="C469" s="9">
        <v>81.42</v>
      </c>
      <c r="D469" s="9">
        <v>75.599999999999994</v>
      </c>
      <c r="E469" s="9">
        <v>9.5619999999999994</v>
      </c>
      <c r="F469" s="26">
        <v>12.32</v>
      </c>
      <c r="G469" s="9">
        <v>95</v>
      </c>
    </row>
    <row r="470" spans="1:7" x14ac:dyDescent="0.3">
      <c r="A470" s="3">
        <f t="shared" si="10"/>
        <v>468</v>
      </c>
      <c r="B470" s="10">
        <v>44218.041666666664</v>
      </c>
      <c r="C470" s="9">
        <v>81.459999999999994</v>
      </c>
      <c r="D470" s="9">
        <v>76.599999999999994</v>
      </c>
      <c r="E470" s="9">
        <v>9.5879999999999992</v>
      </c>
      <c r="F470" s="26">
        <v>12.385</v>
      </c>
      <c r="G470" s="9">
        <v>94.05</v>
      </c>
    </row>
    <row r="471" spans="1:7" x14ac:dyDescent="0.3">
      <c r="A471" s="3">
        <f t="shared" si="10"/>
        <v>469</v>
      </c>
      <c r="B471" s="10">
        <v>44221.041666666664</v>
      </c>
      <c r="C471" s="9">
        <v>81.5</v>
      </c>
      <c r="D471" s="9">
        <v>75.599999999999994</v>
      </c>
      <c r="E471" s="9">
        <v>9.5540000000000003</v>
      </c>
      <c r="F471" s="26">
        <v>10.45</v>
      </c>
      <c r="G471" s="9">
        <v>92.25</v>
      </c>
    </row>
    <row r="472" spans="1:7" x14ac:dyDescent="0.3">
      <c r="A472" s="3">
        <f t="shared" si="10"/>
        <v>470</v>
      </c>
      <c r="B472" s="10">
        <v>44222.041666666664</v>
      </c>
      <c r="C472" s="9">
        <v>81.069999999999993</v>
      </c>
      <c r="D472" s="9">
        <v>77.8</v>
      </c>
      <c r="E472" s="9">
        <v>9.702</v>
      </c>
      <c r="F472" s="26">
        <v>10.75</v>
      </c>
      <c r="G472" s="9">
        <v>95.3</v>
      </c>
    </row>
    <row r="473" spans="1:7" x14ac:dyDescent="0.3">
      <c r="A473" s="3">
        <f t="shared" si="10"/>
        <v>471</v>
      </c>
      <c r="B473" s="10">
        <v>44223.041666666664</v>
      </c>
      <c r="C473" s="9">
        <v>79.069999999999993</v>
      </c>
      <c r="D473" s="9">
        <v>79.599999999999994</v>
      </c>
      <c r="E473" s="9">
        <v>9.8539999999999992</v>
      </c>
      <c r="F473" s="26">
        <v>10.45</v>
      </c>
      <c r="G473" s="9">
        <v>96.65</v>
      </c>
    </row>
    <row r="474" spans="1:7" x14ac:dyDescent="0.3">
      <c r="A474" s="3">
        <f t="shared" si="10"/>
        <v>472</v>
      </c>
      <c r="B474" s="10">
        <v>44224.041666666664</v>
      </c>
      <c r="C474" s="9">
        <v>79.09</v>
      </c>
      <c r="D474" s="9">
        <v>78.400000000000006</v>
      </c>
      <c r="E474" s="9">
        <v>9.8019999999999996</v>
      </c>
      <c r="F474" s="26">
        <v>10.335000000000001</v>
      </c>
      <c r="G474" s="9">
        <v>98.8</v>
      </c>
    </row>
    <row r="475" spans="1:7" x14ac:dyDescent="0.3">
      <c r="A475" s="3">
        <f t="shared" si="10"/>
        <v>473</v>
      </c>
      <c r="B475" s="10">
        <v>44225.041666666664</v>
      </c>
      <c r="C475" s="9">
        <v>77.150000000000006</v>
      </c>
      <c r="D475" s="9">
        <v>79.400000000000006</v>
      </c>
      <c r="E475" s="9">
        <v>9.7040000000000006</v>
      </c>
      <c r="F475" s="26">
        <v>10.28</v>
      </c>
      <c r="G475" s="9">
        <v>95</v>
      </c>
    </row>
    <row r="476" spans="1:7" x14ac:dyDescent="0.3">
      <c r="A476" s="3">
        <f t="shared" si="10"/>
        <v>474</v>
      </c>
      <c r="B476" s="10">
        <v>44228.041666666664</v>
      </c>
      <c r="C476" s="9">
        <v>78.209999999999994</v>
      </c>
      <c r="D476" s="9">
        <v>80</v>
      </c>
      <c r="E476" s="9">
        <v>9.7260000000000009</v>
      </c>
      <c r="F476" s="26">
        <v>10.35</v>
      </c>
      <c r="G476" s="9">
        <v>97.05</v>
      </c>
    </row>
    <row r="477" spans="1:7" x14ac:dyDescent="0.3">
      <c r="A477" s="3">
        <f t="shared" si="10"/>
        <v>475</v>
      </c>
      <c r="B477" s="10">
        <v>44229.041666666664</v>
      </c>
      <c r="C477" s="9">
        <v>78.599999999999994</v>
      </c>
      <c r="D477" s="9">
        <v>81.599999999999994</v>
      </c>
      <c r="E477" s="9">
        <v>9.7159999999999993</v>
      </c>
      <c r="F477" s="26">
        <v>10.515000000000001</v>
      </c>
      <c r="G477" s="9">
        <v>101</v>
      </c>
    </row>
    <row r="478" spans="1:7" x14ac:dyDescent="0.3">
      <c r="A478" s="3">
        <f t="shared" si="10"/>
        <v>476</v>
      </c>
      <c r="B478" s="10">
        <v>44230.041666666664</v>
      </c>
      <c r="C478" s="9">
        <v>77.73</v>
      </c>
      <c r="D478" s="9">
        <v>81.400000000000006</v>
      </c>
      <c r="E478" s="9">
        <v>9.7880000000000003</v>
      </c>
      <c r="F478" s="26">
        <v>10.635</v>
      </c>
      <c r="G478" s="9">
        <v>101.6</v>
      </c>
    </row>
    <row r="479" spans="1:7" x14ac:dyDescent="0.3">
      <c r="A479" s="3">
        <f t="shared" si="10"/>
        <v>477</v>
      </c>
      <c r="B479" s="10">
        <v>44231.041666666664</v>
      </c>
      <c r="C479" s="9">
        <v>78.83</v>
      </c>
      <c r="D479" s="9">
        <v>81.2</v>
      </c>
      <c r="E479" s="9">
        <v>9.8320000000000007</v>
      </c>
      <c r="F479" s="26">
        <v>10.64</v>
      </c>
      <c r="G479" s="9">
        <v>101.7</v>
      </c>
    </row>
    <row r="480" spans="1:7" x14ac:dyDescent="0.3">
      <c r="A480" s="3">
        <f t="shared" si="10"/>
        <v>478</v>
      </c>
      <c r="B480" s="10">
        <v>44232.041666666664</v>
      </c>
      <c r="C480" s="9">
        <v>80.010000000000005</v>
      </c>
      <c r="D480" s="9">
        <v>81.2</v>
      </c>
      <c r="E480" s="9">
        <v>9.8439999999999994</v>
      </c>
      <c r="F480" s="26">
        <v>10.76</v>
      </c>
      <c r="G480" s="9">
        <v>104.2</v>
      </c>
    </row>
    <row r="481" spans="1:7" x14ac:dyDescent="0.3">
      <c r="A481" s="3">
        <f t="shared" si="10"/>
        <v>479</v>
      </c>
      <c r="B481" s="10">
        <v>44235.041666666664</v>
      </c>
      <c r="C481" s="9">
        <v>80.77</v>
      </c>
      <c r="D481" s="9">
        <v>83.8</v>
      </c>
      <c r="E481" s="9">
        <v>9.8260000000000005</v>
      </c>
      <c r="F481" s="26">
        <v>10.664999999999999</v>
      </c>
      <c r="G481" s="9">
        <v>106.5</v>
      </c>
    </row>
    <row r="482" spans="1:7" x14ac:dyDescent="0.3">
      <c r="A482" s="3">
        <f t="shared" si="10"/>
        <v>480</v>
      </c>
      <c r="B482" s="10">
        <v>44236.041666666664</v>
      </c>
      <c r="C482" s="9">
        <v>80.58</v>
      </c>
      <c r="D482" s="9">
        <v>84</v>
      </c>
      <c r="E482" s="9">
        <v>9.7319999999999993</v>
      </c>
      <c r="F482" s="26">
        <v>10.48</v>
      </c>
      <c r="G482" s="9">
        <v>103</v>
      </c>
    </row>
    <row r="483" spans="1:7" x14ac:dyDescent="0.3">
      <c r="A483" s="3">
        <f t="shared" si="10"/>
        <v>481</v>
      </c>
      <c r="B483" s="10">
        <v>44237.041666666664</v>
      </c>
      <c r="C483" s="9">
        <v>79.459999999999994</v>
      </c>
      <c r="D483" s="9">
        <v>83</v>
      </c>
      <c r="E483" s="9">
        <v>9.8719999999999999</v>
      </c>
      <c r="F483" s="26">
        <v>10.61</v>
      </c>
      <c r="G483" s="9">
        <v>101.8</v>
      </c>
    </row>
    <row r="484" spans="1:7" x14ac:dyDescent="0.3">
      <c r="A484" s="3">
        <f t="shared" si="10"/>
        <v>482</v>
      </c>
      <c r="B484" s="10">
        <v>44238.041666666664</v>
      </c>
      <c r="C484" s="9">
        <v>77.81</v>
      </c>
      <c r="D484" s="9">
        <v>84</v>
      </c>
      <c r="E484" s="9">
        <v>9.7200000000000006</v>
      </c>
      <c r="F484" s="26">
        <v>10.65</v>
      </c>
      <c r="G484" s="9">
        <v>101.8</v>
      </c>
    </row>
    <row r="485" spans="1:7" x14ac:dyDescent="0.3">
      <c r="A485" s="3">
        <f t="shared" si="10"/>
        <v>483</v>
      </c>
      <c r="B485" s="10">
        <v>44239.041666666664</v>
      </c>
      <c r="C485" s="9">
        <v>78.16</v>
      </c>
      <c r="D485" s="9">
        <v>82</v>
      </c>
      <c r="E485" s="9">
        <v>9.7460000000000004</v>
      </c>
      <c r="F485" s="26">
        <v>10.615</v>
      </c>
      <c r="G485" s="9">
        <v>99.95</v>
      </c>
    </row>
    <row r="486" spans="1:7" x14ac:dyDescent="0.3">
      <c r="A486" s="3">
        <f t="shared" si="10"/>
        <v>484</v>
      </c>
      <c r="B486" s="10">
        <v>44242.041666666664</v>
      </c>
      <c r="C486" s="9">
        <v>78.540000000000006</v>
      </c>
      <c r="D486" s="9">
        <v>80</v>
      </c>
      <c r="E486" s="9">
        <v>9.89</v>
      </c>
      <c r="F486" s="26">
        <v>10.66</v>
      </c>
      <c r="G486" s="9">
        <v>99.95</v>
      </c>
    </row>
    <row r="487" spans="1:7" x14ac:dyDescent="0.3">
      <c r="A487" s="3">
        <f t="shared" si="10"/>
        <v>485</v>
      </c>
      <c r="B487" s="10">
        <v>44243.041666666664</v>
      </c>
      <c r="C487" s="9">
        <v>78.040000000000006</v>
      </c>
      <c r="D487" s="9">
        <v>78.2</v>
      </c>
      <c r="E487" s="9">
        <v>9.89</v>
      </c>
      <c r="F487" s="26">
        <v>10.54</v>
      </c>
      <c r="G487" s="9">
        <v>99.35</v>
      </c>
    </row>
    <row r="488" spans="1:7" x14ac:dyDescent="0.3">
      <c r="A488" s="3">
        <f t="shared" si="10"/>
        <v>486</v>
      </c>
      <c r="B488" s="10">
        <v>44244.041666666664</v>
      </c>
      <c r="C488" s="9">
        <v>78.78</v>
      </c>
      <c r="D488" s="9">
        <v>77</v>
      </c>
      <c r="E488" s="9">
        <v>10.050000000000001</v>
      </c>
      <c r="F488" s="26">
        <v>10.585000000000001</v>
      </c>
      <c r="G488" s="9">
        <v>96.8</v>
      </c>
    </row>
    <row r="489" spans="1:7" x14ac:dyDescent="0.3">
      <c r="A489" s="3">
        <f t="shared" si="10"/>
        <v>487</v>
      </c>
      <c r="B489" s="10">
        <v>44245.041666666664</v>
      </c>
      <c r="C489" s="9">
        <v>78.239999999999995</v>
      </c>
      <c r="D489" s="9">
        <v>79.599999999999994</v>
      </c>
      <c r="E489" s="9">
        <v>9.7880000000000003</v>
      </c>
      <c r="F489" s="26">
        <v>10.28</v>
      </c>
      <c r="G489" s="9">
        <v>95</v>
      </c>
    </row>
    <row r="490" spans="1:7" x14ac:dyDescent="0.3">
      <c r="A490" s="3">
        <f t="shared" si="10"/>
        <v>488</v>
      </c>
      <c r="B490" s="10">
        <v>44246.041666666664</v>
      </c>
      <c r="C490" s="9">
        <v>77.010000000000005</v>
      </c>
      <c r="D490" s="9">
        <v>77.400000000000006</v>
      </c>
      <c r="E490" s="9">
        <v>9.7639999999999993</v>
      </c>
      <c r="F490" s="26">
        <v>10.199999999999999</v>
      </c>
      <c r="G490" s="9">
        <v>95.7</v>
      </c>
    </row>
    <row r="491" spans="1:7" x14ac:dyDescent="0.3">
      <c r="A491" s="3">
        <f t="shared" si="10"/>
        <v>489</v>
      </c>
      <c r="B491" s="10">
        <v>44249.041666666664</v>
      </c>
      <c r="C491" s="9">
        <v>76.3</v>
      </c>
      <c r="D491" s="9">
        <v>77.2</v>
      </c>
      <c r="E491" s="9">
        <v>9.7439999999999998</v>
      </c>
      <c r="F491" s="26">
        <v>10.050000000000001</v>
      </c>
      <c r="G491" s="9">
        <v>99.65</v>
      </c>
    </row>
    <row r="492" spans="1:7" x14ac:dyDescent="0.3">
      <c r="A492" s="3">
        <f t="shared" si="10"/>
        <v>490</v>
      </c>
      <c r="B492" s="10">
        <v>44250.041666666664</v>
      </c>
      <c r="C492" s="9">
        <v>76.62</v>
      </c>
      <c r="D492" s="9">
        <v>76.2</v>
      </c>
      <c r="E492" s="9">
        <v>9.7899999999999991</v>
      </c>
      <c r="F492" s="26">
        <v>10.025</v>
      </c>
      <c r="G492" s="9">
        <v>104.5</v>
      </c>
    </row>
    <row r="493" spans="1:7" x14ac:dyDescent="0.3">
      <c r="A493" s="3">
        <f t="shared" si="10"/>
        <v>491</v>
      </c>
      <c r="B493" s="10">
        <v>44251.041666666664</v>
      </c>
      <c r="C493" s="9">
        <v>76.63</v>
      </c>
      <c r="D493" s="9">
        <v>76.599999999999994</v>
      </c>
      <c r="E493" s="9">
        <v>9.7680000000000007</v>
      </c>
      <c r="F493" s="26">
        <v>10.06</v>
      </c>
      <c r="G493" s="9">
        <v>107.5</v>
      </c>
    </row>
    <row r="494" spans="1:7" x14ac:dyDescent="0.3">
      <c r="A494" s="3">
        <f t="shared" si="10"/>
        <v>492</v>
      </c>
      <c r="B494" s="10">
        <v>44252.041666666664</v>
      </c>
      <c r="C494" s="9">
        <v>75.650000000000006</v>
      </c>
      <c r="D494" s="9">
        <v>77.599999999999994</v>
      </c>
      <c r="E494" s="9">
        <v>9.7940000000000005</v>
      </c>
      <c r="F494" s="26">
        <v>9.9860000000000007</v>
      </c>
      <c r="G494" s="9">
        <v>106.1</v>
      </c>
    </row>
    <row r="495" spans="1:7" x14ac:dyDescent="0.3">
      <c r="A495" s="3">
        <f t="shared" si="10"/>
        <v>493</v>
      </c>
      <c r="B495" s="10">
        <v>44253.041666666664</v>
      </c>
      <c r="C495" s="9">
        <v>75.8</v>
      </c>
      <c r="D495" s="9">
        <v>76.599999999999994</v>
      </c>
      <c r="E495" s="9">
        <v>9.548</v>
      </c>
      <c r="F495" s="26">
        <v>9.9079999999999995</v>
      </c>
      <c r="G495" s="9">
        <v>105.2</v>
      </c>
    </row>
    <row r="496" spans="1:7" x14ac:dyDescent="0.3">
      <c r="A496" s="3">
        <f t="shared" si="10"/>
        <v>494</v>
      </c>
      <c r="B496" s="10">
        <v>44256.041666666664</v>
      </c>
      <c r="C496" s="9">
        <v>76.42</v>
      </c>
      <c r="D496" s="9">
        <v>77</v>
      </c>
      <c r="E496" s="9">
        <v>9.6059999999999999</v>
      </c>
      <c r="F496" s="26">
        <v>10.085000000000001</v>
      </c>
      <c r="G496" s="9">
        <v>106.6</v>
      </c>
    </row>
    <row r="497" spans="1:7" x14ac:dyDescent="0.3">
      <c r="A497" s="3">
        <f t="shared" si="10"/>
        <v>495</v>
      </c>
      <c r="B497" s="10">
        <v>44257.041666666664</v>
      </c>
      <c r="C497" s="9">
        <v>76.34</v>
      </c>
      <c r="D497" s="9">
        <v>79.599999999999994</v>
      </c>
      <c r="E497" s="9">
        <v>9.6479999999999997</v>
      </c>
      <c r="F497" s="26">
        <v>10.025</v>
      </c>
      <c r="G497" s="9">
        <v>104.5</v>
      </c>
    </row>
    <row r="498" spans="1:7" x14ac:dyDescent="0.3">
      <c r="A498" s="3">
        <f t="shared" si="10"/>
        <v>496</v>
      </c>
      <c r="B498" s="10">
        <v>44258.041666666664</v>
      </c>
      <c r="C498" s="9">
        <v>75.349999999999994</v>
      </c>
      <c r="D498" s="9">
        <v>77</v>
      </c>
      <c r="E498" s="9">
        <v>9.6219999999999999</v>
      </c>
      <c r="F498" s="26">
        <v>9.8059999999999992</v>
      </c>
      <c r="G498" s="9">
        <v>105.8</v>
      </c>
    </row>
    <row r="499" spans="1:7" x14ac:dyDescent="0.3">
      <c r="A499" s="3">
        <f t="shared" si="10"/>
        <v>497</v>
      </c>
      <c r="B499" s="10">
        <v>44259.041666666664</v>
      </c>
      <c r="C499" s="9">
        <v>76.75</v>
      </c>
      <c r="D499" s="9">
        <v>74.2</v>
      </c>
      <c r="E499" s="9">
        <v>9.7919999999999998</v>
      </c>
      <c r="F499" s="26">
        <v>9.85</v>
      </c>
      <c r="G499" s="9">
        <v>105.1</v>
      </c>
    </row>
    <row r="500" spans="1:7" x14ac:dyDescent="0.3">
      <c r="A500" s="3">
        <f t="shared" si="10"/>
        <v>498</v>
      </c>
      <c r="B500" s="10">
        <v>44260.041666666664</v>
      </c>
      <c r="C500" s="9">
        <v>77.38</v>
      </c>
      <c r="D500" s="9">
        <v>72.2</v>
      </c>
      <c r="E500" s="9">
        <v>9.8719999999999999</v>
      </c>
      <c r="F500" s="26">
        <v>9.74</v>
      </c>
      <c r="G500" s="9">
        <v>105</v>
      </c>
    </row>
    <row r="501" spans="1:7" x14ac:dyDescent="0.3">
      <c r="A501" s="3">
        <f t="shared" si="10"/>
        <v>499</v>
      </c>
      <c r="B501" s="10">
        <v>44263.041666666664</v>
      </c>
      <c r="C501" s="9">
        <v>78.37</v>
      </c>
      <c r="D501" s="9">
        <v>70.8</v>
      </c>
      <c r="E501" s="9">
        <v>9.9440000000000008</v>
      </c>
      <c r="F501" s="26">
        <v>9.798</v>
      </c>
      <c r="G501" s="9">
        <v>105.5</v>
      </c>
    </row>
    <row r="502" spans="1:7" x14ac:dyDescent="0.3">
      <c r="A502" s="3">
        <f t="shared" si="10"/>
        <v>500</v>
      </c>
      <c r="B502" s="10">
        <v>44264.041666666664</v>
      </c>
      <c r="C502" s="9">
        <v>79.45</v>
      </c>
      <c r="D502" s="9">
        <v>70.599999999999994</v>
      </c>
      <c r="E502" s="9">
        <v>9.9179999999999993</v>
      </c>
      <c r="F502" s="26">
        <v>9.9499999999999993</v>
      </c>
      <c r="G502" s="9">
        <v>104.5</v>
      </c>
    </row>
    <row r="503" spans="1:7" x14ac:dyDescent="0.3">
      <c r="A503" s="3">
        <f t="shared" si="10"/>
        <v>501</v>
      </c>
      <c r="B503" s="10">
        <v>44265.041666666664</v>
      </c>
      <c r="C503" s="9">
        <v>80.89</v>
      </c>
      <c r="D503" s="9">
        <v>75.400000000000006</v>
      </c>
      <c r="E503" s="9">
        <v>10.199999999999999</v>
      </c>
      <c r="F503" s="26">
        <v>9.89</v>
      </c>
      <c r="G503" s="9">
        <v>104.3</v>
      </c>
    </row>
    <row r="504" spans="1:7" x14ac:dyDescent="0.3">
      <c r="A504" s="3">
        <f t="shared" si="10"/>
        <v>502</v>
      </c>
      <c r="B504" s="10">
        <v>44266.041666666664</v>
      </c>
      <c r="C504" s="9">
        <v>80.180000000000007</v>
      </c>
      <c r="D504" s="9">
        <v>75.8</v>
      </c>
      <c r="E504" s="9">
        <v>10.185</v>
      </c>
      <c r="F504" s="26">
        <v>10.97</v>
      </c>
      <c r="G504" s="9">
        <v>105.5</v>
      </c>
    </row>
    <row r="505" spans="1:7" x14ac:dyDescent="0.3">
      <c r="A505" s="3">
        <f t="shared" si="10"/>
        <v>503</v>
      </c>
      <c r="B505" s="10">
        <v>44267.041666666664</v>
      </c>
      <c r="C505" s="9">
        <v>79.92</v>
      </c>
      <c r="D505" s="9">
        <v>74</v>
      </c>
      <c r="E505" s="9">
        <v>10.24</v>
      </c>
      <c r="F505" s="26">
        <v>11.09</v>
      </c>
      <c r="G505" s="9">
        <v>108.3</v>
      </c>
    </row>
    <row r="506" spans="1:7" x14ac:dyDescent="0.3">
      <c r="A506" s="3">
        <f t="shared" si="10"/>
        <v>504</v>
      </c>
      <c r="B506" s="10">
        <v>44270.041666666664</v>
      </c>
      <c r="C506" s="9">
        <v>81.63</v>
      </c>
      <c r="D506" s="9">
        <v>76.400000000000006</v>
      </c>
      <c r="E506" s="9">
        <v>10.335000000000001</v>
      </c>
      <c r="F506" s="26">
        <v>11.04</v>
      </c>
      <c r="G506" s="9">
        <v>109.9</v>
      </c>
    </row>
    <row r="507" spans="1:7" x14ac:dyDescent="0.3">
      <c r="A507" s="3">
        <f t="shared" si="10"/>
        <v>505</v>
      </c>
      <c r="B507" s="10">
        <v>44271.041666666664</v>
      </c>
      <c r="C507" s="9">
        <v>82.73</v>
      </c>
      <c r="D507" s="9">
        <v>77.400000000000006</v>
      </c>
      <c r="E507" s="9">
        <v>10.395</v>
      </c>
      <c r="F507" s="26">
        <v>11.1</v>
      </c>
      <c r="G507" s="9">
        <v>110.2</v>
      </c>
    </row>
    <row r="508" spans="1:7" x14ac:dyDescent="0.3">
      <c r="A508" s="3">
        <f t="shared" si="10"/>
        <v>506</v>
      </c>
      <c r="B508" s="10">
        <v>44272.041666666664</v>
      </c>
      <c r="C508" s="9">
        <v>81.819999999999993</v>
      </c>
      <c r="D508" s="9">
        <v>77</v>
      </c>
      <c r="E508" s="9">
        <v>10.445</v>
      </c>
      <c r="F508" s="26">
        <v>11.215</v>
      </c>
      <c r="G508" s="9">
        <v>108.3</v>
      </c>
    </row>
    <row r="509" spans="1:7" x14ac:dyDescent="0.3">
      <c r="A509" s="3">
        <f t="shared" si="10"/>
        <v>507</v>
      </c>
      <c r="B509" s="10">
        <v>44273.041666666664</v>
      </c>
      <c r="C509" s="9">
        <v>82.27</v>
      </c>
      <c r="D509" s="9">
        <v>77.400000000000006</v>
      </c>
      <c r="E509" s="9">
        <v>10.48</v>
      </c>
      <c r="F509" s="26">
        <v>11</v>
      </c>
      <c r="G509" s="9">
        <v>107.6</v>
      </c>
    </row>
    <row r="510" spans="1:7" x14ac:dyDescent="0.3">
      <c r="A510" s="3">
        <f t="shared" si="10"/>
        <v>508</v>
      </c>
      <c r="B510" s="10">
        <v>44274.041666666664</v>
      </c>
      <c r="C510" s="9">
        <v>83.7</v>
      </c>
      <c r="D510" s="9">
        <v>78.8</v>
      </c>
      <c r="E510" s="9">
        <v>10.46</v>
      </c>
      <c r="F510" s="26">
        <v>11.115</v>
      </c>
      <c r="G510" s="9">
        <v>106.1</v>
      </c>
    </row>
    <row r="511" spans="1:7" x14ac:dyDescent="0.3">
      <c r="A511" s="3">
        <f t="shared" si="10"/>
        <v>509</v>
      </c>
      <c r="B511" s="10">
        <v>44277.041666666664</v>
      </c>
      <c r="C511" s="9">
        <v>82.76</v>
      </c>
      <c r="D511" s="9">
        <v>77.400000000000006</v>
      </c>
      <c r="E511" s="9">
        <v>10.484999999999999</v>
      </c>
      <c r="F511" s="26">
        <v>11.07</v>
      </c>
      <c r="G511" s="9">
        <v>103.2</v>
      </c>
    </row>
    <row r="512" spans="1:7" x14ac:dyDescent="0.3">
      <c r="A512" s="3">
        <f t="shared" si="10"/>
        <v>510</v>
      </c>
      <c r="B512" s="10">
        <v>44278.041666666664</v>
      </c>
      <c r="C512" s="9">
        <v>82.47</v>
      </c>
      <c r="D512" s="9">
        <v>76.8</v>
      </c>
      <c r="E512" s="9">
        <v>10.555</v>
      </c>
      <c r="F512" s="26">
        <v>11.074999999999999</v>
      </c>
      <c r="G512" s="9">
        <v>100.7</v>
      </c>
    </row>
    <row r="513" spans="1:7" x14ac:dyDescent="0.3">
      <c r="A513" s="3">
        <f t="shared" si="10"/>
        <v>511</v>
      </c>
      <c r="B513" s="10">
        <v>44279.041666666664</v>
      </c>
      <c r="C513" s="9">
        <v>81.900000000000006</v>
      </c>
      <c r="D513" s="9">
        <v>76.8</v>
      </c>
      <c r="E513" s="9">
        <v>10.425000000000001</v>
      </c>
      <c r="F513" s="26">
        <v>11.29</v>
      </c>
      <c r="G513" s="9">
        <v>102.1</v>
      </c>
    </row>
    <row r="514" spans="1:7" x14ac:dyDescent="0.3">
      <c r="A514" s="3">
        <f t="shared" si="10"/>
        <v>512</v>
      </c>
      <c r="B514" s="10">
        <v>44280.041666666664</v>
      </c>
      <c r="C514" s="9">
        <v>83.13</v>
      </c>
      <c r="D514" s="9">
        <v>77.2</v>
      </c>
      <c r="E514" s="9">
        <v>10.4</v>
      </c>
      <c r="F514" s="26">
        <v>11.31</v>
      </c>
      <c r="G514" s="9">
        <v>102</v>
      </c>
    </row>
    <row r="515" spans="1:7" x14ac:dyDescent="0.3">
      <c r="A515" s="3">
        <f t="shared" si="10"/>
        <v>513</v>
      </c>
      <c r="B515" s="10">
        <v>44281.041666666664</v>
      </c>
      <c r="C515" s="9">
        <v>83.57</v>
      </c>
      <c r="D515" s="9">
        <v>76.8</v>
      </c>
      <c r="E515" s="9">
        <v>10.455</v>
      </c>
      <c r="F515" s="26">
        <v>11.2</v>
      </c>
      <c r="G515" s="9">
        <v>100.5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7"/>
  <sheetViews>
    <sheetView zoomScale="90" zoomScaleNormal="90" workbookViewId="0">
      <selection activeCell="H17" sqref="H17"/>
    </sheetView>
  </sheetViews>
  <sheetFormatPr baseColWidth="10" defaultColWidth="8.8984375" defaultRowHeight="15.6" x14ac:dyDescent="0.3"/>
  <cols>
    <col min="1" max="1" width="4.09765625" style="21" customWidth="1"/>
    <col min="2" max="2" width="11.09765625" style="22" customWidth="1"/>
    <col min="3" max="3" width="10.3984375" style="21" customWidth="1"/>
    <col min="4" max="4" width="12.59765625" style="21" customWidth="1"/>
    <col min="5" max="5" width="10.5" style="21" customWidth="1"/>
    <col min="6" max="6" width="9.3984375" style="21" customWidth="1"/>
    <col min="7" max="7" width="9.3984375" style="2" customWidth="1"/>
    <col min="10" max="10" width="4.5" customWidth="1"/>
    <col min="11" max="11" width="11.3984375" customWidth="1"/>
    <col min="12" max="12" width="10" customWidth="1"/>
    <col min="13" max="13" width="13.3984375" customWidth="1"/>
    <col min="14" max="14" width="10.3984375" customWidth="1"/>
    <col min="15" max="15" width="10.09765625" customWidth="1"/>
    <col min="16" max="16" width="9.59765625" customWidth="1"/>
  </cols>
  <sheetData>
    <row r="1" spans="1:16" ht="25.35" customHeight="1" x14ac:dyDescent="0.45">
      <c r="A1"/>
      <c r="B1" s="90" t="s">
        <v>1</v>
      </c>
      <c r="C1" s="93"/>
      <c r="D1" s="93"/>
      <c r="E1" s="93"/>
      <c r="F1" s="93"/>
      <c r="G1" s="94"/>
      <c r="J1" s="1"/>
      <c r="K1" s="90" t="s">
        <v>14</v>
      </c>
      <c r="L1" s="91"/>
      <c r="M1" s="91"/>
      <c r="N1" s="91"/>
      <c r="O1" s="91"/>
      <c r="P1" s="92"/>
    </row>
    <row r="2" spans="1:16" x14ac:dyDescent="0.3">
      <c r="A2" s="6" t="s">
        <v>5</v>
      </c>
      <c r="B2" s="7" t="s">
        <v>6</v>
      </c>
      <c r="C2" s="6" t="s">
        <v>2</v>
      </c>
      <c r="D2" s="6" t="s">
        <v>20</v>
      </c>
      <c r="E2" s="6" t="s">
        <v>3</v>
      </c>
      <c r="F2" s="27" t="s">
        <v>4</v>
      </c>
      <c r="G2" s="6" t="s">
        <v>0</v>
      </c>
      <c r="J2" s="6" t="s">
        <v>5</v>
      </c>
      <c r="K2" s="7" t="s">
        <v>6</v>
      </c>
      <c r="L2" s="6" t="s">
        <v>2</v>
      </c>
      <c r="M2" s="6" t="s">
        <v>20</v>
      </c>
      <c r="N2" s="6" t="s">
        <v>3</v>
      </c>
      <c r="O2" s="6" t="s">
        <v>4</v>
      </c>
      <c r="P2" s="6" t="s">
        <v>0</v>
      </c>
    </row>
    <row r="3" spans="1:16" x14ac:dyDescent="0.3">
      <c r="A3" s="3">
        <v>1</v>
      </c>
      <c r="B3" s="10">
        <v>43550</v>
      </c>
      <c r="C3" s="9">
        <v>78.33</v>
      </c>
      <c r="D3" s="9">
        <v>36</v>
      </c>
      <c r="E3" s="9">
        <v>14.4</v>
      </c>
      <c r="F3" s="28">
        <v>12.265000000000001</v>
      </c>
      <c r="G3" s="9">
        <v>172.8</v>
      </c>
      <c r="J3" s="3">
        <v>1</v>
      </c>
      <c r="K3" s="10">
        <v>43550</v>
      </c>
      <c r="L3" s="19"/>
      <c r="M3" s="19"/>
      <c r="N3" s="19"/>
      <c r="O3" s="19"/>
      <c r="P3" s="19"/>
    </row>
    <row r="4" spans="1:16" x14ac:dyDescent="0.3">
      <c r="A4" s="3">
        <f t="shared" ref="A4:A67" si="0">A3+1</f>
        <v>2</v>
      </c>
      <c r="B4" s="10">
        <v>43551</v>
      </c>
      <c r="C4" s="9">
        <v>77.69</v>
      </c>
      <c r="D4" s="9">
        <v>34.799999999999997</v>
      </c>
      <c r="E4" s="9">
        <v>14.4</v>
      </c>
      <c r="F4" s="28">
        <v>12.34</v>
      </c>
      <c r="G4" s="9">
        <v>172.2</v>
      </c>
      <c r="J4" s="3">
        <f>J3+1</f>
        <v>2</v>
      </c>
      <c r="K4" s="10">
        <v>43551</v>
      </c>
      <c r="L4" s="20">
        <f>($C4/$C3)-1</f>
        <v>-8.1705604493808037E-3</v>
      </c>
      <c r="M4" s="20">
        <f>($D4/$D3)-1</f>
        <v>-3.3333333333333437E-2</v>
      </c>
      <c r="N4" s="20">
        <f>($E4/$E3)-1</f>
        <v>0</v>
      </c>
      <c r="O4" s="20">
        <f>($F4/$F3)-1</f>
        <v>6.1149612719118007E-3</v>
      </c>
      <c r="P4" s="20">
        <f>($G4/$G3)-1</f>
        <v>-3.4722222222223209E-3</v>
      </c>
    </row>
    <row r="5" spans="1:16" x14ac:dyDescent="0.3">
      <c r="A5" s="3">
        <f t="shared" si="0"/>
        <v>3</v>
      </c>
      <c r="B5" s="10">
        <v>43552</v>
      </c>
      <c r="C5" s="13">
        <v>78.709999999999994</v>
      </c>
      <c r="D5" s="9">
        <v>34.4</v>
      </c>
      <c r="E5" s="9">
        <v>14.36</v>
      </c>
      <c r="F5" s="28">
        <v>12.065</v>
      </c>
      <c r="G5" s="9">
        <v>170.3</v>
      </c>
      <c r="J5" s="3">
        <f t="shared" ref="J5:J68" si="1">J4+1</f>
        <v>3</v>
      </c>
      <c r="K5" s="10">
        <v>43552</v>
      </c>
      <c r="L5" s="20">
        <f t="shared" ref="L5:L68" si="2">($C5/$C4)-1</f>
        <v>1.3129102844638973E-2</v>
      </c>
      <c r="M5" s="20">
        <f t="shared" ref="M5:M68" si="3">($D5/$D4)-1</f>
        <v>-1.1494252873563204E-2</v>
      </c>
      <c r="N5" s="20">
        <f t="shared" ref="N5:N68" si="4">($E5/$E4)-1</f>
        <v>-2.7777777777778789E-3</v>
      </c>
      <c r="O5" s="20">
        <f t="shared" ref="O5:O68" si="5">($F5/$F4)-1</f>
        <v>-2.2285251215559132E-2</v>
      </c>
      <c r="P5" s="20">
        <f t="shared" ref="P5:P68" si="6">($G5/$G4)-1</f>
        <v>-1.1033681765388992E-2</v>
      </c>
    </row>
    <row r="6" spans="1:16" x14ac:dyDescent="0.3">
      <c r="A6" s="3">
        <f t="shared" si="0"/>
        <v>4</v>
      </c>
      <c r="B6" s="10">
        <v>43553</v>
      </c>
      <c r="C6" s="13">
        <v>78.739999999999995</v>
      </c>
      <c r="D6" s="9">
        <v>34.6</v>
      </c>
      <c r="E6" s="9">
        <v>14.5</v>
      </c>
      <c r="F6" s="28">
        <v>12.19</v>
      </c>
      <c r="G6" s="9">
        <v>172.4</v>
      </c>
      <c r="J6" s="3">
        <f t="shared" si="1"/>
        <v>4</v>
      </c>
      <c r="K6" s="10">
        <v>43553</v>
      </c>
      <c r="L6" s="20">
        <f t="shared" si="2"/>
        <v>3.8114597891003577E-4</v>
      </c>
      <c r="M6" s="20">
        <f t="shared" si="3"/>
        <v>5.8139534883721034E-3</v>
      </c>
      <c r="N6" s="20">
        <f t="shared" si="4"/>
        <v>9.7493036211699913E-3</v>
      </c>
      <c r="O6" s="20">
        <f t="shared" si="5"/>
        <v>1.0360547036883494E-2</v>
      </c>
      <c r="P6" s="20">
        <f t="shared" si="6"/>
        <v>1.2331180270111597E-2</v>
      </c>
    </row>
    <row r="7" spans="1:16" x14ac:dyDescent="0.3">
      <c r="A7" s="3">
        <f t="shared" si="0"/>
        <v>5</v>
      </c>
      <c r="B7" s="10">
        <v>43556.083333333336</v>
      </c>
      <c r="C7" s="13">
        <v>78.849999999999994</v>
      </c>
      <c r="D7" s="9">
        <v>34.700000000000003</v>
      </c>
      <c r="E7" s="9">
        <v>14.585000000000001</v>
      </c>
      <c r="F7" s="28">
        <v>12.324999999999999</v>
      </c>
      <c r="G7" s="9">
        <v>173.4</v>
      </c>
      <c r="J7" s="3">
        <f t="shared" si="1"/>
        <v>5</v>
      </c>
      <c r="K7" s="10">
        <v>43556.083333333336</v>
      </c>
      <c r="L7" s="20">
        <f t="shared" si="2"/>
        <v>1.397002794005564E-3</v>
      </c>
      <c r="M7" s="20">
        <f t="shared" si="3"/>
        <v>2.8901734104047616E-3</v>
      </c>
      <c r="N7" s="20">
        <f t="shared" si="4"/>
        <v>5.8620689655173308E-3</v>
      </c>
      <c r="O7" s="20">
        <f t="shared" si="5"/>
        <v>1.1074651353568443E-2</v>
      </c>
      <c r="P7" s="20">
        <f t="shared" si="6"/>
        <v>5.8004640371229765E-3</v>
      </c>
    </row>
    <row r="8" spans="1:16" x14ac:dyDescent="0.3">
      <c r="A8" s="3">
        <f t="shared" si="0"/>
        <v>6</v>
      </c>
      <c r="B8" s="10">
        <v>43557.083333333336</v>
      </c>
      <c r="C8" s="13">
        <v>79.239999999999995</v>
      </c>
      <c r="D8" s="9">
        <v>35</v>
      </c>
      <c r="E8" s="9">
        <v>14.605</v>
      </c>
      <c r="F8" s="28">
        <v>12.475</v>
      </c>
      <c r="G8" s="9">
        <v>175.8</v>
      </c>
      <c r="J8" s="3">
        <f t="shared" si="1"/>
        <v>6</v>
      </c>
      <c r="K8" s="10">
        <v>43557.083333333336</v>
      </c>
      <c r="L8" s="20">
        <f t="shared" si="2"/>
        <v>4.9461001902346702E-3</v>
      </c>
      <c r="M8" s="20">
        <f t="shared" si="3"/>
        <v>8.6455331412103043E-3</v>
      </c>
      <c r="N8" s="20">
        <f t="shared" si="4"/>
        <v>1.3712718546452507E-3</v>
      </c>
      <c r="O8" s="20">
        <f t="shared" si="5"/>
        <v>1.2170385395537497E-2</v>
      </c>
      <c r="P8" s="20">
        <f t="shared" si="6"/>
        <v>1.384083044982698E-2</v>
      </c>
    </row>
    <row r="9" spans="1:16" x14ac:dyDescent="0.3">
      <c r="A9" s="3">
        <f t="shared" si="0"/>
        <v>7</v>
      </c>
      <c r="B9" s="10">
        <v>43558.083333333336</v>
      </c>
      <c r="C9" s="13">
        <v>78.709999999999994</v>
      </c>
      <c r="D9" s="9">
        <v>36.9</v>
      </c>
      <c r="E9" s="9">
        <v>14.83</v>
      </c>
      <c r="F9" s="28">
        <v>12.404999999999999</v>
      </c>
      <c r="G9" s="9">
        <v>177.5</v>
      </c>
      <c r="J9" s="3">
        <f t="shared" si="1"/>
        <v>7</v>
      </c>
      <c r="K9" s="10">
        <v>43558.083333333336</v>
      </c>
      <c r="L9" s="20">
        <f t="shared" si="2"/>
        <v>-6.6885411408379447E-3</v>
      </c>
      <c r="M9" s="20">
        <f t="shared" si="3"/>
        <v>5.428571428571427E-2</v>
      </c>
      <c r="N9" s="20">
        <f t="shared" si="4"/>
        <v>1.540568298527889E-2</v>
      </c>
      <c r="O9" s="20">
        <f t="shared" si="5"/>
        <v>-5.611222444889763E-3</v>
      </c>
      <c r="P9" s="20">
        <f t="shared" si="6"/>
        <v>9.6700796359499019E-3</v>
      </c>
    </row>
    <row r="10" spans="1:16" x14ac:dyDescent="0.3">
      <c r="A10" s="3">
        <f t="shared" si="0"/>
        <v>8</v>
      </c>
      <c r="B10" s="10">
        <v>43559.083333333336</v>
      </c>
      <c r="C10" s="16">
        <v>78.569999999999993</v>
      </c>
      <c r="D10" s="9">
        <v>37</v>
      </c>
      <c r="E10" s="9">
        <v>14.85</v>
      </c>
      <c r="F10" s="28">
        <v>12.005000000000001</v>
      </c>
      <c r="G10" s="9">
        <v>178</v>
      </c>
      <c r="J10" s="3">
        <f t="shared" si="1"/>
        <v>8</v>
      </c>
      <c r="K10" s="10">
        <v>43559.083333333336</v>
      </c>
      <c r="L10" s="20">
        <f t="shared" si="2"/>
        <v>-1.7786812349129821E-3</v>
      </c>
      <c r="M10" s="20">
        <f t="shared" si="3"/>
        <v>2.7100271002711285E-3</v>
      </c>
      <c r="N10" s="20">
        <f t="shared" si="4"/>
        <v>1.3486176668913163E-3</v>
      </c>
      <c r="O10" s="20">
        <f t="shared" si="5"/>
        <v>-3.2245062474808406E-2</v>
      </c>
      <c r="P10" s="20">
        <f t="shared" si="6"/>
        <v>2.8169014084507005E-3</v>
      </c>
    </row>
    <row r="11" spans="1:16" x14ac:dyDescent="0.3">
      <c r="A11" s="3">
        <f t="shared" si="0"/>
        <v>9</v>
      </c>
      <c r="B11" s="10">
        <v>43560.083333333336</v>
      </c>
      <c r="C11" s="16">
        <v>78.489999999999995</v>
      </c>
      <c r="D11" s="9">
        <v>38.6</v>
      </c>
      <c r="E11" s="9">
        <v>14.86</v>
      </c>
      <c r="F11" s="28">
        <v>12.18</v>
      </c>
      <c r="G11" s="9">
        <v>180.4</v>
      </c>
      <c r="J11" s="3">
        <f t="shared" si="1"/>
        <v>9</v>
      </c>
      <c r="K11" s="10">
        <v>43560.083333333336</v>
      </c>
      <c r="L11" s="20">
        <f t="shared" si="2"/>
        <v>-1.0182003309150423E-3</v>
      </c>
      <c r="M11" s="20">
        <f t="shared" si="3"/>
        <v>4.3243243243243246E-2</v>
      </c>
      <c r="N11" s="20">
        <f t="shared" si="4"/>
        <v>6.7340067340060372E-4</v>
      </c>
      <c r="O11" s="20">
        <f t="shared" si="5"/>
        <v>1.4577259475218485E-2</v>
      </c>
      <c r="P11" s="20">
        <f t="shared" si="6"/>
        <v>1.3483146067415852E-2</v>
      </c>
    </row>
    <row r="12" spans="1:16" x14ac:dyDescent="0.3">
      <c r="A12" s="3">
        <f t="shared" si="0"/>
        <v>10</v>
      </c>
      <c r="B12" s="10">
        <v>43563.083333333336</v>
      </c>
      <c r="C12" s="16">
        <v>78.489999999999995</v>
      </c>
      <c r="D12" s="9">
        <v>38.299999999999997</v>
      </c>
      <c r="E12" s="9">
        <v>14.815</v>
      </c>
      <c r="F12" s="28">
        <v>11.95</v>
      </c>
      <c r="G12" s="9">
        <v>180.2</v>
      </c>
      <c r="J12" s="3">
        <f t="shared" si="1"/>
        <v>10</v>
      </c>
      <c r="K12" s="10">
        <v>43563.083333333336</v>
      </c>
      <c r="L12" s="20">
        <f t="shared" si="2"/>
        <v>0</v>
      </c>
      <c r="M12" s="20">
        <f t="shared" si="3"/>
        <v>-7.7720207253887397E-3</v>
      </c>
      <c r="N12" s="20">
        <f t="shared" si="4"/>
        <v>-3.0282637954239799E-3</v>
      </c>
      <c r="O12" s="20">
        <f t="shared" si="5"/>
        <v>-1.8883415435139606E-2</v>
      </c>
      <c r="P12" s="20">
        <f t="shared" si="6"/>
        <v>-1.1086474501109667E-3</v>
      </c>
    </row>
    <row r="13" spans="1:16" x14ac:dyDescent="0.3">
      <c r="A13" s="3">
        <f t="shared" si="0"/>
        <v>11</v>
      </c>
      <c r="B13" s="10">
        <v>43564.083333333336</v>
      </c>
      <c r="C13" s="16">
        <v>78.25</v>
      </c>
      <c r="D13" s="9">
        <v>39.700000000000003</v>
      </c>
      <c r="E13" s="9">
        <v>14.86</v>
      </c>
      <c r="F13" s="28">
        <v>11.92</v>
      </c>
      <c r="G13" s="9">
        <v>176.5</v>
      </c>
      <c r="J13" s="3">
        <f t="shared" si="1"/>
        <v>11</v>
      </c>
      <c r="K13" s="10">
        <v>43564.083333333336</v>
      </c>
      <c r="L13" s="20">
        <f t="shared" si="2"/>
        <v>-3.057714358516983E-3</v>
      </c>
      <c r="M13" s="20">
        <f t="shared" si="3"/>
        <v>3.6553524804177728E-2</v>
      </c>
      <c r="N13" s="20">
        <f t="shared" si="4"/>
        <v>3.0374620317246137E-3</v>
      </c>
      <c r="O13" s="20">
        <f t="shared" si="5"/>
        <v>-2.5104602510459539E-3</v>
      </c>
      <c r="P13" s="20">
        <f t="shared" si="6"/>
        <v>-2.0532741398446075E-2</v>
      </c>
    </row>
    <row r="14" spans="1:16" x14ac:dyDescent="0.3">
      <c r="A14" s="3">
        <f t="shared" si="0"/>
        <v>12</v>
      </c>
      <c r="B14" s="10">
        <v>43565.083333333336</v>
      </c>
      <c r="C14" s="16">
        <v>77.959999999999994</v>
      </c>
      <c r="D14" s="9">
        <v>40.700000000000003</v>
      </c>
      <c r="E14" s="9">
        <v>14.68</v>
      </c>
      <c r="F14" s="28">
        <v>12.36</v>
      </c>
      <c r="G14" s="9">
        <v>176.4</v>
      </c>
      <c r="J14" s="3">
        <f t="shared" si="1"/>
        <v>12</v>
      </c>
      <c r="K14" s="10">
        <v>43565.083333333336</v>
      </c>
      <c r="L14" s="20">
        <f t="shared" si="2"/>
        <v>-3.7060702875399976E-3</v>
      </c>
      <c r="M14" s="20">
        <f t="shared" si="3"/>
        <v>2.5188916876574208E-2</v>
      </c>
      <c r="N14" s="20">
        <f t="shared" si="4"/>
        <v>-1.2113055181695809E-2</v>
      </c>
      <c r="O14" s="20">
        <f t="shared" si="5"/>
        <v>3.691275167785224E-2</v>
      </c>
      <c r="P14" s="20">
        <f t="shared" si="6"/>
        <v>-5.6657223796030554E-4</v>
      </c>
    </row>
    <row r="15" spans="1:16" x14ac:dyDescent="0.3">
      <c r="A15" s="3">
        <f t="shared" si="0"/>
        <v>13</v>
      </c>
      <c r="B15" s="10">
        <v>43566.083333333336</v>
      </c>
      <c r="C15" s="16">
        <v>77.14</v>
      </c>
      <c r="D15" s="9">
        <v>40.9</v>
      </c>
      <c r="E15" s="9">
        <v>14.61</v>
      </c>
      <c r="F15" s="28">
        <v>12.27</v>
      </c>
      <c r="G15" s="9">
        <v>177.8</v>
      </c>
      <c r="J15" s="3">
        <f t="shared" si="1"/>
        <v>13</v>
      </c>
      <c r="K15" s="10">
        <v>43566.083333333336</v>
      </c>
      <c r="L15" s="20">
        <f t="shared" si="2"/>
        <v>-1.0518214468958398E-2</v>
      </c>
      <c r="M15" s="20">
        <f t="shared" si="3"/>
        <v>4.9140049140048436E-3</v>
      </c>
      <c r="N15" s="20">
        <f t="shared" si="4"/>
        <v>-4.7683923705722497E-3</v>
      </c>
      <c r="O15" s="20">
        <f t="shared" si="5"/>
        <v>-7.2815533980582492E-3</v>
      </c>
      <c r="P15" s="20">
        <f t="shared" si="6"/>
        <v>7.9365079365079083E-3</v>
      </c>
    </row>
    <row r="16" spans="1:16" x14ac:dyDescent="0.3">
      <c r="A16" s="3">
        <f t="shared" si="0"/>
        <v>14</v>
      </c>
      <c r="B16" s="10">
        <v>43567.083333333336</v>
      </c>
      <c r="C16" s="9">
        <v>75.400000000000006</v>
      </c>
      <c r="D16" s="9">
        <v>43.5</v>
      </c>
      <c r="E16" s="9">
        <v>14.56</v>
      </c>
      <c r="F16" s="28">
        <v>12.115</v>
      </c>
      <c r="G16" s="9">
        <v>178.6</v>
      </c>
      <c r="J16" s="3">
        <f t="shared" si="1"/>
        <v>14</v>
      </c>
      <c r="K16" s="10">
        <v>43567.083333333336</v>
      </c>
      <c r="L16" s="20">
        <f t="shared" si="2"/>
        <v>-2.2556390977443552E-2</v>
      </c>
      <c r="M16" s="20">
        <f t="shared" si="3"/>
        <v>6.3569682151589202E-2</v>
      </c>
      <c r="N16" s="20">
        <f t="shared" si="4"/>
        <v>-3.4223134839150848E-3</v>
      </c>
      <c r="O16" s="20">
        <f t="shared" si="5"/>
        <v>-1.2632436837815786E-2</v>
      </c>
      <c r="P16" s="20">
        <f t="shared" si="6"/>
        <v>4.4994375703035772E-3</v>
      </c>
    </row>
    <row r="17" spans="1:16" x14ac:dyDescent="0.3">
      <c r="A17" s="3">
        <f t="shared" si="0"/>
        <v>15</v>
      </c>
      <c r="B17" s="10">
        <v>43570.083333333336</v>
      </c>
      <c r="C17" s="9">
        <v>75</v>
      </c>
      <c r="D17" s="9">
        <v>43</v>
      </c>
      <c r="E17" s="9">
        <v>14.64</v>
      </c>
      <c r="F17" s="28">
        <v>12.48</v>
      </c>
      <c r="G17" s="9">
        <v>177.8</v>
      </c>
      <c r="J17" s="3">
        <f t="shared" si="1"/>
        <v>15</v>
      </c>
      <c r="K17" s="10">
        <v>43570.083333333336</v>
      </c>
      <c r="L17" s="20">
        <f t="shared" si="2"/>
        <v>-5.3050397877985045E-3</v>
      </c>
      <c r="M17" s="20">
        <f t="shared" si="3"/>
        <v>-1.1494252873563204E-2</v>
      </c>
      <c r="N17" s="20">
        <f t="shared" si="4"/>
        <v>5.494505494505475E-3</v>
      </c>
      <c r="O17" s="20">
        <f t="shared" si="5"/>
        <v>3.0127940569541822E-2</v>
      </c>
      <c r="P17" s="20">
        <f t="shared" si="6"/>
        <v>-4.4792833146695132E-3</v>
      </c>
    </row>
    <row r="18" spans="1:16" x14ac:dyDescent="0.3">
      <c r="A18" s="3">
        <f t="shared" si="0"/>
        <v>16</v>
      </c>
      <c r="B18" s="10">
        <v>43571.083333333336</v>
      </c>
      <c r="C18" s="9">
        <v>75.099999999999994</v>
      </c>
      <c r="D18" s="9">
        <v>42.4</v>
      </c>
      <c r="E18" s="9">
        <v>14.58</v>
      </c>
      <c r="F18" s="28">
        <v>12.64</v>
      </c>
      <c r="G18" s="9">
        <v>178.8</v>
      </c>
      <c r="J18" s="3">
        <f t="shared" si="1"/>
        <v>16</v>
      </c>
      <c r="K18" s="10">
        <v>43571.083333333336</v>
      </c>
      <c r="L18" s="20">
        <f t="shared" si="2"/>
        <v>1.3333333333331865E-3</v>
      </c>
      <c r="M18" s="20">
        <f t="shared" si="3"/>
        <v>-1.3953488372093092E-2</v>
      </c>
      <c r="N18" s="20">
        <f t="shared" si="4"/>
        <v>-4.098360655737765E-3</v>
      </c>
      <c r="O18" s="20">
        <f t="shared" si="5"/>
        <v>1.2820512820512775E-2</v>
      </c>
      <c r="P18" s="20">
        <f t="shared" si="6"/>
        <v>5.6242969628796935E-3</v>
      </c>
    </row>
    <row r="19" spans="1:16" x14ac:dyDescent="0.3">
      <c r="A19" s="3">
        <f t="shared" si="0"/>
        <v>17</v>
      </c>
      <c r="B19" s="10">
        <v>43572.083333333336</v>
      </c>
      <c r="C19" s="9">
        <v>73.06</v>
      </c>
      <c r="D19" s="9">
        <v>42</v>
      </c>
      <c r="E19" s="9">
        <v>14.57</v>
      </c>
      <c r="F19" s="28">
        <v>12.85</v>
      </c>
      <c r="G19" s="9">
        <v>177.9</v>
      </c>
      <c r="J19" s="3">
        <f t="shared" si="1"/>
        <v>17</v>
      </c>
      <c r="K19" s="10">
        <v>43572.083333333336</v>
      </c>
      <c r="L19" s="20">
        <f t="shared" si="2"/>
        <v>-2.7163781624500616E-2</v>
      </c>
      <c r="M19" s="20">
        <f t="shared" si="3"/>
        <v>-9.4339622641509413E-3</v>
      </c>
      <c r="N19" s="20">
        <f t="shared" si="4"/>
        <v>-6.8587105624140499E-4</v>
      </c>
      <c r="O19" s="20">
        <f t="shared" si="5"/>
        <v>1.6613924050632889E-2</v>
      </c>
      <c r="P19" s="20">
        <f t="shared" si="6"/>
        <v>-5.0335570469799418E-3</v>
      </c>
    </row>
    <row r="20" spans="1:16" x14ac:dyDescent="0.3">
      <c r="A20" s="3">
        <f t="shared" si="0"/>
        <v>18</v>
      </c>
      <c r="B20" s="10">
        <v>43573.083333333336</v>
      </c>
      <c r="C20" s="9">
        <v>72.87</v>
      </c>
      <c r="D20" s="9">
        <v>42.7</v>
      </c>
      <c r="E20" s="9">
        <v>14.625</v>
      </c>
      <c r="F20" s="28">
        <v>12.83</v>
      </c>
      <c r="G20" s="9">
        <v>179.3</v>
      </c>
      <c r="J20" s="3">
        <f t="shared" si="1"/>
        <v>18</v>
      </c>
      <c r="K20" s="10">
        <v>43573.083333333336</v>
      </c>
      <c r="L20" s="20">
        <f t="shared" si="2"/>
        <v>-2.6006022447303545E-3</v>
      </c>
      <c r="M20" s="20">
        <f t="shared" si="3"/>
        <v>1.6666666666666829E-2</v>
      </c>
      <c r="N20" s="20">
        <f t="shared" si="4"/>
        <v>3.7748798901853231E-3</v>
      </c>
      <c r="O20" s="20">
        <f t="shared" si="5"/>
        <v>-1.5564202334630295E-3</v>
      </c>
      <c r="P20" s="20">
        <f t="shared" si="6"/>
        <v>7.8695896571108204E-3</v>
      </c>
    </row>
    <row r="21" spans="1:16" x14ac:dyDescent="0.3">
      <c r="A21" s="3">
        <f t="shared" si="0"/>
        <v>19</v>
      </c>
      <c r="B21" s="10">
        <v>43578.083333333336</v>
      </c>
      <c r="C21" s="9">
        <v>74.17</v>
      </c>
      <c r="D21" s="9">
        <v>42.5</v>
      </c>
      <c r="E21" s="9">
        <v>14.484999999999999</v>
      </c>
      <c r="F21" s="28">
        <v>12.7</v>
      </c>
      <c r="G21" s="9">
        <v>180.2</v>
      </c>
      <c r="J21" s="3">
        <f t="shared" si="1"/>
        <v>19</v>
      </c>
      <c r="K21" s="10">
        <v>43578.083333333336</v>
      </c>
      <c r="L21" s="20">
        <f t="shared" si="2"/>
        <v>1.7839989021545266E-2</v>
      </c>
      <c r="M21" s="20">
        <f t="shared" si="3"/>
        <v>-4.6838407494146361E-3</v>
      </c>
      <c r="N21" s="20">
        <f t="shared" si="4"/>
        <v>-9.572649572649583E-3</v>
      </c>
      <c r="O21" s="20">
        <f t="shared" si="5"/>
        <v>-1.0132501948558081E-2</v>
      </c>
      <c r="P21" s="20">
        <f t="shared" si="6"/>
        <v>5.0195203569436408E-3</v>
      </c>
    </row>
    <row r="22" spans="1:16" x14ac:dyDescent="0.3">
      <c r="A22" s="3">
        <f t="shared" si="0"/>
        <v>20</v>
      </c>
      <c r="B22" s="10">
        <v>43579.083333333336</v>
      </c>
      <c r="C22" s="9">
        <v>74.34</v>
      </c>
      <c r="D22" s="9">
        <v>43</v>
      </c>
      <c r="E22" s="9">
        <v>14.244999999999999</v>
      </c>
      <c r="F22" s="28">
        <v>12.465</v>
      </c>
      <c r="G22" s="9">
        <v>180.2</v>
      </c>
      <c r="J22" s="3">
        <f t="shared" si="1"/>
        <v>20</v>
      </c>
      <c r="K22" s="10">
        <v>43579.083333333336</v>
      </c>
      <c r="L22" s="20">
        <f t="shared" si="2"/>
        <v>2.2920318187946709E-3</v>
      </c>
      <c r="M22" s="20">
        <f t="shared" si="3"/>
        <v>1.1764705882352899E-2</v>
      </c>
      <c r="N22" s="20">
        <f t="shared" si="4"/>
        <v>-1.6568864342423217E-2</v>
      </c>
      <c r="O22" s="20">
        <f t="shared" si="5"/>
        <v>-1.8503937007874005E-2</v>
      </c>
      <c r="P22" s="20">
        <f t="shared" si="6"/>
        <v>0</v>
      </c>
    </row>
    <row r="23" spans="1:16" x14ac:dyDescent="0.3">
      <c r="A23" s="3">
        <f t="shared" si="0"/>
        <v>21</v>
      </c>
      <c r="B23" s="10">
        <v>43580.083333333336</v>
      </c>
      <c r="C23" s="9">
        <v>73.62</v>
      </c>
      <c r="D23" s="9">
        <v>41.9</v>
      </c>
      <c r="E23" s="9">
        <v>14.315</v>
      </c>
      <c r="F23" s="28">
        <v>12.4</v>
      </c>
      <c r="G23" s="9">
        <v>181.2</v>
      </c>
      <c r="J23" s="3">
        <f t="shared" si="1"/>
        <v>21</v>
      </c>
      <c r="K23" s="10">
        <v>43580.083333333336</v>
      </c>
      <c r="L23" s="20">
        <f t="shared" si="2"/>
        <v>-9.6852300242130651E-3</v>
      </c>
      <c r="M23" s="20">
        <f t="shared" si="3"/>
        <v>-2.5581395348837188E-2</v>
      </c>
      <c r="N23" s="20">
        <f t="shared" si="4"/>
        <v>4.9140049140048436E-3</v>
      </c>
      <c r="O23" s="20">
        <f t="shared" si="5"/>
        <v>-5.2146008824708323E-3</v>
      </c>
      <c r="P23" s="20">
        <f t="shared" si="6"/>
        <v>5.5493895671476778E-3</v>
      </c>
    </row>
    <row r="24" spans="1:16" x14ac:dyDescent="0.3">
      <c r="A24" s="3">
        <f t="shared" si="0"/>
        <v>22</v>
      </c>
      <c r="B24" s="10">
        <v>43581.083333333336</v>
      </c>
      <c r="C24" s="9">
        <v>76.2</v>
      </c>
      <c r="D24" s="9">
        <v>42</v>
      </c>
      <c r="E24" s="9">
        <v>14.365</v>
      </c>
      <c r="F24" s="28">
        <v>12.51</v>
      </c>
      <c r="G24" s="9">
        <v>182</v>
      </c>
      <c r="J24" s="3">
        <f t="shared" si="1"/>
        <v>22</v>
      </c>
      <c r="K24" s="10">
        <v>43581.083333333336</v>
      </c>
      <c r="L24" s="20">
        <f t="shared" si="2"/>
        <v>3.5044824775876116E-2</v>
      </c>
      <c r="M24" s="20">
        <f t="shared" si="3"/>
        <v>2.3866348448686736E-3</v>
      </c>
      <c r="N24" s="20">
        <f t="shared" si="4"/>
        <v>3.4928396786588767E-3</v>
      </c>
      <c r="O24" s="20">
        <f t="shared" si="5"/>
        <v>8.8709677419354094E-3</v>
      </c>
      <c r="P24" s="20">
        <f t="shared" si="6"/>
        <v>4.4150110375276164E-3</v>
      </c>
    </row>
    <row r="25" spans="1:16" x14ac:dyDescent="0.3">
      <c r="A25" s="3">
        <f t="shared" si="0"/>
        <v>23</v>
      </c>
      <c r="B25" s="10">
        <v>43584.083333333336</v>
      </c>
      <c r="C25" s="9">
        <v>77.489999999999995</v>
      </c>
      <c r="D25" s="9">
        <v>41.7</v>
      </c>
      <c r="E25" s="9">
        <v>14.385</v>
      </c>
      <c r="F25" s="28">
        <v>12.595000000000001</v>
      </c>
      <c r="G25" s="9">
        <v>182.3</v>
      </c>
      <c r="J25" s="3">
        <f t="shared" si="1"/>
        <v>23</v>
      </c>
      <c r="K25" s="10">
        <v>43584.083333333336</v>
      </c>
      <c r="L25" s="20">
        <f t="shared" si="2"/>
        <v>1.6929133858267553E-2</v>
      </c>
      <c r="M25" s="20">
        <f t="shared" si="3"/>
        <v>-7.1428571428571175E-3</v>
      </c>
      <c r="N25" s="20">
        <f t="shared" si="4"/>
        <v>1.3922728854856015E-3</v>
      </c>
      <c r="O25" s="20">
        <f t="shared" si="5"/>
        <v>6.7945643485212148E-3</v>
      </c>
      <c r="P25" s="20">
        <f t="shared" si="6"/>
        <v>1.6483516483516425E-3</v>
      </c>
    </row>
    <row r="26" spans="1:16" x14ac:dyDescent="0.3">
      <c r="A26" s="3">
        <f t="shared" si="0"/>
        <v>24</v>
      </c>
      <c r="B26" s="10">
        <v>43585.083333333336</v>
      </c>
      <c r="C26" s="9">
        <v>77.489999999999995</v>
      </c>
      <c r="D26" s="9">
        <v>41</v>
      </c>
      <c r="E26" s="9">
        <v>13.965</v>
      </c>
      <c r="F26" s="28">
        <v>12.84</v>
      </c>
      <c r="G26" s="9">
        <v>181.6</v>
      </c>
      <c r="J26" s="3">
        <f t="shared" si="1"/>
        <v>24</v>
      </c>
      <c r="K26" s="10">
        <v>43585.083333333336</v>
      </c>
      <c r="L26" s="20">
        <f t="shared" si="2"/>
        <v>0</v>
      </c>
      <c r="M26" s="20">
        <f t="shared" si="3"/>
        <v>-1.6786570743405393E-2</v>
      </c>
      <c r="N26" s="20">
        <f t="shared" si="4"/>
        <v>-2.9197080291970767E-2</v>
      </c>
      <c r="O26" s="20">
        <f t="shared" si="5"/>
        <v>1.9452163556966884E-2</v>
      </c>
      <c r="P26" s="20">
        <f t="shared" si="6"/>
        <v>-3.8398244651673963E-3</v>
      </c>
    </row>
    <row r="27" spans="1:16" x14ac:dyDescent="0.3">
      <c r="A27" s="3">
        <f t="shared" si="0"/>
        <v>25</v>
      </c>
      <c r="B27" s="10">
        <v>43587.083333333336</v>
      </c>
      <c r="C27" s="9">
        <v>77.03</v>
      </c>
      <c r="D27" s="9">
        <v>41.7</v>
      </c>
      <c r="E27" s="9">
        <v>14.105</v>
      </c>
      <c r="F27" s="28">
        <v>12.59</v>
      </c>
      <c r="G27" s="9">
        <v>181</v>
      </c>
      <c r="J27" s="3">
        <f t="shared" si="1"/>
        <v>25</v>
      </c>
      <c r="K27" s="10">
        <v>43587.083333333336</v>
      </c>
      <c r="L27" s="20">
        <f t="shared" si="2"/>
        <v>-5.9362498386887896E-3</v>
      </c>
      <c r="M27" s="20">
        <f t="shared" si="3"/>
        <v>1.7073170731707332E-2</v>
      </c>
      <c r="N27" s="20">
        <f t="shared" si="4"/>
        <v>1.0025062656641603E-2</v>
      </c>
      <c r="O27" s="20">
        <f t="shared" si="5"/>
        <v>-1.947040498442365E-2</v>
      </c>
      <c r="P27" s="20">
        <f t="shared" si="6"/>
        <v>-3.3039647577092213E-3</v>
      </c>
    </row>
    <row r="28" spans="1:16" x14ac:dyDescent="0.3">
      <c r="A28" s="3">
        <f t="shared" si="0"/>
        <v>26</v>
      </c>
      <c r="B28" s="10">
        <v>43588.083333333336</v>
      </c>
      <c r="C28" s="9">
        <v>77.62</v>
      </c>
      <c r="D28" s="9">
        <v>40.799999999999997</v>
      </c>
      <c r="E28" s="9">
        <v>13.93</v>
      </c>
      <c r="F28" s="28">
        <v>12.494999999999999</v>
      </c>
      <c r="G28" s="9">
        <v>181.2</v>
      </c>
      <c r="J28" s="3">
        <f t="shared" si="1"/>
        <v>26</v>
      </c>
      <c r="K28" s="10">
        <v>43588.083333333336</v>
      </c>
      <c r="L28" s="20">
        <f t="shared" si="2"/>
        <v>7.6593534986368894E-3</v>
      </c>
      <c r="M28" s="20">
        <f t="shared" si="3"/>
        <v>-2.1582733812949728E-2</v>
      </c>
      <c r="N28" s="20">
        <f t="shared" si="4"/>
        <v>-1.2406947890818865E-2</v>
      </c>
      <c r="O28" s="20">
        <f t="shared" si="5"/>
        <v>-7.5456711675934152E-3</v>
      </c>
      <c r="P28" s="20">
        <f t="shared" si="6"/>
        <v>1.1049723756906271E-3</v>
      </c>
    </row>
    <row r="29" spans="1:16" x14ac:dyDescent="0.3">
      <c r="A29" s="3">
        <f t="shared" si="0"/>
        <v>27</v>
      </c>
      <c r="B29" s="10">
        <v>43591.083333333336</v>
      </c>
      <c r="C29" s="9">
        <v>76.709999999999994</v>
      </c>
      <c r="D29" s="9">
        <v>41</v>
      </c>
      <c r="E29" s="9">
        <v>13.88</v>
      </c>
      <c r="F29" s="28">
        <v>12.37</v>
      </c>
      <c r="G29" s="9">
        <v>181.1</v>
      </c>
      <c r="J29" s="3">
        <f t="shared" si="1"/>
        <v>27</v>
      </c>
      <c r="K29" s="10">
        <v>43591.083333333336</v>
      </c>
      <c r="L29" s="20">
        <f t="shared" si="2"/>
        <v>-1.1723782530275839E-2</v>
      </c>
      <c r="M29" s="20">
        <f t="shared" si="3"/>
        <v>4.9019607843137081E-3</v>
      </c>
      <c r="N29" s="20">
        <f t="shared" si="4"/>
        <v>-3.5893754486718832E-3</v>
      </c>
      <c r="O29" s="20">
        <f t="shared" si="5"/>
        <v>-1.00040016006403E-2</v>
      </c>
      <c r="P29" s="20">
        <f t="shared" si="6"/>
        <v>-5.5187637969089653E-4</v>
      </c>
    </row>
    <row r="30" spans="1:16" x14ac:dyDescent="0.3">
      <c r="A30" s="3">
        <f t="shared" si="0"/>
        <v>28</v>
      </c>
      <c r="B30" s="10">
        <v>43592.083333333336</v>
      </c>
      <c r="C30" s="9">
        <v>76.23</v>
      </c>
      <c r="D30" s="9">
        <v>41.4</v>
      </c>
      <c r="E30" s="9">
        <v>13.91</v>
      </c>
      <c r="F30" s="28">
        <v>12.555</v>
      </c>
      <c r="G30" s="9">
        <v>179.7</v>
      </c>
      <c r="J30" s="3">
        <f t="shared" si="1"/>
        <v>28</v>
      </c>
      <c r="K30" s="10">
        <v>43592.083333333336</v>
      </c>
      <c r="L30" s="20">
        <f t="shared" si="2"/>
        <v>-6.2573328118887828E-3</v>
      </c>
      <c r="M30" s="20">
        <f t="shared" si="3"/>
        <v>9.7560975609756184E-3</v>
      </c>
      <c r="N30" s="20">
        <f t="shared" si="4"/>
        <v>2.161383285302465E-3</v>
      </c>
      <c r="O30" s="20">
        <f t="shared" si="5"/>
        <v>1.4955537590945811E-2</v>
      </c>
      <c r="P30" s="20">
        <f t="shared" si="6"/>
        <v>-7.7305356156819327E-3</v>
      </c>
    </row>
    <row r="31" spans="1:16" x14ac:dyDescent="0.3">
      <c r="A31" s="3">
        <f t="shared" si="0"/>
        <v>29</v>
      </c>
      <c r="B31" s="10">
        <v>43593.083333333336</v>
      </c>
      <c r="C31" s="9">
        <v>76.33</v>
      </c>
      <c r="D31" s="9">
        <v>41.7</v>
      </c>
      <c r="E31" s="9">
        <v>13.95</v>
      </c>
      <c r="F31" s="28">
        <v>12.375</v>
      </c>
      <c r="G31" s="9">
        <v>179.7</v>
      </c>
      <c r="J31" s="3">
        <f t="shared" si="1"/>
        <v>29</v>
      </c>
      <c r="K31" s="10">
        <v>43593.083333333336</v>
      </c>
      <c r="L31" s="20">
        <f t="shared" si="2"/>
        <v>1.3118194936376781E-3</v>
      </c>
      <c r="M31" s="20">
        <f t="shared" si="3"/>
        <v>7.2463768115942351E-3</v>
      </c>
      <c r="N31" s="20">
        <f t="shared" si="4"/>
        <v>2.8756290438531895E-3</v>
      </c>
      <c r="O31" s="20">
        <f t="shared" si="5"/>
        <v>-1.4336917562724039E-2</v>
      </c>
      <c r="P31" s="20">
        <f t="shared" si="6"/>
        <v>0</v>
      </c>
    </row>
    <row r="32" spans="1:16" x14ac:dyDescent="0.3">
      <c r="A32" s="3">
        <f t="shared" si="0"/>
        <v>30</v>
      </c>
      <c r="B32" s="10">
        <v>43594.083333333336</v>
      </c>
      <c r="C32" s="9">
        <v>73.38</v>
      </c>
      <c r="D32" s="9">
        <v>41.8</v>
      </c>
      <c r="E32" s="9">
        <v>13.885</v>
      </c>
      <c r="F32" s="28">
        <v>12.19</v>
      </c>
      <c r="G32" s="9">
        <v>169.5</v>
      </c>
      <c r="J32" s="3">
        <f t="shared" si="1"/>
        <v>30</v>
      </c>
      <c r="K32" s="10">
        <v>43594.083333333336</v>
      </c>
      <c r="L32" s="20">
        <f t="shared" si="2"/>
        <v>-3.8647975894143927E-2</v>
      </c>
      <c r="M32" s="20">
        <f t="shared" si="3"/>
        <v>2.3980815347719453E-3</v>
      </c>
      <c r="N32" s="20">
        <f t="shared" si="4"/>
        <v>-4.6594982078852487E-3</v>
      </c>
      <c r="O32" s="20">
        <f t="shared" si="5"/>
        <v>-1.4949494949494935E-2</v>
      </c>
      <c r="P32" s="20">
        <f t="shared" si="6"/>
        <v>-5.6761268781302165E-2</v>
      </c>
    </row>
    <row r="33" spans="1:16" x14ac:dyDescent="0.3">
      <c r="A33" s="3">
        <f t="shared" si="0"/>
        <v>31</v>
      </c>
      <c r="B33" s="10">
        <v>43595.083333333336</v>
      </c>
      <c r="C33" s="9">
        <v>72.72</v>
      </c>
      <c r="D33" s="9">
        <v>42.1</v>
      </c>
      <c r="E33" s="9">
        <v>13.73</v>
      </c>
      <c r="F33" s="28">
        <v>12.16</v>
      </c>
      <c r="G33" s="9">
        <v>153</v>
      </c>
      <c r="J33" s="3">
        <f t="shared" si="1"/>
        <v>31</v>
      </c>
      <c r="K33" s="10">
        <v>43595.083333333336</v>
      </c>
      <c r="L33" s="20">
        <f t="shared" si="2"/>
        <v>-8.9942763695829431E-3</v>
      </c>
      <c r="M33" s="20">
        <f t="shared" si="3"/>
        <v>7.1770334928231705E-3</v>
      </c>
      <c r="N33" s="20">
        <f t="shared" si="4"/>
        <v>-1.1163125675188956E-2</v>
      </c>
      <c r="O33" s="20">
        <f t="shared" si="5"/>
        <v>-2.4610336341263084E-3</v>
      </c>
      <c r="P33" s="20">
        <f t="shared" si="6"/>
        <v>-9.7345132743362872E-2</v>
      </c>
    </row>
    <row r="34" spans="1:16" x14ac:dyDescent="0.3">
      <c r="A34" s="3">
        <f t="shared" si="0"/>
        <v>32</v>
      </c>
      <c r="B34" s="10">
        <v>43598.083333333336</v>
      </c>
      <c r="C34" s="9">
        <v>72.959999999999994</v>
      </c>
      <c r="D34" s="9">
        <v>40.200000000000003</v>
      </c>
      <c r="E34" s="9">
        <v>13.52</v>
      </c>
      <c r="F34" s="28">
        <v>12.15</v>
      </c>
      <c r="G34" s="9">
        <v>156</v>
      </c>
      <c r="J34" s="3">
        <f t="shared" si="1"/>
        <v>32</v>
      </c>
      <c r="K34" s="10">
        <v>43598.083333333336</v>
      </c>
      <c r="L34" s="20">
        <f t="shared" si="2"/>
        <v>3.3003300330032292E-3</v>
      </c>
      <c r="M34" s="20">
        <f t="shared" si="3"/>
        <v>-4.5130641330166199E-2</v>
      </c>
      <c r="N34" s="20">
        <f t="shared" si="4"/>
        <v>-1.5294974508375914E-2</v>
      </c>
      <c r="O34" s="20">
        <f t="shared" si="5"/>
        <v>-8.2236842105265495E-4</v>
      </c>
      <c r="P34" s="20">
        <f t="shared" si="6"/>
        <v>1.9607843137254832E-2</v>
      </c>
    </row>
    <row r="35" spans="1:16" x14ac:dyDescent="0.3">
      <c r="A35" s="3">
        <f t="shared" si="0"/>
        <v>33</v>
      </c>
      <c r="B35" s="10">
        <v>43599.083333333336</v>
      </c>
      <c r="C35" s="9">
        <v>73.400000000000006</v>
      </c>
      <c r="D35" s="9">
        <v>40.9</v>
      </c>
      <c r="E35" s="9">
        <v>13.66</v>
      </c>
      <c r="F35" s="28">
        <v>12.545</v>
      </c>
      <c r="G35" s="9">
        <v>154</v>
      </c>
      <c r="J35" s="3">
        <f t="shared" si="1"/>
        <v>33</v>
      </c>
      <c r="K35" s="10">
        <v>43599.083333333336</v>
      </c>
      <c r="L35" s="20">
        <f t="shared" si="2"/>
        <v>6.0307017543861363E-3</v>
      </c>
      <c r="M35" s="20">
        <f t="shared" si="3"/>
        <v>1.741293532338295E-2</v>
      </c>
      <c r="N35" s="20">
        <f t="shared" si="4"/>
        <v>1.0355029585798814E-2</v>
      </c>
      <c r="O35" s="20">
        <f t="shared" si="5"/>
        <v>3.2510288065843662E-2</v>
      </c>
      <c r="P35" s="20">
        <f t="shared" si="6"/>
        <v>-1.2820512820512775E-2</v>
      </c>
    </row>
    <row r="36" spans="1:16" x14ac:dyDescent="0.3">
      <c r="A36" s="3">
        <f t="shared" si="0"/>
        <v>34</v>
      </c>
      <c r="B36" s="10">
        <v>43600.083333333336</v>
      </c>
      <c r="C36" s="9">
        <v>73.819999999999993</v>
      </c>
      <c r="D36" s="9">
        <v>41.9</v>
      </c>
      <c r="E36" s="9">
        <v>13.65</v>
      </c>
      <c r="F36" s="28">
        <v>12.725</v>
      </c>
      <c r="G36" s="9">
        <v>154.1</v>
      </c>
      <c r="J36" s="3">
        <f t="shared" si="1"/>
        <v>34</v>
      </c>
      <c r="K36" s="10">
        <v>43600.083333333336</v>
      </c>
      <c r="L36" s="20">
        <f t="shared" si="2"/>
        <v>5.7220708446865665E-3</v>
      </c>
      <c r="M36" s="20">
        <f t="shared" si="3"/>
        <v>2.4449877750611249E-2</v>
      </c>
      <c r="N36" s="20">
        <f t="shared" si="4"/>
        <v>-7.3206442166906527E-4</v>
      </c>
      <c r="O36" s="20">
        <f t="shared" si="5"/>
        <v>1.4348345954563468E-2</v>
      </c>
      <c r="P36" s="20">
        <f t="shared" si="6"/>
        <v>6.493506493505663E-4</v>
      </c>
    </row>
    <row r="37" spans="1:16" x14ac:dyDescent="0.3">
      <c r="A37" s="3">
        <f t="shared" si="0"/>
        <v>35</v>
      </c>
      <c r="B37" s="10">
        <v>43601.083333333336</v>
      </c>
      <c r="C37" s="9">
        <v>75.040000000000006</v>
      </c>
      <c r="D37" s="9">
        <v>42.5</v>
      </c>
      <c r="E37" s="9">
        <v>13.78</v>
      </c>
      <c r="F37" s="28">
        <v>12.725</v>
      </c>
      <c r="G37" s="9">
        <v>154.30000000000001</v>
      </c>
      <c r="J37" s="3">
        <f t="shared" si="1"/>
        <v>35</v>
      </c>
      <c r="K37" s="10">
        <v>43601.083333333336</v>
      </c>
      <c r="L37" s="20">
        <f t="shared" si="2"/>
        <v>1.6526686534814594E-2</v>
      </c>
      <c r="M37" s="20">
        <f t="shared" si="3"/>
        <v>1.4319809069212486E-2</v>
      </c>
      <c r="N37" s="20">
        <f t="shared" si="4"/>
        <v>9.52380952380949E-3</v>
      </c>
      <c r="O37" s="20">
        <f t="shared" si="5"/>
        <v>0</v>
      </c>
      <c r="P37" s="20">
        <f t="shared" si="6"/>
        <v>1.2978585334200154E-3</v>
      </c>
    </row>
    <row r="38" spans="1:16" x14ac:dyDescent="0.3">
      <c r="A38" s="3">
        <f t="shared" si="0"/>
        <v>36</v>
      </c>
      <c r="B38" s="10">
        <v>43602.083333333336</v>
      </c>
      <c r="C38" s="9">
        <v>75.23</v>
      </c>
      <c r="D38" s="9">
        <v>41.8</v>
      </c>
      <c r="E38" s="9">
        <v>13.824999999999999</v>
      </c>
      <c r="F38" s="28">
        <v>12.744999999999999</v>
      </c>
      <c r="G38" s="9">
        <v>156.19999999999999</v>
      </c>
      <c r="J38" s="3">
        <f t="shared" si="1"/>
        <v>36</v>
      </c>
      <c r="K38" s="10">
        <v>43602.083333333336</v>
      </c>
      <c r="L38" s="20">
        <f t="shared" si="2"/>
        <v>2.5319829424306217E-3</v>
      </c>
      <c r="M38" s="20">
        <f t="shared" si="3"/>
        <v>-1.6470588235294237E-2</v>
      </c>
      <c r="N38" s="20">
        <f t="shared" si="4"/>
        <v>3.2656023222061847E-3</v>
      </c>
      <c r="O38" s="20">
        <f t="shared" si="5"/>
        <v>1.5717092337916849E-3</v>
      </c>
      <c r="P38" s="20">
        <f t="shared" si="6"/>
        <v>1.2313674659753637E-2</v>
      </c>
    </row>
    <row r="39" spans="1:16" x14ac:dyDescent="0.3">
      <c r="A39" s="3">
        <f t="shared" si="0"/>
        <v>37</v>
      </c>
      <c r="B39" s="10">
        <v>43605.083333333336</v>
      </c>
      <c r="C39" s="9">
        <v>74.34</v>
      </c>
      <c r="D39" s="9">
        <v>41.8</v>
      </c>
      <c r="E39" s="9">
        <v>13.96</v>
      </c>
      <c r="F39" s="28">
        <v>12.52</v>
      </c>
      <c r="G39" s="9">
        <v>155.19999999999999</v>
      </c>
      <c r="J39" s="3">
        <f t="shared" si="1"/>
        <v>37</v>
      </c>
      <c r="K39" s="10">
        <v>43605.083333333336</v>
      </c>
      <c r="L39" s="20">
        <f t="shared" si="2"/>
        <v>-1.1830386813771132E-2</v>
      </c>
      <c r="M39" s="20">
        <f t="shared" si="3"/>
        <v>0</v>
      </c>
      <c r="N39" s="20">
        <f t="shared" si="4"/>
        <v>9.7649186256782983E-3</v>
      </c>
      <c r="O39" s="20">
        <f t="shared" si="5"/>
        <v>-1.7653981953707265E-2</v>
      </c>
      <c r="P39" s="20">
        <f t="shared" si="6"/>
        <v>-6.4020486555698142E-3</v>
      </c>
    </row>
    <row r="40" spans="1:16" x14ac:dyDescent="0.3">
      <c r="A40" s="3">
        <f t="shared" si="0"/>
        <v>38</v>
      </c>
      <c r="B40" s="10">
        <v>43606.083333333336</v>
      </c>
      <c r="C40" s="9">
        <v>73.95</v>
      </c>
      <c r="D40" s="9">
        <v>41.4</v>
      </c>
      <c r="E40" s="9">
        <v>13.885</v>
      </c>
      <c r="F40" s="28">
        <v>12.55</v>
      </c>
      <c r="G40" s="9">
        <v>156.30000000000001</v>
      </c>
      <c r="J40" s="3">
        <f t="shared" si="1"/>
        <v>38</v>
      </c>
      <c r="K40" s="10">
        <v>43606.083333333336</v>
      </c>
      <c r="L40" s="20">
        <f t="shared" si="2"/>
        <v>-5.2461662631154704E-3</v>
      </c>
      <c r="M40" s="20">
        <f t="shared" si="3"/>
        <v>-9.5693779904305609E-3</v>
      </c>
      <c r="N40" s="20">
        <f t="shared" si="4"/>
        <v>-5.3724928366762903E-3</v>
      </c>
      <c r="O40" s="20">
        <f t="shared" si="5"/>
        <v>2.3961661341853624E-3</v>
      </c>
      <c r="P40" s="20">
        <f t="shared" si="6"/>
        <v>7.0876288659795783E-3</v>
      </c>
    </row>
    <row r="41" spans="1:16" x14ac:dyDescent="0.3">
      <c r="A41" s="3">
        <f t="shared" si="0"/>
        <v>39</v>
      </c>
      <c r="B41" s="10">
        <v>43607.083333333336</v>
      </c>
      <c r="C41" s="9">
        <v>74.900000000000006</v>
      </c>
      <c r="D41" s="9">
        <v>41.1</v>
      </c>
      <c r="E41" s="9">
        <v>13.87</v>
      </c>
      <c r="F41" s="28">
        <v>12.32</v>
      </c>
      <c r="G41" s="9">
        <v>156.1</v>
      </c>
      <c r="J41" s="3">
        <f t="shared" si="1"/>
        <v>39</v>
      </c>
      <c r="K41" s="10">
        <v>43607.083333333336</v>
      </c>
      <c r="L41" s="20">
        <f t="shared" si="2"/>
        <v>1.2846517917511902E-2</v>
      </c>
      <c r="M41" s="20">
        <f t="shared" si="3"/>
        <v>-7.2463768115941241E-3</v>
      </c>
      <c r="N41" s="20">
        <f t="shared" si="4"/>
        <v>-1.0803024846957054E-3</v>
      </c>
      <c r="O41" s="20">
        <f t="shared" si="5"/>
        <v>-1.8326693227091684E-2</v>
      </c>
      <c r="P41" s="20">
        <f t="shared" si="6"/>
        <v>-1.2795905310302169E-3</v>
      </c>
    </row>
    <row r="42" spans="1:16" x14ac:dyDescent="0.3">
      <c r="A42" s="3">
        <f t="shared" si="0"/>
        <v>40</v>
      </c>
      <c r="B42" s="10">
        <v>43608.083333333336</v>
      </c>
      <c r="C42" s="9">
        <v>74.900000000000006</v>
      </c>
      <c r="D42" s="9">
        <v>40.799999999999997</v>
      </c>
      <c r="E42" s="9">
        <v>13.78</v>
      </c>
      <c r="F42" s="28">
        <v>12.02</v>
      </c>
      <c r="G42" s="9">
        <v>154.30000000000001</v>
      </c>
      <c r="J42" s="3">
        <f t="shared" si="1"/>
        <v>40</v>
      </c>
      <c r="K42" s="10">
        <v>43608.083333333336</v>
      </c>
      <c r="L42" s="20">
        <f t="shared" si="2"/>
        <v>0</v>
      </c>
      <c r="M42" s="20">
        <f t="shared" si="3"/>
        <v>-7.2992700729928028E-3</v>
      </c>
      <c r="N42" s="20">
        <f t="shared" si="4"/>
        <v>-6.4888248017302974E-3</v>
      </c>
      <c r="O42" s="20">
        <f t="shared" si="5"/>
        <v>-2.4350649350649456E-2</v>
      </c>
      <c r="P42" s="20">
        <f t="shared" si="6"/>
        <v>-1.1531069827033891E-2</v>
      </c>
    </row>
    <row r="43" spans="1:16" x14ac:dyDescent="0.3">
      <c r="A43" s="3">
        <f t="shared" si="0"/>
        <v>41</v>
      </c>
      <c r="B43" s="10">
        <v>43609.083333333336</v>
      </c>
      <c r="C43" s="9">
        <v>75.16</v>
      </c>
      <c r="D43" s="9">
        <v>41.1</v>
      </c>
      <c r="E43" s="9">
        <v>13.95</v>
      </c>
      <c r="F43" s="28">
        <v>12.074999999999999</v>
      </c>
      <c r="G43" s="9">
        <v>155.19999999999999</v>
      </c>
      <c r="J43" s="3">
        <f t="shared" si="1"/>
        <v>41</v>
      </c>
      <c r="K43" s="10">
        <v>43609.083333333336</v>
      </c>
      <c r="L43" s="20">
        <f t="shared" si="2"/>
        <v>3.4712950600799264E-3</v>
      </c>
      <c r="M43" s="20">
        <f t="shared" si="3"/>
        <v>7.3529411764707842E-3</v>
      </c>
      <c r="N43" s="20">
        <f t="shared" si="4"/>
        <v>1.2336719883889735E-2</v>
      </c>
      <c r="O43" s="20">
        <f t="shared" si="5"/>
        <v>4.5757071547420924E-3</v>
      </c>
      <c r="P43" s="20">
        <f t="shared" si="6"/>
        <v>5.8327932598831733E-3</v>
      </c>
    </row>
    <row r="44" spans="1:16" x14ac:dyDescent="0.3">
      <c r="A44" s="3">
        <f t="shared" si="0"/>
        <v>42</v>
      </c>
      <c r="B44" s="10">
        <v>43612.083333333336</v>
      </c>
      <c r="C44" s="9">
        <v>75.569999999999993</v>
      </c>
      <c r="D44" s="9">
        <v>40.4</v>
      </c>
      <c r="E44" s="9">
        <v>14.02</v>
      </c>
      <c r="F44" s="28">
        <v>12.22</v>
      </c>
      <c r="G44" s="9">
        <v>155.6</v>
      </c>
      <c r="J44" s="3">
        <f t="shared" si="1"/>
        <v>42</v>
      </c>
      <c r="K44" s="10">
        <v>43612.083333333336</v>
      </c>
      <c r="L44" s="20">
        <f t="shared" si="2"/>
        <v>5.4550292708888115E-3</v>
      </c>
      <c r="M44" s="20">
        <f t="shared" si="3"/>
        <v>-1.7031630170316392E-2</v>
      </c>
      <c r="N44" s="20">
        <f t="shared" si="4"/>
        <v>5.0179211469534302E-3</v>
      </c>
      <c r="O44" s="20">
        <f t="shared" si="5"/>
        <v>1.200828157349898E-2</v>
      </c>
      <c r="P44" s="20">
        <f t="shared" si="6"/>
        <v>2.5773195876288568E-3</v>
      </c>
    </row>
    <row r="45" spans="1:16" x14ac:dyDescent="0.3">
      <c r="A45" s="3">
        <f t="shared" si="0"/>
        <v>43</v>
      </c>
      <c r="B45" s="10">
        <v>43613.083333333336</v>
      </c>
      <c r="C45" s="9">
        <v>74.239999999999995</v>
      </c>
      <c r="D45" s="9">
        <v>39.9</v>
      </c>
      <c r="E45" s="9">
        <v>14.03</v>
      </c>
      <c r="F45" s="28">
        <v>12.015000000000001</v>
      </c>
      <c r="G45" s="9">
        <v>154.69999999999999</v>
      </c>
      <c r="J45" s="3">
        <f t="shared" si="1"/>
        <v>43</v>
      </c>
      <c r="K45" s="10">
        <v>43613.083333333336</v>
      </c>
      <c r="L45" s="20">
        <f t="shared" si="2"/>
        <v>-1.7599576551541651E-2</v>
      </c>
      <c r="M45" s="20">
        <f t="shared" si="3"/>
        <v>-1.2376237623762387E-2</v>
      </c>
      <c r="N45" s="20">
        <f t="shared" si="4"/>
        <v>7.1326676176886039E-4</v>
      </c>
      <c r="O45" s="20">
        <f t="shared" si="5"/>
        <v>-1.6775777414075321E-2</v>
      </c>
      <c r="P45" s="20">
        <f t="shared" si="6"/>
        <v>-5.7840616966581271E-3</v>
      </c>
    </row>
    <row r="46" spans="1:16" x14ac:dyDescent="0.3">
      <c r="A46" s="3">
        <f t="shared" si="0"/>
        <v>44</v>
      </c>
      <c r="B46" s="10">
        <v>43614.083333333336</v>
      </c>
      <c r="C46" s="9">
        <v>73.260000000000005</v>
      </c>
      <c r="D46" s="9">
        <v>39</v>
      </c>
      <c r="E46" s="9">
        <v>13.935</v>
      </c>
      <c r="F46" s="28">
        <v>12.335000000000001</v>
      </c>
      <c r="G46" s="9">
        <v>153.80000000000001</v>
      </c>
      <c r="J46" s="3">
        <f t="shared" si="1"/>
        <v>44</v>
      </c>
      <c r="K46" s="10">
        <v>43614.083333333336</v>
      </c>
      <c r="L46" s="20">
        <f t="shared" si="2"/>
        <v>-1.3200431034482651E-2</v>
      </c>
      <c r="M46" s="20">
        <f t="shared" si="3"/>
        <v>-2.2556390977443552E-2</v>
      </c>
      <c r="N46" s="20">
        <f t="shared" si="4"/>
        <v>-6.7712045616534766E-3</v>
      </c>
      <c r="O46" s="20">
        <f t="shared" si="5"/>
        <v>2.6633374947981681E-2</v>
      </c>
      <c r="P46" s="20">
        <f t="shared" si="6"/>
        <v>-5.8177117000645096E-3</v>
      </c>
    </row>
    <row r="47" spans="1:16" x14ac:dyDescent="0.3">
      <c r="A47" s="3">
        <f t="shared" si="0"/>
        <v>45</v>
      </c>
      <c r="B47" s="10">
        <v>43615.083333333336</v>
      </c>
      <c r="C47" s="9">
        <v>73.19</v>
      </c>
      <c r="D47" s="9">
        <v>39.200000000000003</v>
      </c>
      <c r="E47" s="9">
        <v>14.045</v>
      </c>
      <c r="F47" s="28">
        <v>12.285</v>
      </c>
      <c r="G47" s="9">
        <v>153.9</v>
      </c>
      <c r="J47" s="3">
        <f t="shared" si="1"/>
        <v>45</v>
      </c>
      <c r="K47" s="10">
        <v>43615.083333333336</v>
      </c>
      <c r="L47" s="20">
        <f t="shared" si="2"/>
        <v>-9.5550095550100966E-4</v>
      </c>
      <c r="M47" s="20">
        <f t="shared" si="3"/>
        <v>5.12820512820511E-3</v>
      </c>
      <c r="N47" s="20">
        <f t="shared" si="4"/>
        <v>7.8937926085396182E-3</v>
      </c>
      <c r="O47" s="20">
        <f t="shared" si="5"/>
        <v>-4.0535062829347712E-3</v>
      </c>
      <c r="P47" s="20">
        <f t="shared" si="6"/>
        <v>6.5019505851759973E-4</v>
      </c>
    </row>
    <row r="48" spans="1:16" x14ac:dyDescent="0.3">
      <c r="A48" s="3">
        <f t="shared" si="0"/>
        <v>46</v>
      </c>
      <c r="B48" s="10">
        <v>43616.083333333336</v>
      </c>
      <c r="C48" s="9">
        <v>72.239999999999995</v>
      </c>
      <c r="D48" s="9">
        <v>40.5</v>
      </c>
      <c r="E48" s="9">
        <v>14.04</v>
      </c>
      <c r="F48" s="28">
        <v>12.56</v>
      </c>
      <c r="G48" s="9">
        <v>153.19999999999999</v>
      </c>
      <c r="J48" s="3">
        <f t="shared" si="1"/>
        <v>46</v>
      </c>
      <c r="K48" s="10">
        <v>43616.083333333336</v>
      </c>
      <c r="L48" s="20">
        <f t="shared" si="2"/>
        <v>-1.2979915288973909E-2</v>
      </c>
      <c r="M48" s="20">
        <f t="shared" si="3"/>
        <v>3.3163265306122458E-2</v>
      </c>
      <c r="N48" s="20">
        <f t="shared" si="4"/>
        <v>-3.5599857600576712E-4</v>
      </c>
      <c r="O48" s="20">
        <f t="shared" si="5"/>
        <v>2.238502238502238E-2</v>
      </c>
      <c r="P48" s="20">
        <f t="shared" si="6"/>
        <v>-4.5484080571800423E-3</v>
      </c>
    </row>
    <row r="49" spans="1:16" x14ac:dyDescent="0.3">
      <c r="A49" s="3">
        <f t="shared" si="0"/>
        <v>47</v>
      </c>
      <c r="B49" s="10">
        <v>43619.083333333336</v>
      </c>
      <c r="C49" s="9">
        <v>73.75</v>
      </c>
      <c r="D49" s="9">
        <v>40.9</v>
      </c>
      <c r="E49" s="9">
        <v>14.15</v>
      </c>
      <c r="F49" s="28">
        <v>12.705</v>
      </c>
      <c r="G49" s="9">
        <v>154.9</v>
      </c>
      <c r="J49" s="3">
        <f t="shared" si="1"/>
        <v>47</v>
      </c>
      <c r="K49" s="10">
        <v>43619.083333333336</v>
      </c>
      <c r="L49" s="20">
        <f t="shared" si="2"/>
        <v>2.0902547065337895E-2</v>
      </c>
      <c r="M49" s="20">
        <f t="shared" si="3"/>
        <v>9.8765432098764094E-3</v>
      </c>
      <c r="N49" s="20">
        <f t="shared" si="4"/>
        <v>7.834757834757955E-3</v>
      </c>
      <c r="O49" s="20">
        <f t="shared" si="5"/>
        <v>1.1544585987261158E-2</v>
      </c>
      <c r="P49" s="20">
        <f t="shared" si="6"/>
        <v>1.1096605744125521E-2</v>
      </c>
    </row>
    <row r="50" spans="1:16" x14ac:dyDescent="0.3">
      <c r="A50" s="3">
        <f t="shared" si="0"/>
        <v>48</v>
      </c>
      <c r="B50" s="10">
        <v>43620.083333333336</v>
      </c>
      <c r="C50" s="9">
        <v>73.680000000000007</v>
      </c>
      <c r="D50" s="9">
        <v>40.1</v>
      </c>
      <c r="E50" s="9">
        <v>13.81</v>
      </c>
      <c r="F50" s="28">
        <v>12.44</v>
      </c>
      <c r="G50" s="9">
        <v>154.9</v>
      </c>
      <c r="J50" s="3">
        <f t="shared" si="1"/>
        <v>48</v>
      </c>
      <c r="K50" s="10">
        <v>43620.083333333336</v>
      </c>
      <c r="L50" s="20">
        <f t="shared" si="2"/>
        <v>-9.4915254237282198E-4</v>
      </c>
      <c r="M50" s="20">
        <f t="shared" si="3"/>
        <v>-1.9559902200488977E-2</v>
      </c>
      <c r="N50" s="20">
        <f t="shared" si="4"/>
        <v>-2.4028268551236742E-2</v>
      </c>
      <c r="O50" s="20">
        <f t="shared" si="5"/>
        <v>-2.085792994883906E-2</v>
      </c>
      <c r="P50" s="20">
        <f t="shared" si="6"/>
        <v>0</v>
      </c>
    </row>
    <row r="51" spans="1:16" x14ac:dyDescent="0.3">
      <c r="A51" s="3">
        <f t="shared" si="0"/>
        <v>49</v>
      </c>
      <c r="B51" s="10">
        <v>43621.083333333336</v>
      </c>
      <c r="C51" s="9">
        <v>73.709999999999994</v>
      </c>
      <c r="D51" s="9">
        <v>40.1</v>
      </c>
      <c r="E51" s="9">
        <v>13.9</v>
      </c>
      <c r="F51" s="28">
        <v>12.585000000000001</v>
      </c>
      <c r="G51" s="9">
        <v>156</v>
      </c>
      <c r="J51" s="3">
        <f t="shared" si="1"/>
        <v>49</v>
      </c>
      <c r="K51" s="10">
        <v>43621.083333333336</v>
      </c>
      <c r="L51" s="20">
        <f t="shared" si="2"/>
        <v>4.0716612377833528E-4</v>
      </c>
      <c r="M51" s="20">
        <f t="shared" si="3"/>
        <v>0</v>
      </c>
      <c r="N51" s="20">
        <f t="shared" si="4"/>
        <v>6.517016654598029E-3</v>
      </c>
      <c r="O51" s="20">
        <f t="shared" si="5"/>
        <v>1.165594855305474E-2</v>
      </c>
      <c r="P51" s="20">
        <f t="shared" si="6"/>
        <v>7.1013557133634553E-3</v>
      </c>
    </row>
    <row r="52" spans="1:16" x14ac:dyDescent="0.3">
      <c r="A52" s="3">
        <f t="shared" si="0"/>
        <v>50</v>
      </c>
      <c r="B52" s="10">
        <v>43622.083333333336</v>
      </c>
      <c r="C52" s="9">
        <v>75.02</v>
      </c>
      <c r="D52" s="9">
        <v>40.9</v>
      </c>
      <c r="E52" s="9">
        <v>13.625</v>
      </c>
      <c r="F52" s="28">
        <v>12.285</v>
      </c>
      <c r="G52" s="9">
        <v>154.9</v>
      </c>
      <c r="J52" s="3">
        <f t="shared" si="1"/>
        <v>50</v>
      </c>
      <c r="K52" s="10">
        <v>43622.083333333336</v>
      </c>
      <c r="L52" s="20">
        <f t="shared" si="2"/>
        <v>1.7772351105684425E-2</v>
      </c>
      <c r="M52" s="20">
        <f t="shared" si="3"/>
        <v>1.9950124688279169E-2</v>
      </c>
      <c r="N52" s="20">
        <f t="shared" si="4"/>
        <v>-1.9784172661870492E-2</v>
      </c>
      <c r="O52" s="20">
        <f t="shared" si="5"/>
        <v>-2.3837902264600808E-2</v>
      </c>
      <c r="P52" s="20">
        <f t="shared" si="6"/>
        <v>-7.0512820512820262E-3</v>
      </c>
    </row>
    <row r="53" spans="1:16" x14ac:dyDescent="0.3">
      <c r="A53" s="3">
        <f t="shared" si="0"/>
        <v>51</v>
      </c>
      <c r="B53" s="10">
        <v>43623.083333333336</v>
      </c>
      <c r="C53" s="9">
        <v>78.319999999999993</v>
      </c>
      <c r="D53" s="9">
        <v>40.700000000000003</v>
      </c>
      <c r="E53" s="9">
        <v>13.725</v>
      </c>
      <c r="F53" s="28">
        <v>12.65</v>
      </c>
      <c r="G53" s="9">
        <v>153.4</v>
      </c>
      <c r="J53" s="3">
        <f t="shared" si="1"/>
        <v>51</v>
      </c>
      <c r="K53" s="10">
        <v>43623.083333333336</v>
      </c>
      <c r="L53" s="20">
        <f t="shared" si="2"/>
        <v>4.3988269794721369E-2</v>
      </c>
      <c r="M53" s="20">
        <f t="shared" si="3"/>
        <v>-4.8899755501221609E-3</v>
      </c>
      <c r="N53" s="20">
        <f t="shared" si="4"/>
        <v>7.3394495412844041E-3</v>
      </c>
      <c r="O53" s="20">
        <f t="shared" si="5"/>
        <v>2.9711029711029679E-2</v>
      </c>
      <c r="P53" s="20">
        <f t="shared" si="6"/>
        <v>-9.6836668818592875E-3</v>
      </c>
    </row>
    <row r="54" spans="1:16" x14ac:dyDescent="0.3">
      <c r="A54" s="3">
        <f t="shared" si="0"/>
        <v>52</v>
      </c>
      <c r="B54" s="10">
        <v>43626.083333333336</v>
      </c>
      <c r="C54" s="9">
        <v>77.3</v>
      </c>
      <c r="D54" s="9">
        <v>40.700000000000003</v>
      </c>
      <c r="E54" s="9">
        <v>13.765000000000001</v>
      </c>
      <c r="F54" s="28">
        <v>12.6</v>
      </c>
      <c r="G54" s="9">
        <v>153.9</v>
      </c>
      <c r="J54" s="3">
        <f t="shared" si="1"/>
        <v>52</v>
      </c>
      <c r="K54" s="10">
        <v>43626.083333333336</v>
      </c>
      <c r="L54" s="20">
        <f t="shared" si="2"/>
        <v>-1.3023493360571958E-2</v>
      </c>
      <c r="M54" s="20">
        <f t="shared" si="3"/>
        <v>0</v>
      </c>
      <c r="N54" s="20">
        <f t="shared" si="4"/>
        <v>2.9143897996357637E-3</v>
      </c>
      <c r="O54" s="20">
        <f t="shared" si="5"/>
        <v>-3.9525691699605625E-3</v>
      </c>
      <c r="P54" s="20">
        <f t="shared" si="6"/>
        <v>3.2594524119948787E-3</v>
      </c>
    </row>
    <row r="55" spans="1:16" x14ac:dyDescent="0.3">
      <c r="A55" s="3">
        <f t="shared" si="0"/>
        <v>53</v>
      </c>
      <c r="B55" s="10">
        <v>43627.083333333336</v>
      </c>
      <c r="C55" s="9">
        <v>76.099999999999994</v>
      </c>
      <c r="D55" s="9">
        <v>40.200000000000003</v>
      </c>
      <c r="E55" s="9">
        <v>13.85</v>
      </c>
      <c r="F55" s="28">
        <v>12.455</v>
      </c>
      <c r="G55" s="9">
        <v>153.80000000000001</v>
      </c>
      <c r="J55" s="3">
        <f t="shared" si="1"/>
        <v>53</v>
      </c>
      <c r="K55" s="10">
        <v>43627.083333333336</v>
      </c>
      <c r="L55" s="20">
        <f t="shared" si="2"/>
        <v>-1.5523932729624823E-2</v>
      </c>
      <c r="M55" s="20">
        <f t="shared" si="3"/>
        <v>-1.2285012285012331E-2</v>
      </c>
      <c r="N55" s="20">
        <f t="shared" si="4"/>
        <v>6.1750817290229243E-3</v>
      </c>
      <c r="O55" s="20">
        <f t="shared" si="5"/>
        <v>-1.1507936507936467E-2</v>
      </c>
      <c r="P55" s="20">
        <f t="shared" si="6"/>
        <v>-6.4977257959708545E-4</v>
      </c>
    </row>
    <row r="56" spans="1:16" x14ac:dyDescent="0.3">
      <c r="A56" s="3">
        <f t="shared" si="0"/>
        <v>54</v>
      </c>
      <c r="B56" s="10">
        <v>43628.083333333336</v>
      </c>
      <c r="C56" s="9">
        <v>76.569999999999993</v>
      </c>
      <c r="D56" s="9">
        <v>40.700000000000003</v>
      </c>
      <c r="E56" s="9">
        <v>13.86</v>
      </c>
      <c r="F56" s="28">
        <v>12.145</v>
      </c>
      <c r="G56" s="9">
        <v>154.6</v>
      </c>
      <c r="J56" s="3">
        <f t="shared" si="1"/>
        <v>54</v>
      </c>
      <c r="K56" s="10">
        <v>43628.083333333336</v>
      </c>
      <c r="L56" s="20">
        <f t="shared" si="2"/>
        <v>6.176084099868584E-3</v>
      </c>
      <c r="M56" s="20">
        <f t="shared" si="3"/>
        <v>1.2437810945273631E-2</v>
      </c>
      <c r="N56" s="20">
        <f t="shared" si="4"/>
        <v>7.2202166064982976E-4</v>
      </c>
      <c r="O56" s="20">
        <f t="shared" si="5"/>
        <v>-2.4889602569249325E-2</v>
      </c>
      <c r="P56" s="20">
        <f t="shared" si="6"/>
        <v>5.2015604681403538E-3</v>
      </c>
    </row>
    <row r="57" spans="1:16" x14ac:dyDescent="0.3">
      <c r="A57" s="3">
        <f t="shared" si="0"/>
        <v>55</v>
      </c>
      <c r="B57" s="10">
        <v>43629.083333333336</v>
      </c>
      <c r="C57" s="9">
        <v>75.98</v>
      </c>
      <c r="D57" s="9">
        <v>40</v>
      </c>
      <c r="E57" s="9">
        <v>13.89</v>
      </c>
      <c r="F57" s="28">
        <v>11.91</v>
      </c>
      <c r="G57" s="9">
        <v>155.9</v>
      </c>
      <c r="J57" s="3">
        <f t="shared" si="1"/>
        <v>55</v>
      </c>
      <c r="K57" s="10">
        <v>43629.083333333336</v>
      </c>
      <c r="L57" s="20">
        <f t="shared" si="2"/>
        <v>-7.7053676374557734E-3</v>
      </c>
      <c r="M57" s="20">
        <f t="shared" si="3"/>
        <v>-1.7199017199017286E-2</v>
      </c>
      <c r="N57" s="20">
        <f t="shared" si="4"/>
        <v>2.1645021645022577E-3</v>
      </c>
      <c r="O57" s="20">
        <f t="shared" si="5"/>
        <v>-1.9349526554137464E-2</v>
      </c>
      <c r="P57" s="20">
        <f t="shared" si="6"/>
        <v>8.4087968952135661E-3</v>
      </c>
    </row>
    <row r="58" spans="1:16" x14ac:dyDescent="0.3">
      <c r="A58" s="3">
        <f t="shared" si="0"/>
        <v>56</v>
      </c>
      <c r="B58" s="10">
        <v>43630.083333333336</v>
      </c>
      <c r="C58" s="9">
        <v>75.98</v>
      </c>
      <c r="D58" s="9">
        <v>40.1</v>
      </c>
      <c r="E58" s="9">
        <v>13.82</v>
      </c>
      <c r="F58" s="28">
        <v>11.78</v>
      </c>
      <c r="G58" s="9">
        <v>153.5</v>
      </c>
      <c r="J58" s="3">
        <f t="shared" si="1"/>
        <v>56</v>
      </c>
      <c r="K58" s="10">
        <v>43630.083333333336</v>
      </c>
      <c r="L58" s="20">
        <f t="shared" si="2"/>
        <v>0</v>
      </c>
      <c r="M58" s="20">
        <f t="shared" si="3"/>
        <v>2.4999999999999467E-3</v>
      </c>
      <c r="N58" s="20">
        <f t="shared" si="4"/>
        <v>-5.0395968322534124E-3</v>
      </c>
      <c r="O58" s="20">
        <f t="shared" si="5"/>
        <v>-1.0915197313182246E-2</v>
      </c>
      <c r="P58" s="20">
        <f t="shared" si="6"/>
        <v>-1.5394483643361156E-2</v>
      </c>
    </row>
    <row r="59" spans="1:16" x14ac:dyDescent="0.3">
      <c r="A59" s="3">
        <f t="shared" si="0"/>
        <v>57</v>
      </c>
      <c r="B59" s="10">
        <v>43633.083333333336</v>
      </c>
      <c r="C59" s="9">
        <v>75.47</v>
      </c>
      <c r="D59" s="9">
        <v>39.6</v>
      </c>
      <c r="E59" s="9">
        <v>13.785</v>
      </c>
      <c r="F59" s="28">
        <v>11.695</v>
      </c>
      <c r="G59" s="9">
        <v>152.1</v>
      </c>
      <c r="J59" s="3">
        <f t="shared" si="1"/>
        <v>57</v>
      </c>
      <c r="K59" s="10">
        <v>43633.083333333336</v>
      </c>
      <c r="L59" s="20">
        <f t="shared" si="2"/>
        <v>-6.7122927086076256E-3</v>
      </c>
      <c r="M59" s="20">
        <f t="shared" si="3"/>
        <v>-1.2468827930174564E-2</v>
      </c>
      <c r="N59" s="20">
        <f t="shared" si="4"/>
        <v>-2.5325615050650896E-3</v>
      </c>
      <c r="O59" s="20">
        <f t="shared" si="5"/>
        <v>-7.2156196943972128E-3</v>
      </c>
      <c r="P59" s="20">
        <f t="shared" si="6"/>
        <v>-9.1205211726385071E-3</v>
      </c>
    </row>
    <row r="60" spans="1:16" x14ac:dyDescent="0.3">
      <c r="A60" s="3">
        <f t="shared" si="0"/>
        <v>58</v>
      </c>
      <c r="B60" s="10">
        <v>43634.083333333336</v>
      </c>
      <c r="C60" s="9">
        <v>77.47</v>
      </c>
      <c r="D60" s="9">
        <v>40.4</v>
      </c>
      <c r="E60" s="9">
        <v>14.11</v>
      </c>
      <c r="F60" s="28">
        <v>12.19</v>
      </c>
      <c r="G60" s="9">
        <v>155.69999999999999</v>
      </c>
      <c r="J60" s="3">
        <f t="shared" si="1"/>
        <v>58</v>
      </c>
      <c r="K60" s="10">
        <v>43634.083333333336</v>
      </c>
      <c r="L60" s="20">
        <f t="shared" si="2"/>
        <v>2.6500596263415943E-2</v>
      </c>
      <c r="M60" s="20">
        <f t="shared" si="3"/>
        <v>2.020202020202011E-2</v>
      </c>
      <c r="N60" s="20">
        <f t="shared" si="4"/>
        <v>2.3576351106274984E-2</v>
      </c>
      <c r="O60" s="20">
        <f t="shared" si="5"/>
        <v>4.2325780247969069E-2</v>
      </c>
      <c r="P60" s="20">
        <f t="shared" si="6"/>
        <v>2.3668639053254337E-2</v>
      </c>
    </row>
    <row r="61" spans="1:16" x14ac:dyDescent="0.3">
      <c r="A61" s="3">
        <f t="shared" si="0"/>
        <v>59</v>
      </c>
      <c r="B61" s="10">
        <v>43635.083333333336</v>
      </c>
      <c r="C61" s="9">
        <v>77.88</v>
      </c>
      <c r="D61" s="9">
        <v>41</v>
      </c>
      <c r="E61" s="9">
        <v>14</v>
      </c>
      <c r="F61" s="28">
        <v>12.055</v>
      </c>
      <c r="G61" s="9">
        <v>160.69999999999999</v>
      </c>
      <c r="J61" s="3">
        <f t="shared" si="1"/>
        <v>59</v>
      </c>
      <c r="K61" s="10">
        <v>43635.083333333336</v>
      </c>
      <c r="L61" s="20">
        <f t="shared" si="2"/>
        <v>5.2923712404802092E-3</v>
      </c>
      <c r="M61" s="20">
        <f t="shared" si="3"/>
        <v>1.4851485148514865E-2</v>
      </c>
      <c r="N61" s="20">
        <f t="shared" si="4"/>
        <v>-7.795889440113335E-3</v>
      </c>
      <c r="O61" s="20">
        <f t="shared" si="5"/>
        <v>-1.1074651353568443E-2</v>
      </c>
      <c r="P61" s="20">
        <f t="shared" si="6"/>
        <v>3.211303789338471E-2</v>
      </c>
    </row>
    <row r="62" spans="1:16" x14ac:dyDescent="0.3">
      <c r="A62" s="3">
        <f t="shared" si="0"/>
        <v>60</v>
      </c>
      <c r="B62" s="10">
        <v>43636.083333333336</v>
      </c>
      <c r="C62" s="9">
        <v>78.33</v>
      </c>
      <c r="D62" s="9">
        <v>40.700000000000003</v>
      </c>
      <c r="E62" s="9">
        <v>13.975</v>
      </c>
      <c r="F62" s="28">
        <v>11.645</v>
      </c>
      <c r="G62" s="9">
        <v>158.1</v>
      </c>
      <c r="J62" s="3">
        <f t="shared" si="1"/>
        <v>60</v>
      </c>
      <c r="K62" s="10">
        <v>43636.083333333336</v>
      </c>
      <c r="L62" s="20">
        <f t="shared" si="2"/>
        <v>5.7781201848998709E-3</v>
      </c>
      <c r="M62" s="20">
        <f t="shared" si="3"/>
        <v>-7.3170731707316028E-3</v>
      </c>
      <c r="N62" s="20">
        <f t="shared" si="4"/>
        <v>-1.7857142857142794E-3</v>
      </c>
      <c r="O62" s="20">
        <f t="shared" si="5"/>
        <v>-3.4010783907092557E-2</v>
      </c>
      <c r="P62" s="20">
        <f t="shared" si="6"/>
        <v>-1.6179215930304913E-2</v>
      </c>
    </row>
    <row r="63" spans="1:16" x14ac:dyDescent="0.3">
      <c r="A63" s="3">
        <f t="shared" si="0"/>
        <v>61</v>
      </c>
      <c r="B63" s="10">
        <v>43637.083333333336</v>
      </c>
      <c r="C63" s="9">
        <v>77.680000000000007</v>
      </c>
      <c r="D63" s="9">
        <v>40.5</v>
      </c>
      <c r="E63" s="9">
        <v>13.925000000000001</v>
      </c>
      <c r="F63" s="28">
        <v>11.395</v>
      </c>
      <c r="G63" s="9">
        <v>158.5</v>
      </c>
      <c r="J63" s="3">
        <f t="shared" si="1"/>
        <v>61</v>
      </c>
      <c r="K63" s="10">
        <v>43637.083333333336</v>
      </c>
      <c r="L63" s="20">
        <f t="shared" si="2"/>
        <v>-8.2982254564022417E-3</v>
      </c>
      <c r="M63" s="20">
        <f t="shared" si="3"/>
        <v>-4.9140049140049546E-3</v>
      </c>
      <c r="N63" s="20">
        <f t="shared" si="4"/>
        <v>-3.5778175313058158E-3</v>
      </c>
      <c r="O63" s="20">
        <f t="shared" si="5"/>
        <v>-2.1468441391155002E-2</v>
      </c>
      <c r="P63" s="20">
        <f t="shared" si="6"/>
        <v>2.5300442757749675E-3</v>
      </c>
    </row>
    <row r="64" spans="1:16" x14ac:dyDescent="0.3">
      <c r="A64" s="3">
        <f t="shared" si="0"/>
        <v>62</v>
      </c>
      <c r="B64" s="10">
        <v>43640.083333333336</v>
      </c>
      <c r="C64" s="9">
        <v>77.12</v>
      </c>
      <c r="D64" s="9">
        <v>39.6</v>
      </c>
      <c r="E64" s="9">
        <v>13.914999999999999</v>
      </c>
      <c r="F64" s="28">
        <v>11.085000000000001</v>
      </c>
      <c r="G64" s="9">
        <v>159.19999999999999</v>
      </c>
      <c r="J64" s="3">
        <f t="shared" si="1"/>
        <v>62</v>
      </c>
      <c r="K64" s="10">
        <v>43640.083333333336</v>
      </c>
      <c r="L64" s="20">
        <f t="shared" si="2"/>
        <v>-7.2090628218332009E-3</v>
      </c>
      <c r="M64" s="20">
        <f t="shared" si="3"/>
        <v>-2.2222222222222143E-2</v>
      </c>
      <c r="N64" s="20">
        <f t="shared" si="4"/>
        <v>-7.1813285457822396E-4</v>
      </c>
      <c r="O64" s="20">
        <f t="shared" si="5"/>
        <v>-2.7204914436156136E-2</v>
      </c>
      <c r="P64" s="20">
        <f t="shared" si="6"/>
        <v>4.4164037854887983E-3</v>
      </c>
    </row>
    <row r="65" spans="1:16" x14ac:dyDescent="0.3">
      <c r="A65" s="3">
        <f t="shared" si="0"/>
        <v>63</v>
      </c>
      <c r="B65" s="10">
        <v>43641.083333333336</v>
      </c>
      <c r="C65" s="9">
        <v>77.05</v>
      </c>
      <c r="D65" s="9">
        <v>40</v>
      </c>
      <c r="E65" s="9">
        <v>13.88</v>
      </c>
      <c r="F65" s="28">
        <v>11.01</v>
      </c>
      <c r="G65" s="9">
        <v>158.80000000000001</v>
      </c>
      <c r="J65" s="3">
        <f t="shared" si="1"/>
        <v>63</v>
      </c>
      <c r="K65" s="10">
        <v>43641.083333333336</v>
      </c>
      <c r="L65" s="20">
        <f t="shared" si="2"/>
        <v>-9.0767634854782564E-4</v>
      </c>
      <c r="M65" s="20">
        <f t="shared" si="3"/>
        <v>1.0101010101010166E-2</v>
      </c>
      <c r="N65" s="20">
        <f t="shared" si="4"/>
        <v>-2.515271289974752E-3</v>
      </c>
      <c r="O65" s="20">
        <f t="shared" si="5"/>
        <v>-6.7658998646821233E-3</v>
      </c>
      <c r="P65" s="20">
        <f t="shared" si="6"/>
        <v>-2.5125628140701961E-3</v>
      </c>
    </row>
    <row r="66" spans="1:16" x14ac:dyDescent="0.3">
      <c r="A66" s="3">
        <f t="shared" si="0"/>
        <v>64</v>
      </c>
      <c r="B66" s="10">
        <v>43642.083333333336</v>
      </c>
      <c r="C66" s="9">
        <v>75.92</v>
      </c>
      <c r="D66" s="9">
        <v>40.299999999999997</v>
      </c>
      <c r="E66" s="9">
        <v>13.875</v>
      </c>
      <c r="F66" s="28">
        <v>10.85</v>
      </c>
      <c r="G66" s="9">
        <v>154.6</v>
      </c>
      <c r="J66" s="3">
        <f t="shared" si="1"/>
        <v>64</v>
      </c>
      <c r="K66" s="10">
        <v>43642.083333333336</v>
      </c>
      <c r="L66" s="20">
        <f t="shared" si="2"/>
        <v>-1.4665801427644287E-2</v>
      </c>
      <c r="M66" s="20">
        <f t="shared" si="3"/>
        <v>7.4999999999998401E-3</v>
      </c>
      <c r="N66" s="20">
        <f t="shared" si="4"/>
        <v>-3.6023054755052186E-4</v>
      </c>
      <c r="O66" s="20">
        <f t="shared" si="5"/>
        <v>-1.4532243415077195E-2</v>
      </c>
      <c r="P66" s="20">
        <f t="shared" si="6"/>
        <v>-2.6448362720403074E-2</v>
      </c>
    </row>
    <row r="67" spans="1:16" x14ac:dyDescent="0.3">
      <c r="A67" s="3">
        <f t="shared" si="0"/>
        <v>65</v>
      </c>
      <c r="B67" s="10">
        <v>43643.083333333336</v>
      </c>
      <c r="C67" s="9">
        <v>75.680000000000007</v>
      </c>
      <c r="D67" s="9">
        <v>42</v>
      </c>
      <c r="E67" s="9">
        <v>13.83</v>
      </c>
      <c r="F67" s="28">
        <v>10.95</v>
      </c>
      <c r="G67" s="9">
        <v>152.9</v>
      </c>
      <c r="J67" s="3">
        <f t="shared" si="1"/>
        <v>65</v>
      </c>
      <c r="K67" s="10">
        <v>43643.083333333336</v>
      </c>
      <c r="L67" s="20">
        <f t="shared" si="2"/>
        <v>-3.1612223393044925E-3</v>
      </c>
      <c r="M67" s="20">
        <f t="shared" si="3"/>
        <v>4.2183622828784184E-2</v>
      </c>
      <c r="N67" s="20">
        <f t="shared" si="4"/>
        <v>-3.2432432432432101E-3</v>
      </c>
      <c r="O67" s="20">
        <f t="shared" si="5"/>
        <v>9.2165898617511122E-3</v>
      </c>
      <c r="P67" s="20">
        <f t="shared" si="6"/>
        <v>-1.0996119016817518E-2</v>
      </c>
    </row>
    <row r="68" spans="1:16" x14ac:dyDescent="0.3">
      <c r="A68" s="3">
        <f t="shared" ref="A68:A131" si="7">A67+1</f>
        <v>66</v>
      </c>
      <c r="B68" s="10">
        <v>43644.083333333336</v>
      </c>
      <c r="C68" s="9">
        <v>75.91</v>
      </c>
      <c r="D68" s="9">
        <v>41.2</v>
      </c>
      <c r="E68" s="9">
        <v>13.865</v>
      </c>
      <c r="F68" s="28">
        <v>11.085000000000001</v>
      </c>
      <c r="G68" s="9">
        <v>155.19999999999999</v>
      </c>
      <c r="J68" s="3">
        <f t="shared" si="1"/>
        <v>66</v>
      </c>
      <c r="K68" s="10">
        <v>43644.083333333336</v>
      </c>
      <c r="L68" s="20">
        <f t="shared" si="2"/>
        <v>3.0391120507398117E-3</v>
      </c>
      <c r="M68" s="20">
        <f t="shared" si="3"/>
        <v>-1.904761904761898E-2</v>
      </c>
      <c r="N68" s="20">
        <f t="shared" si="4"/>
        <v>2.5307302964570066E-3</v>
      </c>
      <c r="O68" s="20">
        <f t="shared" si="5"/>
        <v>1.2328767123287898E-2</v>
      </c>
      <c r="P68" s="20">
        <f t="shared" si="6"/>
        <v>1.5042511445388929E-2</v>
      </c>
    </row>
    <row r="69" spans="1:16" x14ac:dyDescent="0.3">
      <c r="A69" s="3">
        <f t="shared" si="7"/>
        <v>67</v>
      </c>
      <c r="B69" s="10">
        <v>43647.083333333336</v>
      </c>
      <c r="C69" s="9">
        <v>76.83</v>
      </c>
      <c r="D69" s="9">
        <v>42.2</v>
      </c>
      <c r="E69" s="9">
        <v>13.855</v>
      </c>
      <c r="F69" s="28">
        <v>11.005000000000001</v>
      </c>
      <c r="G69" s="9">
        <v>155</v>
      </c>
      <c r="J69" s="3">
        <f t="shared" ref="J69:J132" si="8">J68+1</f>
        <v>67</v>
      </c>
      <c r="K69" s="10">
        <v>43647.083333333336</v>
      </c>
      <c r="L69" s="20">
        <f t="shared" ref="L69:L132" si="9">($C69/$C68)-1</f>
        <v>1.2119615333948008E-2</v>
      </c>
      <c r="M69" s="20">
        <f t="shared" ref="M69:M132" si="10">($D69/$D68)-1</f>
        <v>2.4271844660194164E-2</v>
      </c>
      <c r="N69" s="20">
        <f t="shared" ref="N69:N132" si="11">($E69/$E68)-1</f>
        <v>-7.212405337180261E-4</v>
      </c>
      <c r="O69" s="20">
        <f t="shared" ref="O69:O132" si="12">($F69/$F68)-1</f>
        <v>-7.2169598556608427E-3</v>
      </c>
      <c r="P69" s="20">
        <f t="shared" ref="P69:P132" si="13">($G69/$G68)-1</f>
        <v>-1.2886597938143174E-3</v>
      </c>
    </row>
    <row r="70" spans="1:16" x14ac:dyDescent="0.3">
      <c r="A70" s="3">
        <f t="shared" si="7"/>
        <v>68</v>
      </c>
      <c r="B70" s="10">
        <v>43648.083333333336</v>
      </c>
      <c r="C70" s="9">
        <v>77.09</v>
      </c>
      <c r="D70" s="9">
        <v>41.2</v>
      </c>
      <c r="E70" s="9">
        <v>13.845000000000001</v>
      </c>
      <c r="F70" s="28">
        <v>11.09</v>
      </c>
      <c r="G70" s="9">
        <v>155.9</v>
      </c>
      <c r="J70" s="3">
        <f t="shared" si="8"/>
        <v>68</v>
      </c>
      <c r="K70" s="10">
        <v>43648.083333333336</v>
      </c>
      <c r="L70" s="20">
        <f t="shared" si="9"/>
        <v>3.3840947546532885E-3</v>
      </c>
      <c r="M70" s="20">
        <f t="shared" si="10"/>
        <v>-2.3696682464454999E-2</v>
      </c>
      <c r="N70" s="20">
        <f t="shared" si="11"/>
        <v>-7.2176109707688951E-4</v>
      </c>
      <c r="O70" s="20">
        <f t="shared" si="12"/>
        <v>7.7237619263970103E-3</v>
      </c>
      <c r="P70" s="20">
        <f t="shared" si="13"/>
        <v>5.8064516129032739E-3</v>
      </c>
    </row>
    <row r="71" spans="1:16" x14ac:dyDescent="0.3">
      <c r="A71" s="3">
        <f t="shared" si="7"/>
        <v>69</v>
      </c>
      <c r="B71" s="10">
        <v>43649.083333333336</v>
      </c>
      <c r="C71" s="9">
        <v>78.239999999999995</v>
      </c>
      <c r="D71" s="9">
        <v>42.8</v>
      </c>
      <c r="E71" s="9">
        <v>13.84</v>
      </c>
      <c r="F71" s="28">
        <v>11.345000000000001</v>
      </c>
      <c r="G71" s="9">
        <v>157.1</v>
      </c>
      <c r="J71" s="3">
        <f t="shared" si="8"/>
        <v>69</v>
      </c>
      <c r="K71" s="10">
        <v>43649.083333333336</v>
      </c>
      <c r="L71" s="20">
        <f t="shared" si="9"/>
        <v>1.4917628745621858E-2</v>
      </c>
      <c r="M71" s="20">
        <f t="shared" si="10"/>
        <v>3.883495145631044E-2</v>
      </c>
      <c r="N71" s="20">
        <f t="shared" si="11"/>
        <v>-3.6114120621166812E-4</v>
      </c>
      <c r="O71" s="20">
        <f t="shared" si="12"/>
        <v>2.2993688007213686E-2</v>
      </c>
      <c r="P71" s="20">
        <f t="shared" si="13"/>
        <v>7.6972418216805227E-3</v>
      </c>
    </row>
    <row r="72" spans="1:16" x14ac:dyDescent="0.3">
      <c r="A72" s="3">
        <f t="shared" si="7"/>
        <v>70</v>
      </c>
      <c r="B72" s="10">
        <v>43650.083333333336</v>
      </c>
      <c r="C72" s="9">
        <v>77.97</v>
      </c>
      <c r="D72" s="9">
        <v>42.3</v>
      </c>
      <c r="E72" s="9">
        <v>13.984999999999999</v>
      </c>
      <c r="F72" s="28">
        <v>11.185</v>
      </c>
      <c r="G72" s="9">
        <v>158.6</v>
      </c>
      <c r="J72" s="3">
        <f t="shared" si="8"/>
        <v>70</v>
      </c>
      <c r="K72" s="10">
        <v>43650.083333333336</v>
      </c>
      <c r="L72" s="20">
        <f t="shared" si="9"/>
        <v>-3.4509202453987253E-3</v>
      </c>
      <c r="M72" s="20">
        <f t="shared" si="10"/>
        <v>-1.1682242990654235E-2</v>
      </c>
      <c r="N72" s="20">
        <f t="shared" si="11"/>
        <v>1.0476878612716733E-2</v>
      </c>
      <c r="O72" s="20">
        <f t="shared" si="12"/>
        <v>-1.4103129131776138E-2</v>
      </c>
      <c r="P72" s="20">
        <f t="shared" si="13"/>
        <v>9.5480585614258207E-3</v>
      </c>
    </row>
    <row r="73" spans="1:16" x14ac:dyDescent="0.3">
      <c r="A73" s="3">
        <f t="shared" si="7"/>
        <v>71</v>
      </c>
      <c r="B73" s="10">
        <v>43651.083333333336</v>
      </c>
      <c r="C73" s="9">
        <v>77.8</v>
      </c>
      <c r="D73" s="9">
        <v>42.8</v>
      </c>
      <c r="E73" s="9">
        <v>13.96</v>
      </c>
      <c r="F73" s="28">
        <v>11.09</v>
      </c>
      <c r="G73" s="9">
        <v>157.80000000000001</v>
      </c>
      <c r="J73" s="3">
        <f t="shared" si="8"/>
        <v>71</v>
      </c>
      <c r="K73" s="10">
        <v>43651.083333333336</v>
      </c>
      <c r="L73" s="20">
        <f t="shared" si="9"/>
        <v>-2.1803257663204345E-3</v>
      </c>
      <c r="M73" s="20">
        <f t="shared" si="10"/>
        <v>1.1820330969267046E-2</v>
      </c>
      <c r="N73" s="20">
        <f t="shared" si="11"/>
        <v>-1.7876296031461569E-3</v>
      </c>
      <c r="O73" s="20">
        <f t="shared" si="12"/>
        <v>-8.4935181046044139E-3</v>
      </c>
      <c r="P73" s="20">
        <f t="shared" si="13"/>
        <v>-5.0441361916770955E-3</v>
      </c>
    </row>
    <row r="74" spans="1:16" x14ac:dyDescent="0.3">
      <c r="A74" s="3">
        <f t="shared" si="7"/>
        <v>72</v>
      </c>
      <c r="B74" s="10">
        <v>43654.083333333336</v>
      </c>
      <c r="C74" s="9">
        <v>76.97</v>
      </c>
      <c r="D74" s="9">
        <v>43</v>
      </c>
      <c r="E74" s="9">
        <v>13.914999999999999</v>
      </c>
      <c r="F74" s="28">
        <v>11.085000000000001</v>
      </c>
      <c r="G74" s="9">
        <v>157.6</v>
      </c>
      <c r="J74" s="3">
        <f t="shared" si="8"/>
        <v>72</v>
      </c>
      <c r="K74" s="10">
        <v>43654.083333333336</v>
      </c>
      <c r="L74" s="20">
        <f t="shared" si="9"/>
        <v>-1.0668380462724891E-2</v>
      </c>
      <c r="M74" s="20">
        <f t="shared" si="10"/>
        <v>4.6728971962617383E-3</v>
      </c>
      <c r="N74" s="20">
        <f t="shared" si="11"/>
        <v>-3.223495702005863E-3</v>
      </c>
      <c r="O74" s="20">
        <f t="shared" si="12"/>
        <v>-4.5085662759236644E-4</v>
      </c>
      <c r="P74" s="20">
        <f t="shared" si="13"/>
        <v>-1.2674271229405898E-3</v>
      </c>
    </row>
    <row r="75" spans="1:16" x14ac:dyDescent="0.3">
      <c r="A75" s="3">
        <f t="shared" si="7"/>
        <v>73</v>
      </c>
      <c r="B75" s="10">
        <v>43655.083333333336</v>
      </c>
      <c r="C75" s="9">
        <v>77.489999999999995</v>
      </c>
      <c r="D75" s="9">
        <v>43.3</v>
      </c>
      <c r="E75" s="9">
        <v>13.855</v>
      </c>
      <c r="F75" s="28">
        <v>11.11</v>
      </c>
      <c r="G75" s="9">
        <v>157.5</v>
      </c>
      <c r="J75" s="3">
        <f t="shared" si="8"/>
        <v>73</v>
      </c>
      <c r="K75" s="10">
        <v>43655.083333333336</v>
      </c>
      <c r="L75" s="20">
        <f t="shared" si="9"/>
        <v>6.7558789138624231E-3</v>
      </c>
      <c r="M75" s="20">
        <f t="shared" si="10"/>
        <v>6.9767441860464352E-3</v>
      </c>
      <c r="N75" s="20">
        <f t="shared" si="11"/>
        <v>-4.3118936399567653E-3</v>
      </c>
      <c r="O75" s="20">
        <f t="shared" si="12"/>
        <v>2.2552999548939301E-3</v>
      </c>
      <c r="P75" s="20">
        <f t="shared" si="13"/>
        <v>-6.3451776649747771E-4</v>
      </c>
    </row>
    <row r="76" spans="1:16" x14ac:dyDescent="0.3">
      <c r="A76" s="3">
        <f t="shared" si="7"/>
        <v>74</v>
      </c>
      <c r="B76" s="10">
        <v>43656.083333333336</v>
      </c>
      <c r="C76" s="9">
        <v>76.55</v>
      </c>
      <c r="D76" s="9">
        <v>42.3</v>
      </c>
      <c r="E76" s="9">
        <v>13.73</v>
      </c>
      <c r="F76" s="28">
        <v>11.12</v>
      </c>
      <c r="G76" s="9">
        <v>159</v>
      </c>
      <c r="J76" s="3">
        <f t="shared" si="8"/>
        <v>74</v>
      </c>
      <c r="K76" s="10">
        <v>43656.083333333336</v>
      </c>
      <c r="L76" s="20">
        <f t="shared" si="9"/>
        <v>-1.2130597496451179E-2</v>
      </c>
      <c r="M76" s="20">
        <f t="shared" si="10"/>
        <v>-2.3094688221709014E-2</v>
      </c>
      <c r="N76" s="20">
        <f t="shared" si="11"/>
        <v>-9.0220137134608969E-3</v>
      </c>
      <c r="O76" s="20">
        <f t="shared" si="12"/>
        <v>9.0009000900082015E-4</v>
      </c>
      <c r="P76" s="20">
        <f t="shared" si="13"/>
        <v>9.52380952380949E-3</v>
      </c>
    </row>
    <row r="77" spans="1:16" x14ac:dyDescent="0.3">
      <c r="A77" s="3">
        <f t="shared" si="7"/>
        <v>75</v>
      </c>
      <c r="B77" s="10">
        <v>43657.083333333336</v>
      </c>
      <c r="C77" s="9">
        <v>75.099999999999994</v>
      </c>
      <c r="D77" s="9">
        <v>42.8</v>
      </c>
      <c r="E77" s="9">
        <v>13.51</v>
      </c>
      <c r="F77" s="28">
        <v>11.13</v>
      </c>
      <c r="G77" s="9">
        <v>159.80000000000001</v>
      </c>
      <c r="J77" s="3">
        <f t="shared" si="8"/>
        <v>75</v>
      </c>
      <c r="K77" s="10">
        <v>43657.083333333336</v>
      </c>
      <c r="L77" s="20">
        <f t="shared" si="9"/>
        <v>-1.894186806009146E-2</v>
      </c>
      <c r="M77" s="20">
        <f t="shared" si="10"/>
        <v>1.1820330969267046E-2</v>
      </c>
      <c r="N77" s="20">
        <f t="shared" si="11"/>
        <v>-1.6023306627822365E-2</v>
      </c>
      <c r="O77" s="20">
        <f t="shared" si="12"/>
        <v>8.9928057553967378E-4</v>
      </c>
      <c r="P77" s="20">
        <f t="shared" si="13"/>
        <v>5.031446540880502E-3</v>
      </c>
    </row>
    <row r="78" spans="1:16" x14ac:dyDescent="0.3">
      <c r="A78" s="3">
        <f t="shared" si="7"/>
        <v>76</v>
      </c>
      <c r="B78" s="10">
        <v>43658.083333333336</v>
      </c>
      <c r="C78" s="9">
        <v>73.5</v>
      </c>
      <c r="D78" s="9">
        <v>42.2</v>
      </c>
      <c r="E78" s="9">
        <v>13.404999999999999</v>
      </c>
      <c r="F78" s="28">
        <v>11.065</v>
      </c>
      <c r="G78" s="9">
        <v>159.80000000000001</v>
      </c>
      <c r="J78" s="3">
        <f t="shared" si="8"/>
        <v>76</v>
      </c>
      <c r="K78" s="10">
        <v>43658.083333333336</v>
      </c>
      <c r="L78" s="20">
        <f t="shared" si="9"/>
        <v>-2.1304926764314169E-2</v>
      </c>
      <c r="M78" s="20">
        <f t="shared" si="10"/>
        <v>-1.4018691588784882E-2</v>
      </c>
      <c r="N78" s="20">
        <f t="shared" si="11"/>
        <v>-7.7720207253886286E-3</v>
      </c>
      <c r="O78" s="20">
        <f t="shared" si="12"/>
        <v>-5.8400718778078842E-3</v>
      </c>
      <c r="P78" s="20">
        <f t="shared" si="13"/>
        <v>0</v>
      </c>
    </row>
    <row r="79" spans="1:16" x14ac:dyDescent="0.3">
      <c r="A79" s="3">
        <f t="shared" si="7"/>
        <v>77</v>
      </c>
      <c r="B79" s="10">
        <v>43661.083333333336</v>
      </c>
      <c r="C79" s="9">
        <v>73.790000000000006</v>
      </c>
      <c r="D79" s="9">
        <v>42</v>
      </c>
      <c r="E79" s="9">
        <v>13.305</v>
      </c>
      <c r="F79" s="28">
        <v>11.1</v>
      </c>
      <c r="G79" s="9">
        <v>160.5</v>
      </c>
      <c r="J79" s="3">
        <f t="shared" si="8"/>
        <v>77</v>
      </c>
      <c r="K79" s="10">
        <v>43661.083333333336</v>
      </c>
      <c r="L79" s="20">
        <f t="shared" si="9"/>
        <v>3.9455782312927123E-3</v>
      </c>
      <c r="M79" s="20">
        <f t="shared" si="10"/>
        <v>-4.7393364928910442E-3</v>
      </c>
      <c r="N79" s="20">
        <f t="shared" si="11"/>
        <v>-7.4599030212606499E-3</v>
      </c>
      <c r="O79" s="20">
        <f t="shared" si="12"/>
        <v>3.1631269769543113E-3</v>
      </c>
      <c r="P79" s="20">
        <f t="shared" si="13"/>
        <v>4.3804755944929497E-3</v>
      </c>
    </row>
    <row r="80" spans="1:16" x14ac:dyDescent="0.3">
      <c r="A80" s="3">
        <f t="shared" si="7"/>
        <v>78</v>
      </c>
      <c r="B80" s="10">
        <v>43662.083333333336</v>
      </c>
      <c r="C80" s="9">
        <v>74.319999999999993</v>
      </c>
      <c r="D80" s="9">
        <v>41.8</v>
      </c>
      <c r="E80" s="9">
        <v>13.33</v>
      </c>
      <c r="F80" s="28">
        <v>11.055</v>
      </c>
      <c r="G80" s="9">
        <v>162.1</v>
      </c>
      <c r="J80" s="3">
        <f t="shared" si="8"/>
        <v>78</v>
      </c>
      <c r="K80" s="10">
        <v>43662.083333333336</v>
      </c>
      <c r="L80" s="20">
        <f t="shared" si="9"/>
        <v>7.1825450603060226E-3</v>
      </c>
      <c r="M80" s="20">
        <f t="shared" si="10"/>
        <v>-4.761904761904856E-3</v>
      </c>
      <c r="N80" s="20">
        <f t="shared" si="11"/>
        <v>1.8789928598270667E-3</v>
      </c>
      <c r="O80" s="20">
        <f t="shared" si="12"/>
        <v>-4.0540540540540126E-3</v>
      </c>
      <c r="P80" s="20">
        <f t="shared" si="13"/>
        <v>9.9688473520249676E-3</v>
      </c>
    </row>
    <row r="81" spans="1:16" x14ac:dyDescent="0.3">
      <c r="A81" s="3">
        <f t="shared" si="7"/>
        <v>79</v>
      </c>
      <c r="B81" s="10">
        <v>43663.083333333336</v>
      </c>
      <c r="C81" s="9">
        <v>74.25</v>
      </c>
      <c r="D81" s="9">
        <v>41.1</v>
      </c>
      <c r="E81" s="9">
        <v>13.305</v>
      </c>
      <c r="F81" s="28">
        <v>10.95</v>
      </c>
      <c r="G81" s="9">
        <v>162.80000000000001</v>
      </c>
      <c r="J81" s="3">
        <f t="shared" si="8"/>
        <v>79</v>
      </c>
      <c r="K81" s="10">
        <v>43663.083333333336</v>
      </c>
      <c r="L81" s="20">
        <f t="shared" si="9"/>
        <v>-9.4187298170067546E-4</v>
      </c>
      <c r="M81" s="20">
        <f t="shared" si="10"/>
        <v>-1.6746411483253509E-2</v>
      </c>
      <c r="N81" s="20">
        <f t="shared" si="11"/>
        <v>-1.8754688672167896E-3</v>
      </c>
      <c r="O81" s="20">
        <f t="shared" si="12"/>
        <v>-9.4979647218453866E-3</v>
      </c>
      <c r="P81" s="20">
        <f t="shared" si="13"/>
        <v>4.3183220234424002E-3</v>
      </c>
    </row>
    <row r="82" spans="1:16" x14ac:dyDescent="0.3">
      <c r="A82" s="3">
        <f t="shared" si="7"/>
        <v>80</v>
      </c>
      <c r="B82" s="10">
        <v>43664.083333333336</v>
      </c>
      <c r="C82" s="9">
        <v>74</v>
      </c>
      <c r="D82" s="9">
        <v>41.5</v>
      </c>
      <c r="E82" s="9">
        <v>13.26</v>
      </c>
      <c r="F82" s="28">
        <v>11.12</v>
      </c>
      <c r="G82" s="9">
        <v>164.8</v>
      </c>
      <c r="J82" s="3">
        <f t="shared" si="8"/>
        <v>80</v>
      </c>
      <c r="K82" s="10">
        <v>43664.083333333336</v>
      </c>
      <c r="L82" s="20">
        <f t="shared" si="9"/>
        <v>-3.3670033670033517E-3</v>
      </c>
      <c r="M82" s="20">
        <f t="shared" si="10"/>
        <v>9.7323600973235891E-3</v>
      </c>
      <c r="N82" s="20">
        <f t="shared" si="11"/>
        <v>-3.3821871476887866E-3</v>
      </c>
      <c r="O82" s="20">
        <f t="shared" si="12"/>
        <v>1.5525114155251041E-2</v>
      </c>
      <c r="P82" s="20">
        <f t="shared" si="13"/>
        <v>1.228501228501222E-2</v>
      </c>
    </row>
    <row r="83" spans="1:16" x14ac:dyDescent="0.3">
      <c r="A83" s="3">
        <f t="shared" si="7"/>
        <v>81</v>
      </c>
      <c r="B83" s="10">
        <v>43665.083333333336</v>
      </c>
      <c r="C83" s="9">
        <v>74.569999999999993</v>
      </c>
      <c r="D83" s="9">
        <v>40</v>
      </c>
      <c r="E83" s="9">
        <v>13.225</v>
      </c>
      <c r="F83" s="28">
        <v>11.05</v>
      </c>
      <c r="G83" s="9">
        <v>165.9</v>
      </c>
      <c r="J83" s="3">
        <f t="shared" si="8"/>
        <v>81</v>
      </c>
      <c r="K83" s="10">
        <v>43665.083333333336</v>
      </c>
      <c r="L83" s="20">
        <f t="shared" si="9"/>
        <v>7.7027027027025685E-3</v>
      </c>
      <c r="M83" s="20">
        <f t="shared" si="10"/>
        <v>-3.6144578313253017E-2</v>
      </c>
      <c r="N83" s="20">
        <f t="shared" si="11"/>
        <v>-2.639517345399689E-3</v>
      </c>
      <c r="O83" s="20">
        <f t="shared" si="12"/>
        <v>-6.2949640287768283E-3</v>
      </c>
      <c r="P83" s="20">
        <f t="shared" si="13"/>
        <v>6.6747572815533118E-3</v>
      </c>
    </row>
    <row r="84" spans="1:16" x14ac:dyDescent="0.3">
      <c r="A84" s="3">
        <f t="shared" si="7"/>
        <v>82</v>
      </c>
      <c r="B84" s="10">
        <v>43668.083333333336</v>
      </c>
      <c r="C84" s="9">
        <v>75.41</v>
      </c>
      <c r="D84" s="9">
        <v>40.4</v>
      </c>
      <c r="E84" s="9">
        <v>13.154999999999999</v>
      </c>
      <c r="F84" s="28">
        <v>11</v>
      </c>
      <c r="G84" s="9">
        <v>164.5</v>
      </c>
      <c r="J84" s="3">
        <f t="shared" si="8"/>
        <v>82</v>
      </c>
      <c r="K84" s="10">
        <v>43668.083333333336</v>
      </c>
      <c r="L84" s="20">
        <f t="shared" si="9"/>
        <v>1.1264583612712986E-2</v>
      </c>
      <c r="M84" s="20">
        <f t="shared" si="10"/>
        <v>1.0000000000000009E-2</v>
      </c>
      <c r="N84" s="20">
        <f t="shared" si="11"/>
        <v>-5.2930056710774886E-3</v>
      </c>
      <c r="O84" s="20">
        <f t="shared" si="12"/>
        <v>-4.5248868778281492E-3</v>
      </c>
      <c r="P84" s="20">
        <f t="shared" si="13"/>
        <v>-8.4388185654008518E-3</v>
      </c>
    </row>
    <row r="85" spans="1:16" x14ac:dyDescent="0.3">
      <c r="A85" s="3">
        <f t="shared" si="7"/>
        <v>83</v>
      </c>
      <c r="B85" s="10">
        <v>43669.083333333336</v>
      </c>
      <c r="C85" s="9">
        <v>75.86</v>
      </c>
      <c r="D85" s="9">
        <v>39</v>
      </c>
      <c r="E85" s="9">
        <v>13.22</v>
      </c>
      <c r="F85" s="28">
        <v>10.955</v>
      </c>
      <c r="G85" s="9">
        <v>164.4</v>
      </c>
      <c r="J85" s="3">
        <f t="shared" si="8"/>
        <v>83</v>
      </c>
      <c r="K85" s="10">
        <v>43669.083333333336</v>
      </c>
      <c r="L85" s="20">
        <f t="shared" si="9"/>
        <v>5.9673783317861773E-3</v>
      </c>
      <c r="M85" s="20">
        <f t="shared" si="10"/>
        <v>-3.4653465346534573E-2</v>
      </c>
      <c r="N85" s="20">
        <f t="shared" si="11"/>
        <v>4.9410870391486394E-3</v>
      </c>
      <c r="O85" s="20">
        <f t="shared" si="12"/>
        <v>-4.090909090909034E-3</v>
      </c>
      <c r="P85" s="20">
        <f t="shared" si="13"/>
        <v>-6.0790273556232677E-4</v>
      </c>
    </row>
    <row r="86" spans="1:16" x14ac:dyDescent="0.3">
      <c r="A86" s="3">
        <f t="shared" si="7"/>
        <v>84</v>
      </c>
      <c r="B86" s="10">
        <v>43670.083333333336</v>
      </c>
      <c r="C86" s="9">
        <v>75.73</v>
      </c>
      <c r="D86" s="9">
        <v>39</v>
      </c>
      <c r="E86" s="9">
        <v>13.154999999999999</v>
      </c>
      <c r="F86" s="28">
        <v>11.02</v>
      </c>
      <c r="G86" s="9">
        <v>163.5</v>
      </c>
      <c r="J86" s="3">
        <f t="shared" si="8"/>
        <v>84</v>
      </c>
      <c r="K86" s="10">
        <v>43670.083333333336</v>
      </c>
      <c r="L86" s="20">
        <f t="shared" si="9"/>
        <v>-1.7136831004481712E-3</v>
      </c>
      <c r="M86" s="20">
        <f t="shared" si="10"/>
        <v>0</v>
      </c>
      <c r="N86" s="20">
        <f t="shared" si="11"/>
        <v>-4.9167927382753884E-3</v>
      </c>
      <c r="O86" s="20">
        <f t="shared" si="12"/>
        <v>5.9333637608398604E-3</v>
      </c>
      <c r="P86" s="20">
        <f t="shared" si="13"/>
        <v>-5.4744525547445466E-3</v>
      </c>
    </row>
    <row r="87" spans="1:16" x14ac:dyDescent="0.3">
      <c r="A87" s="3">
        <f t="shared" si="7"/>
        <v>85</v>
      </c>
      <c r="B87" s="10">
        <v>43671.083333333336</v>
      </c>
      <c r="C87" s="9">
        <v>75.400000000000006</v>
      </c>
      <c r="D87" s="9">
        <v>39.6</v>
      </c>
      <c r="E87" s="9">
        <v>13.39</v>
      </c>
      <c r="F87" s="28">
        <v>10.975</v>
      </c>
      <c r="G87" s="9">
        <v>161</v>
      </c>
      <c r="J87" s="3">
        <f t="shared" si="8"/>
        <v>85</v>
      </c>
      <c r="K87" s="10">
        <v>43671.083333333336</v>
      </c>
      <c r="L87" s="20">
        <f t="shared" si="9"/>
        <v>-4.3575861613627254E-3</v>
      </c>
      <c r="M87" s="20">
        <f t="shared" si="10"/>
        <v>1.538461538461533E-2</v>
      </c>
      <c r="N87" s="20">
        <f t="shared" si="11"/>
        <v>1.7863930064614397E-2</v>
      </c>
      <c r="O87" s="20">
        <f t="shared" si="12"/>
        <v>-4.0834845735027159E-3</v>
      </c>
      <c r="P87" s="20">
        <f t="shared" si="13"/>
        <v>-1.5290519877675823E-2</v>
      </c>
    </row>
    <row r="88" spans="1:16" x14ac:dyDescent="0.3">
      <c r="A88" s="3">
        <f t="shared" si="7"/>
        <v>86</v>
      </c>
      <c r="B88" s="10">
        <v>43672.083333333336</v>
      </c>
      <c r="C88" s="9">
        <v>75.95</v>
      </c>
      <c r="D88" s="9">
        <v>39.299999999999997</v>
      </c>
      <c r="E88" s="9">
        <v>13.52</v>
      </c>
      <c r="F88" s="28">
        <v>11.285</v>
      </c>
      <c r="G88" s="9">
        <v>160.6</v>
      </c>
      <c r="J88" s="3">
        <f t="shared" si="8"/>
        <v>86</v>
      </c>
      <c r="K88" s="10">
        <v>43672.083333333336</v>
      </c>
      <c r="L88" s="20">
        <f t="shared" si="9"/>
        <v>7.2944297082226939E-3</v>
      </c>
      <c r="M88" s="20">
        <f t="shared" si="10"/>
        <v>-7.5757575757576801E-3</v>
      </c>
      <c r="N88" s="20">
        <f t="shared" si="11"/>
        <v>9.7087378640776656E-3</v>
      </c>
      <c r="O88" s="20">
        <f t="shared" si="12"/>
        <v>2.8246013667426073E-2</v>
      </c>
      <c r="P88" s="20">
        <f t="shared" si="13"/>
        <v>-2.4844720496894901E-3</v>
      </c>
    </row>
    <row r="89" spans="1:16" x14ac:dyDescent="0.3">
      <c r="A89" s="3">
        <f t="shared" si="7"/>
        <v>87</v>
      </c>
      <c r="B89" s="10">
        <v>43675.083333333336</v>
      </c>
      <c r="C89" s="9">
        <v>77.099999999999994</v>
      </c>
      <c r="D89" s="9">
        <v>39.299999999999997</v>
      </c>
      <c r="E89" s="9">
        <v>13.615</v>
      </c>
      <c r="F89" s="28">
        <v>11.275</v>
      </c>
      <c r="G89" s="9">
        <v>159.30000000000001</v>
      </c>
      <c r="J89" s="3">
        <f t="shared" si="8"/>
        <v>87</v>
      </c>
      <c r="K89" s="10">
        <v>43675.083333333336</v>
      </c>
      <c r="L89" s="20">
        <f t="shared" si="9"/>
        <v>1.514154048716243E-2</v>
      </c>
      <c r="M89" s="20">
        <f t="shared" si="10"/>
        <v>0</v>
      </c>
      <c r="N89" s="20">
        <f t="shared" si="11"/>
        <v>7.0266272189349888E-3</v>
      </c>
      <c r="O89" s="20">
        <f t="shared" si="12"/>
        <v>-8.8613203367304827E-4</v>
      </c>
      <c r="P89" s="20">
        <f t="shared" si="13"/>
        <v>-8.0946450809463721E-3</v>
      </c>
    </row>
    <row r="90" spans="1:16" x14ac:dyDescent="0.3">
      <c r="A90" s="3">
        <f t="shared" si="7"/>
        <v>88</v>
      </c>
      <c r="B90" s="10">
        <v>43676.083333333336</v>
      </c>
      <c r="C90" s="9">
        <v>75.58</v>
      </c>
      <c r="D90" s="9">
        <v>39.700000000000003</v>
      </c>
      <c r="E90" s="9">
        <v>13.46</v>
      </c>
      <c r="F90" s="28">
        <v>11.045</v>
      </c>
      <c r="G90" s="9">
        <v>154.9</v>
      </c>
      <c r="J90" s="3">
        <f t="shared" si="8"/>
        <v>88</v>
      </c>
      <c r="K90" s="10">
        <v>43676.083333333336</v>
      </c>
      <c r="L90" s="20">
        <f t="shared" si="9"/>
        <v>-1.9714656290531707E-2</v>
      </c>
      <c r="M90" s="20">
        <f t="shared" si="10"/>
        <v>1.0178117048346147E-2</v>
      </c>
      <c r="N90" s="20">
        <f t="shared" si="11"/>
        <v>-1.1384502387073003E-2</v>
      </c>
      <c r="O90" s="20">
        <f t="shared" si="12"/>
        <v>-2.0399113082039899E-2</v>
      </c>
      <c r="P90" s="20">
        <f t="shared" si="13"/>
        <v>-2.762084118016328E-2</v>
      </c>
    </row>
    <row r="91" spans="1:16" x14ac:dyDescent="0.3">
      <c r="A91" s="3">
        <f t="shared" si="7"/>
        <v>89</v>
      </c>
      <c r="B91" s="10">
        <v>43677.083333333336</v>
      </c>
      <c r="C91" s="9">
        <v>75.459999999999994</v>
      </c>
      <c r="D91" s="9">
        <v>38.799999999999997</v>
      </c>
      <c r="E91" s="9">
        <v>13.425000000000001</v>
      </c>
      <c r="F91" s="28">
        <v>11.215</v>
      </c>
      <c r="G91" s="9">
        <v>155.69999999999999</v>
      </c>
      <c r="J91" s="3">
        <f t="shared" si="8"/>
        <v>89</v>
      </c>
      <c r="K91" s="10">
        <v>43677.083333333336</v>
      </c>
      <c r="L91" s="20">
        <f t="shared" si="9"/>
        <v>-1.5877216194760679E-3</v>
      </c>
      <c r="M91" s="20">
        <f t="shared" si="10"/>
        <v>-2.2670025188917031E-2</v>
      </c>
      <c r="N91" s="20">
        <f t="shared" si="11"/>
        <v>-2.6002971768201988E-3</v>
      </c>
      <c r="O91" s="20">
        <f t="shared" si="12"/>
        <v>1.5391579900407404E-2</v>
      </c>
      <c r="P91" s="20">
        <f t="shared" si="13"/>
        <v>5.1646223369914424E-3</v>
      </c>
    </row>
    <row r="92" spans="1:16" x14ac:dyDescent="0.3">
      <c r="A92" s="3">
        <f t="shared" si="7"/>
        <v>90</v>
      </c>
      <c r="B92" s="10">
        <v>43678.083333333336</v>
      </c>
      <c r="C92" s="9">
        <v>75.489999999999995</v>
      </c>
      <c r="D92" s="9">
        <v>38.6</v>
      </c>
      <c r="E92" s="9">
        <v>13.52</v>
      </c>
      <c r="F92" s="28">
        <v>11.164999999999999</v>
      </c>
      <c r="G92" s="9">
        <v>157</v>
      </c>
      <c r="J92" s="3">
        <f t="shared" si="8"/>
        <v>90</v>
      </c>
      <c r="K92" s="10">
        <v>43678.083333333336</v>
      </c>
      <c r="L92" s="20">
        <f t="shared" si="9"/>
        <v>3.9756162205151213E-4</v>
      </c>
      <c r="M92" s="20">
        <f t="shared" si="10"/>
        <v>-5.1546391752576026E-3</v>
      </c>
      <c r="N92" s="20">
        <f t="shared" si="11"/>
        <v>7.0763500931096956E-3</v>
      </c>
      <c r="O92" s="20">
        <f t="shared" si="12"/>
        <v>-4.4583147570219639E-3</v>
      </c>
      <c r="P92" s="20">
        <f t="shared" si="13"/>
        <v>8.3493898522801757E-3</v>
      </c>
    </row>
    <row r="93" spans="1:16" x14ac:dyDescent="0.3">
      <c r="A93" s="3">
        <f t="shared" si="7"/>
        <v>91</v>
      </c>
      <c r="B93" s="10">
        <v>43679.083333333336</v>
      </c>
      <c r="C93" s="9">
        <v>74.22</v>
      </c>
      <c r="D93" s="9">
        <v>38.6</v>
      </c>
      <c r="E93" s="9">
        <v>13.4</v>
      </c>
      <c r="F93" s="28">
        <v>10.984999999999999</v>
      </c>
      <c r="G93" s="9">
        <v>156.5</v>
      </c>
      <c r="J93" s="3">
        <f t="shared" si="8"/>
        <v>91</v>
      </c>
      <c r="K93" s="10">
        <v>43679.083333333336</v>
      </c>
      <c r="L93" s="20">
        <f t="shared" si="9"/>
        <v>-1.6823420320572158E-2</v>
      </c>
      <c r="M93" s="20">
        <f t="shared" si="10"/>
        <v>0</v>
      </c>
      <c r="N93" s="20">
        <f t="shared" si="11"/>
        <v>-8.8757396449703485E-3</v>
      </c>
      <c r="O93" s="20">
        <f t="shared" si="12"/>
        <v>-1.6121809225257522E-2</v>
      </c>
      <c r="P93" s="20">
        <f t="shared" si="13"/>
        <v>-3.1847133757961776E-3</v>
      </c>
    </row>
    <row r="94" spans="1:16" x14ac:dyDescent="0.3">
      <c r="A94" s="3">
        <f t="shared" si="7"/>
        <v>92</v>
      </c>
      <c r="B94" s="10">
        <v>43682.083333333336</v>
      </c>
      <c r="C94" s="9">
        <v>72.349999999999994</v>
      </c>
      <c r="D94" s="9">
        <v>38.4</v>
      </c>
      <c r="E94" s="9">
        <v>13.28</v>
      </c>
      <c r="F94" s="28">
        <v>10.57</v>
      </c>
      <c r="G94" s="9">
        <v>153.19999999999999</v>
      </c>
      <c r="J94" s="3">
        <f t="shared" si="8"/>
        <v>92</v>
      </c>
      <c r="K94" s="10">
        <v>43682.083333333336</v>
      </c>
      <c r="L94" s="20">
        <f t="shared" si="9"/>
        <v>-2.5195365130692648E-2</v>
      </c>
      <c r="M94" s="20">
        <f t="shared" si="10"/>
        <v>-5.1813471502590858E-3</v>
      </c>
      <c r="N94" s="20">
        <f t="shared" si="11"/>
        <v>-8.9552238805971074E-3</v>
      </c>
      <c r="O94" s="20">
        <f t="shared" si="12"/>
        <v>-3.7778789258079093E-2</v>
      </c>
      <c r="P94" s="20">
        <f t="shared" si="13"/>
        <v>-2.1086261980830745E-2</v>
      </c>
    </row>
    <row r="95" spans="1:16" x14ac:dyDescent="0.3">
      <c r="A95" s="3">
        <f t="shared" si="7"/>
        <v>93</v>
      </c>
      <c r="B95" s="10">
        <v>43683.083333333336</v>
      </c>
      <c r="C95" s="9">
        <v>72.239999999999995</v>
      </c>
      <c r="D95" s="9">
        <v>38</v>
      </c>
      <c r="E95" s="9">
        <v>13.27</v>
      </c>
      <c r="F95" s="28">
        <v>10.56</v>
      </c>
      <c r="G95" s="9">
        <v>152.9</v>
      </c>
      <c r="J95" s="3">
        <f t="shared" si="8"/>
        <v>93</v>
      </c>
      <c r="K95" s="10">
        <v>43683.083333333336</v>
      </c>
      <c r="L95" s="20">
        <f t="shared" si="9"/>
        <v>-1.520387007601931E-3</v>
      </c>
      <c r="M95" s="20">
        <f t="shared" si="10"/>
        <v>-1.041666666666663E-2</v>
      </c>
      <c r="N95" s="20">
        <f t="shared" si="11"/>
        <v>-7.5301204819278045E-4</v>
      </c>
      <c r="O95" s="20">
        <f t="shared" si="12"/>
        <v>-9.4607379375588607E-4</v>
      </c>
      <c r="P95" s="20">
        <f t="shared" si="13"/>
        <v>-1.958224543080811E-3</v>
      </c>
    </row>
    <row r="96" spans="1:16" x14ac:dyDescent="0.3">
      <c r="A96" s="3">
        <f t="shared" si="7"/>
        <v>94</v>
      </c>
      <c r="B96" s="10">
        <v>43684.083333333336</v>
      </c>
      <c r="C96" s="9">
        <v>72.69</v>
      </c>
      <c r="D96" s="9">
        <v>37.200000000000003</v>
      </c>
      <c r="E96" s="9">
        <v>13.285</v>
      </c>
      <c r="F96" s="28">
        <v>10.57</v>
      </c>
      <c r="G96" s="9">
        <v>153.9</v>
      </c>
      <c r="J96" s="3">
        <f t="shared" si="8"/>
        <v>94</v>
      </c>
      <c r="K96" s="10">
        <v>43684.083333333336</v>
      </c>
      <c r="L96" s="20">
        <f t="shared" si="9"/>
        <v>6.229235880398809E-3</v>
      </c>
      <c r="M96" s="20">
        <f t="shared" si="10"/>
        <v>-2.1052631578947323E-2</v>
      </c>
      <c r="N96" s="20">
        <f t="shared" si="11"/>
        <v>1.1303692539563759E-3</v>
      </c>
      <c r="O96" s="20">
        <f t="shared" si="12"/>
        <v>9.4696969696972388E-4</v>
      </c>
      <c r="P96" s="20">
        <f t="shared" si="13"/>
        <v>6.5402223675605775E-3</v>
      </c>
    </row>
    <row r="97" spans="1:16" x14ac:dyDescent="0.3">
      <c r="A97" s="3">
        <f t="shared" si="7"/>
        <v>95</v>
      </c>
      <c r="B97" s="10">
        <v>43685.083333333336</v>
      </c>
      <c r="C97" s="9">
        <v>74.61</v>
      </c>
      <c r="D97" s="9">
        <v>37.200000000000003</v>
      </c>
      <c r="E97" s="9">
        <v>13.335000000000001</v>
      </c>
      <c r="F97" s="28">
        <v>10.725</v>
      </c>
      <c r="G97" s="9">
        <v>156.4</v>
      </c>
      <c r="J97" s="3">
        <f t="shared" si="8"/>
        <v>95</v>
      </c>
      <c r="K97" s="10">
        <v>43685.083333333336</v>
      </c>
      <c r="L97" s="20">
        <f t="shared" si="9"/>
        <v>2.641353693768056E-2</v>
      </c>
      <c r="M97" s="20">
        <f t="shared" si="10"/>
        <v>0</v>
      </c>
      <c r="N97" s="20">
        <f t="shared" si="11"/>
        <v>3.7636432066241454E-3</v>
      </c>
      <c r="O97" s="20">
        <f t="shared" si="12"/>
        <v>1.4664143803216678E-2</v>
      </c>
      <c r="P97" s="20">
        <f t="shared" si="13"/>
        <v>1.6244314489928469E-2</v>
      </c>
    </row>
    <row r="98" spans="1:16" x14ac:dyDescent="0.3">
      <c r="A98" s="3">
        <f t="shared" si="7"/>
        <v>96</v>
      </c>
      <c r="B98" s="10">
        <v>43686.083333333336</v>
      </c>
      <c r="C98" s="9">
        <v>73.75</v>
      </c>
      <c r="D98" s="9">
        <v>37.4</v>
      </c>
      <c r="E98" s="9">
        <v>13.21</v>
      </c>
      <c r="F98" s="28">
        <v>10.54</v>
      </c>
      <c r="G98" s="9">
        <v>154.80000000000001</v>
      </c>
      <c r="J98" s="3">
        <f t="shared" si="8"/>
        <v>96</v>
      </c>
      <c r="K98" s="10">
        <v>43686.083333333336</v>
      </c>
      <c r="L98" s="20">
        <f t="shared" si="9"/>
        <v>-1.1526605012732838E-2</v>
      </c>
      <c r="M98" s="20">
        <f t="shared" si="10"/>
        <v>5.3763440860215006E-3</v>
      </c>
      <c r="N98" s="20">
        <f t="shared" si="11"/>
        <v>-9.3738282714660448E-3</v>
      </c>
      <c r="O98" s="20">
        <f t="shared" si="12"/>
        <v>-1.7249417249417309E-2</v>
      </c>
      <c r="P98" s="20">
        <f t="shared" si="13"/>
        <v>-1.0230179028132946E-2</v>
      </c>
    </row>
    <row r="99" spans="1:16" x14ac:dyDescent="0.3">
      <c r="A99" s="3">
        <f t="shared" si="7"/>
        <v>97</v>
      </c>
      <c r="B99" s="10">
        <v>43689.083333333336</v>
      </c>
      <c r="C99" s="9">
        <v>73.819999999999993</v>
      </c>
      <c r="D99" s="9">
        <v>37</v>
      </c>
      <c r="E99" s="9">
        <v>13.255000000000001</v>
      </c>
      <c r="F99" s="28">
        <v>10.5</v>
      </c>
      <c r="G99" s="9">
        <v>155</v>
      </c>
      <c r="J99" s="3">
        <f t="shared" si="8"/>
        <v>97</v>
      </c>
      <c r="K99" s="10">
        <v>43689.083333333336</v>
      </c>
      <c r="L99" s="20">
        <f t="shared" si="9"/>
        <v>9.4915254237282198E-4</v>
      </c>
      <c r="M99" s="20">
        <f t="shared" si="10"/>
        <v>-1.0695187165775333E-2</v>
      </c>
      <c r="N99" s="20">
        <f t="shared" si="11"/>
        <v>3.4065102195306451E-3</v>
      </c>
      <c r="O99" s="20">
        <f t="shared" si="12"/>
        <v>-3.7950664136621182E-3</v>
      </c>
      <c r="P99" s="20">
        <f t="shared" si="13"/>
        <v>1.2919896640826156E-3</v>
      </c>
    </row>
    <row r="100" spans="1:16" x14ac:dyDescent="0.3">
      <c r="A100" s="3">
        <f t="shared" si="7"/>
        <v>98</v>
      </c>
      <c r="B100" s="10">
        <v>43690.083333333336</v>
      </c>
      <c r="C100" s="9">
        <v>75.400000000000006</v>
      </c>
      <c r="D100" s="9">
        <v>36.6</v>
      </c>
      <c r="E100" s="9">
        <v>13.46</v>
      </c>
      <c r="F100" s="28">
        <v>10.545</v>
      </c>
      <c r="G100" s="9">
        <v>153.9</v>
      </c>
      <c r="J100" s="3">
        <f t="shared" si="8"/>
        <v>98</v>
      </c>
      <c r="K100" s="10">
        <v>43690.083333333336</v>
      </c>
      <c r="L100" s="20">
        <f t="shared" si="9"/>
        <v>2.1403413709022212E-2</v>
      </c>
      <c r="M100" s="20">
        <f t="shared" si="10"/>
        <v>-1.0810810810810811E-2</v>
      </c>
      <c r="N100" s="20">
        <f t="shared" si="11"/>
        <v>1.546586193889099E-2</v>
      </c>
      <c r="O100" s="20">
        <f t="shared" si="12"/>
        <v>4.2857142857142261E-3</v>
      </c>
      <c r="P100" s="20">
        <f t="shared" si="13"/>
        <v>-7.0967741935483719E-3</v>
      </c>
    </row>
    <row r="101" spans="1:16" x14ac:dyDescent="0.3">
      <c r="A101" s="3">
        <f t="shared" si="7"/>
        <v>99</v>
      </c>
      <c r="B101" s="10">
        <v>43691.083333333336</v>
      </c>
      <c r="C101" s="9">
        <v>75.430000000000007</v>
      </c>
      <c r="D101" s="9">
        <v>36.4</v>
      </c>
      <c r="E101" s="9">
        <v>13.265000000000001</v>
      </c>
      <c r="F101" s="28">
        <v>10.445</v>
      </c>
      <c r="G101" s="9">
        <v>152.4</v>
      </c>
      <c r="J101" s="3">
        <f t="shared" si="8"/>
        <v>99</v>
      </c>
      <c r="K101" s="10">
        <v>43691.083333333336</v>
      </c>
      <c r="L101" s="20">
        <f t="shared" si="9"/>
        <v>3.978779840849711E-4</v>
      </c>
      <c r="M101" s="20">
        <f t="shared" si="10"/>
        <v>-5.464480874317057E-3</v>
      </c>
      <c r="N101" s="20">
        <f t="shared" si="11"/>
        <v>-1.4487369985141219E-2</v>
      </c>
      <c r="O101" s="20">
        <f t="shared" si="12"/>
        <v>-9.4831673779042225E-3</v>
      </c>
      <c r="P101" s="20">
        <f t="shared" si="13"/>
        <v>-9.74658869395717E-3</v>
      </c>
    </row>
    <row r="102" spans="1:16" x14ac:dyDescent="0.3">
      <c r="A102" s="3">
        <f t="shared" si="7"/>
        <v>100</v>
      </c>
      <c r="B102" s="10">
        <v>43692.083333333336</v>
      </c>
      <c r="C102" s="9">
        <v>74.83</v>
      </c>
      <c r="D102" s="9">
        <v>36.1</v>
      </c>
      <c r="E102" s="9">
        <v>13.27</v>
      </c>
      <c r="F102" s="28">
        <v>10.305</v>
      </c>
      <c r="G102" s="9">
        <v>151.6</v>
      </c>
      <c r="J102" s="3">
        <f t="shared" si="8"/>
        <v>100</v>
      </c>
      <c r="K102" s="10">
        <v>43692.083333333336</v>
      </c>
      <c r="L102" s="20">
        <f t="shared" si="9"/>
        <v>-7.9543948031288725E-3</v>
      </c>
      <c r="M102" s="20">
        <f t="shared" si="10"/>
        <v>-8.2417582417582125E-3</v>
      </c>
      <c r="N102" s="20">
        <f t="shared" si="11"/>
        <v>3.7693177534858791E-4</v>
      </c>
      <c r="O102" s="20">
        <f t="shared" si="12"/>
        <v>-1.3403542364767929E-2</v>
      </c>
      <c r="P102" s="20">
        <f t="shared" si="13"/>
        <v>-5.2493438320210251E-3</v>
      </c>
    </row>
    <row r="103" spans="1:16" x14ac:dyDescent="0.3">
      <c r="A103" s="3">
        <f t="shared" si="7"/>
        <v>101</v>
      </c>
      <c r="B103" s="10">
        <v>43693.083333333336</v>
      </c>
      <c r="C103" s="9">
        <v>75.989999999999995</v>
      </c>
      <c r="D103" s="9">
        <v>36</v>
      </c>
      <c r="E103" s="9">
        <v>13.46</v>
      </c>
      <c r="F103" s="28">
        <v>10.54</v>
      </c>
      <c r="G103" s="9">
        <v>153.1</v>
      </c>
      <c r="J103" s="3">
        <f t="shared" si="8"/>
        <v>101</v>
      </c>
      <c r="K103" s="10">
        <v>43693.083333333336</v>
      </c>
      <c r="L103" s="20">
        <f t="shared" si="9"/>
        <v>1.5501804089268933E-2</v>
      </c>
      <c r="M103" s="20">
        <f t="shared" si="10"/>
        <v>-2.7700831024931594E-3</v>
      </c>
      <c r="N103" s="20">
        <f t="shared" si="11"/>
        <v>1.4318010550113058E-2</v>
      </c>
      <c r="O103" s="20">
        <f t="shared" si="12"/>
        <v>2.280446385249868E-2</v>
      </c>
      <c r="P103" s="20">
        <f t="shared" si="13"/>
        <v>9.8944591029024309E-3</v>
      </c>
    </row>
    <row r="104" spans="1:16" x14ac:dyDescent="0.3">
      <c r="A104" s="3">
        <f t="shared" si="7"/>
        <v>102</v>
      </c>
      <c r="B104" s="10">
        <v>43696.083333333336</v>
      </c>
      <c r="C104" s="9">
        <v>77.239999999999995</v>
      </c>
      <c r="D104" s="9">
        <v>36.1</v>
      </c>
      <c r="E104" s="9">
        <v>13.595000000000001</v>
      </c>
      <c r="F104" s="28">
        <v>10.785</v>
      </c>
      <c r="G104" s="9">
        <v>154.6</v>
      </c>
      <c r="J104" s="3">
        <f t="shared" si="8"/>
        <v>102</v>
      </c>
      <c r="K104" s="10">
        <v>43696.083333333336</v>
      </c>
      <c r="L104" s="20">
        <f t="shared" si="9"/>
        <v>1.6449532833267444E-2</v>
      </c>
      <c r="M104" s="20">
        <f t="shared" si="10"/>
        <v>2.7777777777777679E-3</v>
      </c>
      <c r="N104" s="20">
        <f t="shared" si="11"/>
        <v>1.0029717682020767E-2</v>
      </c>
      <c r="O104" s="20">
        <f t="shared" si="12"/>
        <v>2.324478178368139E-2</v>
      </c>
      <c r="P104" s="20">
        <f t="shared" si="13"/>
        <v>9.7975179621163644E-3</v>
      </c>
    </row>
    <row r="105" spans="1:16" x14ac:dyDescent="0.3">
      <c r="A105" s="3">
        <f t="shared" si="7"/>
        <v>103</v>
      </c>
      <c r="B105" s="10">
        <v>43697.083333333336</v>
      </c>
      <c r="C105" s="9">
        <v>77.06</v>
      </c>
      <c r="D105" s="9">
        <v>36.799999999999997</v>
      </c>
      <c r="E105" s="9">
        <v>13.5</v>
      </c>
      <c r="F105" s="28">
        <v>10.46</v>
      </c>
      <c r="G105" s="9">
        <v>153</v>
      </c>
      <c r="J105" s="3">
        <f t="shared" si="8"/>
        <v>103</v>
      </c>
      <c r="K105" s="10">
        <v>43697.083333333336</v>
      </c>
      <c r="L105" s="20">
        <f t="shared" si="9"/>
        <v>-2.3303987571205997E-3</v>
      </c>
      <c r="M105" s="20">
        <f t="shared" si="10"/>
        <v>1.9390581717451338E-2</v>
      </c>
      <c r="N105" s="20">
        <f t="shared" si="11"/>
        <v>-6.9878631849945583E-3</v>
      </c>
      <c r="O105" s="20">
        <f t="shared" si="12"/>
        <v>-3.0134445989800529E-2</v>
      </c>
      <c r="P105" s="20">
        <f t="shared" si="13"/>
        <v>-1.0349288486416475E-2</v>
      </c>
    </row>
    <row r="106" spans="1:16" x14ac:dyDescent="0.3">
      <c r="A106" s="3">
        <f t="shared" si="7"/>
        <v>104</v>
      </c>
      <c r="B106" s="10">
        <v>43698.083333333336</v>
      </c>
      <c r="C106" s="9">
        <v>77.930000000000007</v>
      </c>
      <c r="D106" s="9">
        <v>36</v>
      </c>
      <c r="E106" s="9">
        <v>13.525</v>
      </c>
      <c r="F106" s="28">
        <v>10.55</v>
      </c>
      <c r="G106" s="9">
        <v>155.1</v>
      </c>
      <c r="J106" s="3">
        <f t="shared" si="8"/>
        <v>104</v>
      </c>
      <c r="K106" s="10">
        <v>43698.083333333336</v>
      </c>
      <c r="L106" s="20">
        <f t="shared" si="9"/>
        <v>1.1289903970931769E-2</v>
      </c>
      <c r="M106" s="20">
        <f t="shared" si="10"/>
        <v>-2.1739130434782483E-2</v>
      </c>
      <c r="N106" s="20">
        <f t="shared" si="11"/>
        <v>1.8518518518517713E-3</v>
      </c>
      <c r="O106" s="20">
        <f t="shared" si="12"/>
        <v>8.6042065009559465E-3</v>
      </c>
      <c r="P106" s="20">
        <f t="shared" si="13"/>
        <v>1.3725490196078383E-2</v>
      </c>
    </row>
    <row r="107" spans="1:16" x14ac:dyDescent="0.3">
      <c r="A107" s="3">
        <f t="shared" si="7"/>
        <v>105</v>
      </c>
      <c r="B107" s="10">
        <v>43699.083333333336</v>
      </c>
      <c r="C107" s="9">
        <v>77.02</v>
      </c>
      <c r="D107" s="9">
        <v>36.200000000000003</v>
      </c>
      <c r="E107" s="9">
        <v>13.47</v>
      </c>
      <c r="F107" s="28">
        <v>10.435</v>
      </c>
      <c r="G107" s="9">
        <v>153.4</v>
      </c>
      <c r="J107" s="3">
        <f t="shared" si="8"/>
        <v>105</v>
      </c>
      <c r="K107" s="10">
        <v>43699.083333333336</v>
      </c>
      <c r="L107" s="20">
        <f t="shared" si="9"/>
        <v>-1.1677146156807483E-2</v>
      </c>
      <c r="M107" s="20">
        <f t="shared" si="10"/>
        <v>5.5555555555555358E-3</v>
      </c>
      <c r="N107" s="20">
        <f t="shared" si="11"/>
        <v>-4.0665434380776633E-3</v>
      </c>
      <c r="O107" s="20">
        <f t="shared" si="12"/>
        <v>-1.0900473933649346E-2</v>
      </c>
      <c r="P107" s="20">
        <f t="shared" si="13"/>
        <v>-1.0960670535138495E-2</v>
      </c>
    </row>
    <row r="108" spans="1:16" x14ac:dyDescent="0.3">
      <c r="A108" s="3">
        <f t="shared" si="7"/>
        <v>106</v>
      </c>
      <c r="B108" s="10">
        <v>43700.083333333336</v>
      </c>
      <c r="C108" s="9">
        <v>76.73</v>
      </c>
      <c r="D108" s="9">
        <v>36.200000000000003</v>
      </c>
      <c r="E108" s="9">
        <v>13.4</v>
      </c>
      <c r="F108" s="28">
        <v>10.414999999999999</v>
      </c>
      <c r="G108" s="9">
        <v>153.9</v>
      </c>
      <c r="J108" s="3">
        <f t="shared" si="8"/>
        <v>106</v>
      </c>
      <c r="K108" s="10">
        <v>43700.083333333336</v>
      </c>
      <c r="L108" s="20">
        <f t="shared" si="9"/>
        <v>-3.7652557777200224E-3</v>
      </c>
      <c r="M108" s="20">
        <f t="shared" si="10"/>
        <v>0</v>
      </c>
      <c r="N108" s="20">
        <f t="shared" si="11"/>
        <v>-5.1967334818114885E-3</v>
      </c>
      <c r="O108" s="20">
        <f t="shared" si="12"/>
        <v>-1.91662673694315E-3</v>
      </c>
      <c r="P108" s="20">
        <f t="shared" si="13"/>
        <v>3.2594524119948787E-3</v>
      </c>
    </row>
    <row r="109" spans="1:16" x14ac:dyDescent="0.3">
      <c r="A109" s="3">
        <f t="shared" si="7"/>
        <v>107</v>
      </c>
      <c r="B109" s="10">
        <v>43703.083333333336</v>
      </c>
      <c r="C109" s="9">
        <v>76.95</v>
      </c>
      <c r="D109" s="9">
        <v>36</v>
      </c>
      <c r="E109" s="9">
        <v>13.435</v>
      </c>
      <c r="F109" s="28">
        <v>10.45</v>
      </c>
      <c r="G109" s="9">
        <v>153.69999999999999</v>
      </c>
      <c r="J109" s="3">
        <f t="shared" si="8"/>
        <v>107</v>
      </c>
      <c r="K109" s="10">
        <v>43703.083333333336</v>
      </c>
      <c r="L109" s="20">
        <f t="shared" si="9"/>
        <v>2.8671966636257817E-3</v>
      </c>
      <c r="M109" s="20">
        <f t="shared" si="10"/>
        <v>-5.5248618784531356E-3</v>
      </c>
      <c r="N109" s="20">
        <f t="shared" si="11"/>
        <v>2.6119402985074203E-3</v>
      </c>
      <c r="O109" s="20">
        <f t="shared" si="12"/>
        <v>3.3605376860297298E-3</v>
      </c>
      <c r="P109" s="20">
        <f t="shared" si="13"/>
        <v>-1.299545159194393E-3</v>
      </c>
    </row>
    <row r="110" spans="1:16" x14ac:dyDescent="0.3">
      <c r="A110" s="3">
        <f t="shared" si="7"/>
        <v>108</v>
      </c>
      <c r="B110" s="10">
        <v>43704.083333333336</v>
      </c>
      <c r="C110" s="9">
        <v>77.87</v>
      </c>
      <c r="D110" s="9">
        <v>36.799999999999997</v>
      </c>
      <c r="E110" s="9">
        <v>13.52</v>
      </c>
      <c r="F110" s="28">
        <v>10.58</v>
      </c>
      <c r="G110" s="9">
        <v>154.9</v>
      </c>
      <c r="J110" s="3">
        <f t="shared" si="8"/>
        <v>108</v>
      </c>
      <c r="K110" s="10">
        <v>43704.083333333336</v>
      </c>
      <c r="L110" s="20">
        <f t="shared" si="9"/>
        <v>1.1955815464587349E-2</v>
      </c>
      <c r="M110" s="20">
        <f t="shared" si="10"/>
        <v>2.2222222222222143E-2</v>
      </c>
      <c r="N110" s="20">
        <f t="shared" si="11"/>
        <v>6.3267584666915067E-3</v>
      </c>
      <c r="O110" s="20">
        <f t="shared" si="12"/>
        <v>1.2440191387559807E-2</v>
      </c>
      <c r="P110" s="20">
        <f t="shared" si="13"/>
        <v>7.8074170461939207E-3</v>
      </c>
    </row>
    <row r="111" spans="1:16" x14ac:dyDescent="0.3">
      <c r="A111" s="3">
        <f t="shared" si="7"/>
        <v>109</v>
      </c>
      <c r="B111" s="10">
        <v>43705.083333333336</v>
      </c>
      <c r="C111" s="9">
        <v>77.48</v>
      </c>
      <c r="D111" s="9">
        <v>36.799999999999997</v>
      </c>
      <c r="E111" s="9">
        <v>13.58</v>
      </c>
      <c r="F111" s="28">
        <v>10.635</v>
      </c>
      <c r="G111" s="9">
        <v>154.69999999999999</v>
      </c>
      <c r="J111" s="3">
        <f t="shared" si="8"/>
        <v>109</v>
      </c>
      <c r="K111" s="10">
        <v>43705.083333333336</v>
      </c>
      <c r="L111" s="20">
        <f t="shared" si="9"/>
        <v>-5.008347245408995E-3</v>
      </c>
      <c r="M111" s="20">
        <f t="shared" si="10"/>
        <v>0</v>
      </c>
      <c r="N111" s="20">
        <f t="shared" si="11"/>
        <v>4.4378698224851743E-3</v>
      </c>
      <c r="O111" s="20">
        <f t="shared" si="12"/>
        <v>5.1984877126654006E-3</v>
      </c>
      <c r="P111" s="20">
        <f t="shared" si="13"/>
        <v>-1.2911555842479716E-3</v>
      </c>
    </row>
    <row r="112" spans="1:16" x14ac:dyDescent="0.3">
      <c r="A112" s="3">
        <f t="shared" si="7"/>
        <v>110</v>
      </c>
      <c r="B112" s="10">
        <v>43706.083333333336</v>
      </c>
      <c r="C112" s="9">
        <v>78.02</v>
      </c>
      <c r="D112" s="9">
        <v>36.200000000000003</v>
      </c>
      <c r="E112" s="9">
        <v>13.715</v>
      </c>
      <c r="F112" s="28">
        <v>10.805</v>
      </c>
      <c r="G112" s="9">
        <v>156</v>
      </c>
      <c r="J112" s="3">
        <f t="shared" si="8"/>
        <v>110</v>
      </c>
      <c r="K112" s="10">
        <v>43706.083333333336</v>
      </c>
      <c r="L112" s="20">
        <f t="shared" si="9"/>
        <v>6.9695405265874921E-3</v>
      </c>
      <c r="M112" s="20">
        <f t="shared" si="10"/>
        <v>-1.6304347826086807E-2</v>
      </c>
      <c r="N112" s="20">
        <f t="shared" si="11"/>
        <v>9.9410898379970192E-3</v>
      </c>
      <c r="O112" s="20">
        <f t="shared" si="12"/>
        <v>1.5984955336154183E-2</v>
      </c>
      <c r="P112" s="20">
        <f t="shared" si="13"/>
        <v>8.4033613445377853E-3</v>
      </c>
    </row>
    <row r="113" spans="1:16" x14ac:dyDescent="0.3">
      <c r="A113" s="3">
        <f t="shared" si="7"/>
        <v>111</v>
      </c>
      <c r="B113" s="10">
        <v>43707.083333333336</v>
      </c>
      <c r="C113" s="9">
        <v>78.12</v>
      </c>
      <c r="D113" s="9">
        <v>36.799999999999997</v>
      </c>
      <c r="E113" s="9">
        <v>13.8</v>
      </c>
      <c r="F113" s="28">
        <v>11.065</v>
      </c>
      <c r="G113" s="9">
        <v>157.1</v>
      </c>
      <c r="J113" s="3">
        <f t="shared" si="8"/>
        <v>111</v>
      </c>
      <c r="K113" s="10">
        <v>43707.083333333336</v>
      </c>
      <c r="L113" s="20">
        <f t="shared" si="9"/>
        <v>1.2817226352217492E-3</v>
      </c>
      <c r="M113" s="20">
        <f t="shared" si="10"/>
        <v>1.6574585635358963E-2</v>
      </c>
      <c r="N113" s="20">
        <f t="shared" si="11"/>
        <v>6.1975938753191517E-3</v>
      </c>
      <c r="O113" s="20">
        <f t="shared" si="12"/>
        <v>2.4062933826932031E-2</v>
      </c>
      <c r="P113" s="20">
        <f t="shared" si="13"/>
        <v>7.0512820512820262E-3</v>
      </c>
    </row>
    <row r="114" spans="1:16" x14ac:dyDescent="0.3">
      <c r="A114" s="3">
        <f t="shared" si="7"/>
        <v>112</v>
      </c>
      <c r="B114" s="10">
        <v>43710.083333333336</v>
      </c>
      <c r="C114" s="9">
        <v>79.53</v>
      </c>
      <c r="D114" s="9">
        <v>36.5</v>
      </c>
      <c r="E114" s="9">
        <v>13.83</v>
      </c>
      <c r="F114" s="28">
        <v>11.095000000000001</v>
      </c>
      <c r="G114" s="9">
        <v>157.5</v>
      </c>
      <c r="J114" s="3">
        <f t="shared" si="8"/>
        <v>112</v>
      </c>
      <c r="K114" s="10">
        <v>43710.083333333336</v>
      </c>
      <c r="L114" s="20">
        <f t="shared" si="9"/>
        <v>1.8049155145929197E-2</v>
      </c>
      <c r="M114" s="20">
        <f t="shared" si="10"/>
        <v>-8.1521739130433479E-3</v>
      </c>
      <c r="N114" s="20">
        <f t="shared" si="11"/>
        <v>2.1739130434781373E-3</v>
      </c>
      <c r="O114" s="20">
        <f t="shared" si="12"/>
        <v>2.7112516945324572E-3</v>
      </c>
      <c r="P114" s="20">
        <f t="shared" si="13"/>
        <v>2.5461489497136114E-3</v>
      </c>
    </row>
    <row r="115" spans="1:16" x14ac:dyDescent="0.3">
      <c r="A115" s="3">
        <f t="shared" si="7"/>
        <v>113</v>
      </c>
      <c r="B115" s="10">
        <v>43711.083333333336</v>
      </c>
      <c r="C115" s="9">
        <v>81.05</v>
      </c>
      <c r="D115" s="9">
        <v>39.6</v>
      </c>
      <c r="E115" s="9">
        <v>13.82</v>
      </c>
      <c r="F115" s="28">
        <v>11.105</v>
      </c>
      <c r="G115" s="9">
        <v>157.6</v>
      </c>
      <c r="J115" s="3">
        <f t="shared" si="8"/>
        <v>113</v>
      </c>
      <c r="K115" s="10">
        <v>43711.083333333336</v>
      </c>
      <c r="L115" s="20">
        <f t="shared" si="9"/>
        <v>1.9112284672450519E-2</v>
      </c>
      <c r="M115" s="20">
        <f t="shared" si="10"/>
        <v>8.4931506849315053E-2</v>
      </c>
      <c r="N115" s="20">
        <f t="shared" si="11"/>
        <v>-7.2306579898773204E-4</v>
      </c>
      <c r="O115" s="20">
        <f t="shared" si="12"/>
        <v>9.0130689499767769E-4</v>
      </c>
      <c r="P115" s="20">
        <f t="shared" si="13"/>
        <v>6.3492063492054385E-4</v>
      </c>
    </row>
    <row r="116" spans="1:16" x14ac:dyDescent="0.3">
      <c r="A116" s="3">
        <f t="shared" si="7"/>
        <v>114</v>
      </c>
      <c r="B116" s="10">
        <v>43712.083333333336</v>
      </c>
      <c r="C116" s="9">
        <v>81.099999999999994</v>
      </c>
      <c r="D116" s="9">
        <v>38.1</v>
      </c>
      <c r="E116" s="9">
        <v>13.785</v>
      </c>
      <c r="F116" s="28">
        <v>11.18</v>
      </c>
      <c r="G116" s="9">
        <v>160.9</v>
      </c>
      <c r="J116" s="3">
        <f t="shared" si="8"/>
        <v>114</v>
      </c>
      <c r="K116" s="10">
        <v>43712.083333333336</v>
      </c>
      <c r="L116" s="20">
        <f t="shared" si="9"/>
        <v>6.1690314620599374E-4</v>
      </c>
      <c r="M116" s="20">
        <f t="shared" si="10"/>
        <v>-3.7878787878787845E-2</v>
      </c>
      <c r="N116" s="20">
        <f t="shared" si="11"/>
        <v>-2.5325615050650896E-3</v>
      </c>
      <c r="O116" s="20">
        <f t="shared" si="12"/>
        <v>6.7537145429985568E-3</v>
      </c>
      <c r="P116" s="20">
        <f t="shared" si="13"/>
        <v>2.093908629441632E-2</v>
      </c>
    </row>
    <row r="117" spans="1:16" x14ac:dyDescent="0.3">
      <c r="A117" s="3">
        <f t="shared" si="7"/>
        <v>115</v>
      </c>
      <c r="B117" s="10">
        <v>43713.083333333336</v>
      </c>
      <c r="C117" s="9">
        <v>81.19</v>
      </c>
      <c r="D117" s="9">
        <v>39.4</v>
      </c>
      <c r="E117" s="9">
        <v>13.71</v>
      </c>
      <c r="F117" s="28">
        <v>11.195</v>
      </c>
      <c r="G117" s="9">
        <v>161.5</v>
      </c>
      <c r="J117" s="3">
        <f t="shared" si="8"/>
        <v>115</v>
      </c>
      <c r="K117" s="10">
        <v>43713.083333333336</v>
      </c>
      <c r="L117" s="20">
        <f t="shared" si="9"/>
        <v>1.1097410604192781E-3</v>
      </c>
      <c r="M117" s="20">
        <f t="shared" si="10"/>
        <v>3.4120734908136496E-2</v>
      </c>
      <c r="N117" s="20">
        <f t="shared" si="11"/>
        <v>-5.4406964091403553E-3</v>
      </c>
      <c r="O117" s="20">
        <f t="shared" si="12"/>
        <v>1.3416815742397503E-3</v>
      </c>
      <c r="P117" s="20">
        <f t="shared" si="13"/>
        <v>3.7290242386576189E-3</v>
      </c>
    </row>
    <row r="118" spans="1:16" x14ac:dyDescent="0.3">
      <c r="A118" s="3">
        <f t="shared" si="7"/>
        <v>116</v>
      </c>
      <c r="B118" s="10">
        <v>43714.083333333336</v>
      </c>
      <c r="C118" s="9">
        <v>81.59</v>
      </c>
      <c r="D118" s="9">
        <v>39</v>
      </c>
      <c r="E118" s="9">
        <v>13.69</v>
      </c>
      <c r="F118" s="28">
        <v>10.994999999999999</v>
      </c>
      <c r="G118" s="9">
        <v>161.5</v>
      </c>
      <c r="J118" s="3">
        <f t="shared" si="8"/>
        <v>116</v>
      </c>
      <c r="K118" s="10">
        <v>43714.083333333336</v>
      </c>
      <c r="L118" s="20">
        <f t="shared" si="9"/>
        <v>4.9267151126985986E-3</v>
      </c>
      <c r="M118" s="20">
        <f t="shared" si="10"/>
        <v>-1.015228426395931E-2</v>
      </c>
      <c r="N118" s="20">
        <f t="shared" si="11"/>
        <v>-1.4587892049600093E-3</v>
      </c>
      <c r="O118" s="20">
        <f t="shared" si="12"/>
        <v>-1.7865118356409249E-2</v>
      </c>
      <c r="P118" s="20">
        <f t="shared" si="13"/>
        <v>0</v>
      </c>
    </row>
    <row r="119" spans="1:16" x14ac:dyDescent="0.3">
      <c r="A119" s="3">
        <f t="shared" si="7"/>
        <v>117</v>
      </c>
      <c r="B119" s="10">
        <v>43717.083333333336</v>
      </c>
      <c r="C119" s="9">
        <v>79.260000000000005</v>
      </c>
      <c r="D119" s="9">
        <v>39.9</v>
      </c>
      <c r="E119" s="9">
        <v>13.455</v>
      </c>
      <c r="F119" s="28">
        <v>10.85</v>
      </c>
      <c r="G119" s="9">
        <v>160.4</v>
      </c>
      <c r="J119" s="3">
        <f t="shared" si="8"/>
        <v>117</v>
      </c>
      <c r="K119" s="10">
        <v>43717.083333333336</v>
      </c>
      <c r="L119" s="20">
        <f t="shared" si="9"/>
        <v>-2.8557421252604409E-2</v>
      </c>
      <c r="M119" s="20">
        <f t="shared" si="10"/>
        <v>2.3076923076922995E-2</v>
      </c>
      <c r="N119" s="20">
        <f t="shared" si="11"/>
        <v>-1.7165814463111717E-2</v>
      </c>
      <c r="O119" s="20">
        <f t="shared" si="12"/>
        <v>-1.3187812642109997E-2</v>
      </c>
      <c r="P119" s="20">
        <f t="shared" si="13"/>
        <v>-6.8111455108358365E-3</v>
      </c>
    </row>
    <row r="120" spans="1:16" x14ac:dyDescent="0.3">
      <c r="A120" s="3">
        <f t="shared" si="7"/>
        <v>118</v>
      </c>
      <c r="B120" s="10">
        <v>43718.083333333336</v>
      </c>
      <c r="C120" s="9">
        <v>78.760000000000005</v>
      </c>
      <c r="D120" s="9">
        <v>41</v>
      </c>
      <c r="E120" s="9">
        <v>13.515000000000001</v>
      </c>
      <c r="F120" s="28">
        <v>10.115</v>
      </c>
      <c r="G120" s="9">
        <v>160.30000000000001</v>
      </c>
      <c r="J120" s="3">
        <f t="shared" si="8"/>
        <v>118</v>
      </c>
      <c r="K120" s="10">
        <v>43718.083333333336</v>
      </c>
      <c r="L120" s="20">
        <f t="shared" si="9"/>
        <v>-6.3083522583901042E-3</v>
      </c>
      <c r="M120" s="20">
        <f t="shared" si="10"/>
        <v>2.7568922305764465E-2</v>
      </c>
      <c r="N120" s="20">
        <f t="shared" si="11"/>
        <v>4.4593088071349651E-3</v>
      </c>
      <c r="O120" s="20">
        <f t="shared" si="12"/>
        <v>-6.7741935483870863E-2</v>
      </c>
      <c r="P120" s="20">
        <f t="shared" si="13"/>
        <v>-6.2344139650871711E-4</v>
      </c>
    </row>
    <row r="121" spans="1:16" x14ac:dyDescent="0.3">
      <c r="A121" s="3">
        <f t="shared" si="7"/>
        <v>119</v>
      </c>
      <c r="B121" s="10">
        <v>43719.083333333336</v>
      </c>
      <c r="C121" s="9">
        <v>79.16</v>
      </c>
      <c r="D121" s="9">
        <v>42.1</v>
      </c>
      <c r="E121" s="9">
        <v>13.625</v>
      </c>
      <c r="F121" s="28">
        <v>10.55</v>
      </c>
      <c r="G121" s="9">
        <v>160.30000000000001</v>
      </c>
      <c r="J121" s="3">
        <f t="shared" si="8"/>
        <v>119</v>
      </c>
      <c r="K121" s="10">
        <v>43719.083333333336</v>
      </c>
      <c r="L121" s="20">
        <f t="shared" si="9"/>
        <v>5.0787201625188683E-3</v>
      </c>
      <c r="M121" s="20">
        <f t="shared" si="10"/>
        <v>2.6829268292682951E-2</v>
      </c>
      <c r="N121" s="20">
        <f t="shared" si="11"/>
        <v>8.1391046984831128E-3</v>
      </c>
      <c r="O121" s="20">
        <f t="shared" si="12"/>
        <v>4.3005437469105345E-2</v>
      </c>
      <c r="P121" s="20">
        <f t="shared" si="13"/>
        <v>0</v>
      </c>
    </row>
    <row r="122" spans="1:16" x14ac:dyDescent="0.3">
      <c r="A122" s="3">
        <f t="shared" si="7"/>
        <v>120</v>
      </c>
      <c r="B122" s="10">
        <v>43720.083333333336</v>
      </c>
      <c r="C122" s="9">
        <v>79.77</v>
      </c>
      <c r="D122" s="9">
        <v>42</v>
      </c>
      <c r="E122" s="9">
        <v>13.865</v>
      </c>
      <c r="F122" s="28">
        <v>10.625</v>
      </c>
      <c r="G122" s="9">
        <v>161.4</v>
      </c>
      <c r="J122" s="3">
        <f t="shared" si="8"/>
        <v>120</v>
      </c>
      <c r="K122" s="10">
        <v>43720.083333333336</v>
      </c>
      <c r="L122" s="20">
        <f t="shared" si="9"/>
        <v>7.705912076806376E-3</v>
      </c>
      <c r="M122" s="20">
        <f t="shared" si="10"/>
        <v>-2.3752969121140222E-3</v>
      </c>
      <c r="N122" s="20">
        <f t="shared" si="11"/>
        <v>1.7614678899082525E-2</v>
      </c>
      <c r="O122" s="20">
        <f t="shared" si="12"/>
        <v>7.1090047393365108E-3</v>
      </c>
      <c r="P122" s="20">
        <f t="shared" si="13"/>
        <v>6.8621334996881167E-3</v>
      </c>
    </row>
    <row r="123" spans="1:16" x14ac:dyDescent="0.3">
      <c r="A123" s="3">
        <f t="shared" si="7"/>
        <v>121</v>
      </c>
      <c r="B123" s="10">
        <v>43721.083333333336</v>
      </c>
      <c r="C123" s="9">
        <v>79.53</v>
      </c>
      <c r="D123" s="9">
        <v>41.1</v>
      </c>
      <c r="E123" s="9">
        <v>13.87</v>
      </c>
      <c r="F123" s="28">
        <v>10.435</v>
      </c>
      <c r="G123" s="9">
        <v>161.69999999999999</v>
      </c>
      <c r="J123" s="3">
        <f t="shared" si="8"/>
        <v>121</v>
      </c>
      <c r="K123" s="10">
        <v>43721.083333333336</v>
      </c>
      <c r="L123" s="20">
        <f t="shared" si="9"/>
        <v>-3.0086498683714602E-3</v>
      </c>
      <c r="M123" s="20">
        <f t="shared" si="10"/>
        <v>-2.1428571428571352E-2</v>
      </c>
      <c r="N123" s="20">
        <f t="shared" si="11"/>
        <v>3.6062026685890203E-4</v>
      </c>
      <c r="O123" s="20">
        <f t="shared" si="12"/>
        <v>-1.788235294117646E-2</v>
      </c>
      <c r="P123" s="20">
        <f t="shared" si="13"/>
        <v>1.8587360594795044E-3</v>
      </c>
    </row>
    <row r="124" spans="1:16" x14ac:dyDescent="0.3">
      <c r="A124" s="3">
        <f t="shared" si="7"/>
        <v>122</v>
      </c>
      <c r="B124" s="10">
        <v>43724.083333333336</v>
      </c>
      <c r="C124" s="9">
        <v>79.09</v>
      </c>
      <c r="D124" s="9">
        <v>41</v>
      </c>
      <c r="E124" s="9">
        <v>13.91</v>
      </c>
      <c r="F124" s="28">
        <v>10.455</v>
      </c>
      <c r="G124" s="9">
        <v>160.1</v>
      </c>
      <c r="J124" s="3">
        <f t="shared" si="8"/>
        <v>122</v>
      </c>
      <c r="K124" s="10">
        <v>43724.083333333336</v>
      </c>
      <c r="L124" s="20">
        <f t="shared" si="9"/>
        <v>-5.5325034578146415E-3</v>
      </c>
      <c r="M124" s="20">
        <f t="shared" si="10"/>
        <v>-2.4330900243308973E-3</v>
      </c>
      <c r="N124" s="20">
        <f t="shared" si="11"/>
        <v>2.8839221341023791E-3</v>
      </c>
      <c r="O124" s="20">
        <f t="shared" si="12"/>
        <v>1.916626736943039E-3</v>
      </c>
      <c r="P124" s="20">
        <f t="shared" si="13"/>
        <v>-9.894867037724131E-3</v>
      </c>
    </row>
    <row r="125" spans="1:16" x14ac:dyDescent="0.3">
      <c r="A125" s="3">
        <f t="shared" si="7"/>
        <v>123</v>
      </c>
      <c r="B125" s="10">
        <v>43725.083333333336</v>
      </c>
      <c r="C125" s="9">
        <v>80</v>
      </c>
      <c r="D125" s="9">
        <v>40.700000000000003</v>
      </c>
      <c r="E125" s="9">
        <v>13.79</v>
      </c>
      <c r="F125" s="28">
        <v>10.365</v>
      </c>
      <c r="G125" s="9">
        <v>159.9</v>
      </c>
      <c r="J125" s="3">
        <f t="shared" si="8"/>
        <v>123</v>
      </c>
      <c r="K125" s="10">
        <v>43725.083333333336</v>
      </c>
      <c r="L125" s="20">
        <f t="shared" si="9"/>
        <v>1.1505879377923911E-2</v>
      </c>
      <c r="M125" s="20">
        <f t="shared" si="10"/>
        <v>-7.3170731707316028E-3</v>
      </c>
      <c r="N125" s="20">
        <f t="shared" si="11"/>
        <v>-8.6268871315601237E-3</v>
      </c>
      <c r="O125" s="20">
        <f t="shared" si="12"/>
        <v>-8.6083213773313627E-3</v>
      </c>
      <c r="P125" s="20">
        <f t="shared" si="13"/>
        <v>-1.2492192379761624E-3</v>
      </c>
    </row>
    <row r="126" spans="1:16" x14ac:dyDescent="0.3">
      <c r="A126" s="3">
        <f t="shared" si="7"/>
        <v>124</v>
      </c>
      <c r="B126" s="10">
        <v>43726.083333333336</v>
      </c>
      <c r="C126" s="9">
        <v>80.22</v>
      </c>
      <c r="D126" s="9">
        <v>40.200000000000003</v>
      </c>
      <c r="E126" s="9">
        <v>13.96</v>
      </c>
      <c r="F126" s="28">
        <v>10.695</v>
      </c>
      <c r="G126" s="9">
        <v>160</v>
      </c>
      <c r="J126" s="3">
        <f t="shared" si="8"/>
        <v>124</v>
      </c>
      <c r="K126" s="10">
        <v>43726.083333333336</v>
      </c>
      <c r="L126" s="20">
        <f t="shared" si="9"/>
        <v>2.7500000000000302E-3</v>
      </c>
      <c r="M126" s="20">
        <f t="shared" si="10"/>
        <v>-1.2285012285012331E-2</v>
      </c>
      <c r="N126" s="20">
        <f t="shared" si="11"/>
        <v>1.2327773749093662E-2</v>
      </c>
      <c r="O126" s="20">
        <f t="shared" si="12"/>
        <v>3.183791606367592E-2</v>
      </c>
      <c r="P126" s="20">
        <f t="shared" si="13"/>
        <v>6.2539086929325194E-4</v>
      </c>
    </row>
    <row r="127" spans="1:16" x14ac:dyDescent="0.3">
      <c r="A127" s="3">
        <f t="shared" si="7"/>
        <v>125</v>
      </c>
      <c r="B127" s="10">
        <v>43727.083333333336</v>
      </c>
      <c r="C127" s="9">
        <v>81.42</v>
      </c>
      <c r="D127" s="9">
        <v>40.9</v>
      </c>
      <c r="E127" s="9">
        <v>14.035</v>
      </c>
      <c r="F127" s="28">
        <v>10.79</v>
      </c>
      <c r="G127" s="9">
        <v>160.4</v>
      </c>
      <c r="J127" s="3">
        <f t="shared" si="8"/>
        <v>125</v>
      </c>
      <c r="K127" s="10">
        <v>43727.083333333336</v>
      </c>
      <c r="L127" s="20">
        <f t="shared" si="9"/>
        <v>1.4958863126402377E-2</v>
      </c>
      <c r="M127" s="20">
        <f t="shared" si="10"/>
        <v>1.741293532338295E-2</v>
      </c>
      <c r="N127" s="20">
        <f t="shared" si="11"/>
        <v>5.3724928366760683E-3</v>
      </c>
      <c r="O127" s="20">
        <f t="shared" si="12"/>
        <v>8.8826554464702667E-3</v>
      </c>
      <c r="P127" s="20">
        <f t="shared" si="13"/>
        <v>2.4999999999999467E-3</v>
      </c>
    </row>
    <row r="128" spans="1:16" x14ac:dyDescent="0.3">
      <c r="A128" s="3">
        <f t="shared" si="7"/>
        <v>126</v>
      </c>
      <c r="B128" s="10">
        <v>43728.083333333336</v>
      </c>
      <c r="C128" s="9">
        <v>83.32</v>
      </c>
      <c r="D128" s="9">
        <v>41.3</v>
      </c>
      <c r="E128" s="9">
        <v>14.25</v>
      </c>
      <c r="F128" s="28">
        <v>10.865</v>
      </c>
      <c r="G128" s="9">
        <v>160</v>
      </c>
      <c r="J128" s="3">
        <f t="shared" si="8"/>
        <v>126</v>
      </c>
      <c r="K128" s="10">
        <v>43728.083333333336</v>
      </c>
      <c r="L128" s="20">
        <f t="shared" si="9"/>
        <v>2.3335789732252366E-2</v>
      </c>
      <c r="M128" s="20">
        <f t="shared" si="10"/>
        <v>9.7799511002445438E-3</v>
      </c>
      <c r="N128" s="20">
        <f t="shared" si="11"/>
        <v>1.5318845742785969E-2</v>
      </c>
      <c r="O128" s="20">
        <f t="shared" si="12"/>
        <v>6.9508804448563666E-3</v>
      </c>
      <c r="P128" s="20">
        <f t="shared" si="13"/>
        <v>-2.4937655860349794E-3</v>
      </c>
    </row>
    <row r="129" spans="1:16" x14ac:dyDescent="0.3">
      <c r="A129" s="3">
        <f t="shared" si="7"/>
        <v>127</v>
      </c>
      <c r="B129" s="10">
        <v>43731.083333333336</v>
      </c>
      <c r="C129" s="9">
        <v>83.69</v>
      </c>
      <c r="D129" s="9">
        <v>40.200000000000003</v>
      </c>
      <c r="E129" s="9">
        <v>14.3</v>
      </c>
      <c r="F129" s="28">
        <v>10.654999999999999</v>
      </c>
      <c r="G129" s="9">
        <v>158.5</v>
      </c>
      <c r="J129" s="3">
        <f t="shared" si="8"/>
        <v>127</v>
      </c>
      <c r="K129" s="10">
        <v>43731.083333333336</v>
      </c>
      <c r="L129" s="20">
        <f t="shared" si="9"/>
        <v>4.4407105136823333E-3</v>
      </c>
      <c r="M129" s="20">
        <f t="shared" si="10"/>
        <v>-2.663438256658579E-2</v>
      </c>
      <c r="N129" s="20">
        <f t="shared" si="11"/>
        <v>3.5087719298245723E-3</v>
      </c>
      <c r="O129" s="20">
        <f t="shared" si="12"/>
        <v>-1.9328117809480072E-2</v>
      </c>
      <c r="P129" s="20">
        <f t="shared" si="13"/>
        <v>-9.3750000000000222E-3</v>
      </c>
    </row>
    <row r="130" spans="1:16" x14ac:dyDescent="0.3">
      <c r="A130" s="3">
        <f t="shared" si="7"/>
        <v>128</v>
      </c>
      <c r="B130" s="10">
        <v>43732.083333333336</v>
      </c>
      <c r="C130" s="9">
        <v>85.09</v>
      </c>
      <c r="D130" s="9">
        <v>39.200000000000003</v>
      </c>
      <c r="E130" s="9">
        <v>14.25</v>
      </c>
      <c r="F130" s="28">
        <v>10.705</v>
      </c>
      <c r="G130" s="9">
        <v>161</v>
      </c>
      <c r="J130" s="3">
        <f t="shared" si="8"/>
        <v>128</v>
      </c>
      <c r="K130" s="10">
        <v>43732.083333333336</v>
      </c>
      <c r="L130" s="20">
        <f t="shared" si="9"/>
        <v>1.6728402437567347E-2</v>
      </c>
      <c r="M130" s="20">
        <f t="shared" si="10"/>
        <v>-2.4875621890547261E-2</v>
      </c>
      <c r="N130" s="20">
        <f t="shared" si="11"/>
        <v>-3.4965034965035446E-3</v>
      </c>
      <c r="O130" s="20">
        <f t="shared" si="12"/>
        <v>4.6926325668701363E-3</v>
      </c>
      <c r="P130" s="20">
        <f t="shared" si="13"/>
        <v>1.577287066246047E-2</v>
      </c>
    </row>
    <row r="131" spans="1:16" x14ac:dyDescent="0.3">
      <c r="A131" s="3">
        <f t="shared" si="7"/>
        <v>129</v>
      </c>
      <c r="B131" s="10">
        <v>43733.083333333336</v>
      </c>
      <c r="C131" s="9">
        <v>84.87</v>
      </c>
      <c r="D131" s="9">
        <v>39</v>
      </c>
      <c r="E131" s="9">
        <v>14.175000000000001</v>
      </c>
      <c r="F131" s="28">
        <v>10</v>
      </c>
      <c r="G131" s="9">
        <v>159.80000000000001</v>
      </c>
      <c r="J131" s="3">
        <f t="shared" si="8"/>
        <v>129</v>
      </c>
      <c r="K131" s="10">
        <v>43733.083333333336</v>
      </c>
      <c r="L131" s="20">
        <f t="shared" si="9"/>
        <v>-2.5854977083088482E-3</v>
      </c>
      <c r="M131" s="20">
        <f t="shared" si="10"/>
        <v>-5.1020408163265918E-3</v>
      </c>
      <c r="N131" s="20">
        <f t="shared" si="11"/>
        <v>-5.2631578947367474E-3</v>
      </c>
      <c r="O131" s="20">
        <f t="shared" si="12"/>
        <v>-6.5857076132648351E-2</v>
      </c>
      <c r="P131" s="20">
        <f t="shared" si="13"/>
        <v>-7.4534161490682482E-3</v>
      </c>
    </row>
    <row r="132" spans="1:16" x14ac:dyDescent="0.3">
      <c r="A132" s="3">
        <f t="shared" ref="A132:A195" si="14">A131+1</f>
        <v>130</v>
      </c>
      <c r="B132" s="10">
        <v>43734.083333333336</v>
      </c>
      <c r="C132" s="9">
        <v>85.25</v>
      </c>
      <c r="D132" s="9">
        <v>39</v>
      </c>
      <c r="E132" s="9">
        <v>14.295</v>
      </c>
      <c r="F132" s="28">
        <v>10</v>
      </c>
      <c r="G132" s="9">
        <v>161.30000000000001</v>
      </c>
      <c r="J132" s="3">
        <f t="shared" si="8"/>
        <v>130</v>
      </c>
      <c r="K132" s="10">
        <v>43734.083333333336</v>
      </c>
      <c r="L132" s="20">
        <f t="shared" si="9"/>
        <v>4.477436078708541E-3</v>
      </c>
      <c r="M132" s="20">
        <f t="shared" si="10"/>
        <v>0</v>
      </c>
      <c r="N132" s="20">
        <f t="shared" si="11"/>
        <v>8.4656084656085095E-3</v>
      </c>
      <c r="O132" s="20">
        <f t="shared" si="12"/>
        <v>0</v>
      </c>
      <c r="P132" s="20">
        <f t="shared" si="13"/>
        <v>9.386733416770987E-3</v>
      </c>
    </row>
    <row r="133" spans="1:16" x14ac:dyDescent="0.3">
      <c r="A133" s="3">
        <f t="shared" si="14"/>
        <v>131</v>
      </c>
      <c r="B133" s="10">
        <v>43735.083333333336</v>
      </c>
      <c r="C133" s="9">
        <v>85.06</v>
      </c>
      <c r="D133" s="9">
        <v>38.9</v>
      </c>
      <c r="E133" s="9">
        <v>14.395</v>
      </c>
      <c r="F133" s="28">
        <v>10.08</v>
      </c>
      <c r="G133" s="9">
        <v>161.69999999999999</v>
      </c>
      <c r="J133" s="3">
        <f t="shared" ref="J133:J196" si="15">J132+1</f>
        <v>131</v>
      </c>
      <c r="K133" s="10">
        <v>43735.083333333336</v>
      </c>
      <c r="L133" s="20">
        <f t="shared" ref="L133:L196" si="16">($C133/$C132)-1</f>
        <v>-2.2287390029325227E-3</v>
      </c>
      <c r="M133" s="20">
        <f t="shared" ref="M133:M196" si="17">($D133/$D132)-1</f>
        <v>-2.564102564102555E-3</v>
      </c>
      <c r="N133" s="20">
        <f t="shared" ref="N133:N196" si="18">($E133/$E132)-1</f>
        <v>6.9954529555789069E-3</v>
      </c>
      <c r="O133" s="20">
        <f t="shared" ref="O133:O196" si="19">($F133/$F132)-1</f>
        <v>8.0000000000000071E-3</v>
      </c>
      <c r="P133" s="20">
        <f t="shared" ref="P133:P196" si="20">($G133/$G132)-1</f>
        <v>2.4798512089272418E-3</v>
      </c>
    </row>
    <row r="134" spans="1:16" x14ac:dyDescent="0.3">
      <c r="A134" s="3">
        <f t="shared" si="14"/>
        <v>132</v>
      </c>
      <c r="B134" s="10">
        <v>43738.083333333336</v>
      </c>
      <c r="C134" s="9">
        <v>85.06</v>
      </c>
      <c r="D134" s="9">
        <v>38.6</v>
      </c>
      <c r="E134" s="9">
        <v>14.395</v>
      </c>
      <c r="F134" s="28">
        <v>10.27</v>
      </c>
      <c r="G134" s="9">
        <v>163.19999999999999</v>
      </c>
      <c r="J134" s="3">
        <f t="shared" si="15"/>
        <v>132</v>
      </c>
      <c r="K134" s="10">
        <v>43738.083333333336</v>
      </c>
      <c r="L134" s="20">
        <f t="shared" si="16"/>
        <v>0</v>
      </c>
      <c r="M134" s="20">
        <f t="shared" si="17"/>
        <v>-7.7120822622107621E-3</v>
      </c>
      <c r="N134" s="20">
        <f t="shared" si="18"/>
        <v>0</v>
      </c>
      <c r="O134" s="20">
        <f t="shared" si="19"/>
        <v>1.8849206349206282E-2</v>
      </c>
      <c r="P134" s="20">
        <f t="shared" si="20"/>
        <v>9.27643784786647E-3</v>
      </c>
    </row>
    <row r="135" spans="1:16" x14ac:dyDescent="0.3">
      <c r="A135" s="3">
        <f t="shared" si="14"/>
        <v>133</v>
      </c>
      <c r="B135" s="10">
        <v>43739.083333333336</v>
      </c>
      <c r="C135" s="9">
        <v>83.56</v>
      </c>
      <c r="D135" s="9">
        <v>39.4</v>
      </c>
      <c r="E135" s="9">
        <v>14.36</v>
      </c>
      <c r="F135" s="28">
        <v>10.3</v>
      </c>
      <c r="G135" s="9">
        <v>161.9</v>
      </c>
      <c r="J135" s="3">
        <f t="shared" si="15"/>
        <v>133</v>
      </c>
      <c r="K135" s="10">
        <v>43739.083333333336</v>
      </c>
      <c r="L135" s="20">
        <f t="shared" si="16"/>
        <v>-1.7634610862920286E-2</v>
      </c>
      <c r="M135" s="20">
        <f t="shared" si="17"/>
        <v>2.0725388601036121E-2</v>
      </c>
      <c r="N135" s="20">
        <f t="shared" si="18"/>
        <v>-2.4313997915943464E-3</v>
      </c>
      <c r="O135" s="20">
        <f t="shared" si="19"/>
        <v>2.9211295034081708E-3</v>
      </c>
      <c r="P135" s="20">
        <f t="shared" si="20"/>
        <v>-7.9656862745096646E-3</v>
      </c>
    </row>
    <row r="136" spans="1:16" x14ac:dyDescent="0.3">
      <c r="A136" s="3">
        <f t="shared" si="14"/>
        <v>134</v>
      </c>
      <c r="B136" s="10">
        <v>43740.083333333336</v>
      </c>
      <c r="C136" s="9">
        <v>80.67</v>
      </c>
      <c r="D136" s="9">
        <v>38.700000000000003</v>
      </c>
      <c r="E136" s="9">
        <v>14.025</v>
      </c>
      <c r="F136" s="28">
        <v>10.09</v>
      </c>
      <c r="G136" s="9">
        <v>159.69999999999999</v>
      </c>
      <c r="J136" s="3">
        <f t="shared" si="15"/>
        <v>134</v>
      </c>
      <c r="K136" s="10">
        <v>43740.083333333336</v>
      </c>
      <c r="L136" s="20">
        <f t="shared" si="16"/>
        <v>-3.4585926280517043E-2</v>
      </c>
      <c r="M136" s="20">
        <f t="shared" si="17"/>
        <v>-1.7766497461928821E-2</v>
      </c>
      <c r="N136" s="20">
        <f t="shared" si="18"/>
        <v>-2.3328690807799424E-2</v>
      </c>
      <c r="O136" s="20">
        <f t="shared" si="19"/>
        <v>-2.0388349514563142E-2</v>
      </c>
      <c r="P136" s="20">
        <f t="shared" si="20"/>
        <v>-1.3588634959851853E-2</v>
      </c>
    </row>
    <row r="137" spans="1:16" x14ac:dyDescent="0.3">
      <c r="A137" s="3">
        <f t="shared" si="14"/>
        <v>135</v>
      </c>
      <c r="B137" s="10">
        <v>43741.083333333336</v>
      </c>
      <c r="C137" s="9">
        <v>81.2</v>
      </c>
      <c r="D137" s="9">
        <v>38.1</v>
      </c>
      <c r="E137" s="9">
        <v>14.02</v>
      </c>
      <c r="F137" s="28">
        <v>10.015000000000001</v>
      </c>
      <c r="G137" s="9">
        <v>160</v>
      </c>
      <c r="J137" s="3">
        <f t="shared" si="15"/>
        <v>135</v>
      </c>
      <c r="K137" s="10">
        <v>43741.083333333336</v>
      </c>
      <c r="L137" s="20">
        <f t="shared" si="16"/>
        <v>6.569976447254211E-3</v>
      </c>
      <c r="M137" s="20">
        <f t="shared" si="17"/>
        <v>-1.5503875968992276E-2</v>
      </c>
      <c r="N137" s="20">
        <f t="shared" si="18"/>
        <v>-3.5650623885918886E-4</v>
      </c>
      <c r="O137" s="20">
        <f t="shared" si="19"/>
        <v>-7.4331020812684612E-3</v>
      </c>
      <c r="P137" s="20">
        <f t="shared" si="20"/>
        <v>1.8785222291797243E-3</v>
      </c>
    </row>
    <row r="138" spans="1:16" x14ac:dyDescent="0.3">
      <c r="A138" s="3">
        <f t="shared" si="14"/>
        <v>136</v>
      </c>
      <c r="B138" s="10">
        <v>43742.083333333336</v>
      </c>
      <c r="C138" s="9">
        <v>82.2</v>
      </c>
      <c r="D138" s="9">
        <v>38.299999999999997</v>
      </c>
      <c r="E138" s="9">
        <v>14.285</v>
      </c>
      <c r="F138" s="28">
        <v>9.82</v>
      </c>
      <c r="G138" s="9">
        <v>160.9</v>
      </c>
      <c r="J138" s="3">
        <f t="shared" si="15"/>
        <v>136</v>
      </c>
      <c r="K138" s="10">
        <v>43742.083333333336</v>
      </c>
      <c r="L138" s="20">
        <f t="shared" si="16"/>
        <v>1.2315270935960632E-2</v>
      </c>
      <c r="M138" s="20">
        <f t="shared" si="17"/>
        <v>5.249343832020914E-3</v>
      </c>
      <c r="N138" s="20">
        <f t="shared" si="18"/>
        <v>1.8901569186875911E-2</v>
      </c>
      <c r="O138" s="20">
        <f t="shared" si="19"/>
        <v>-1.9470793809286069E-2</v>
      </c>
      <c r="P138" s="20">
        <f t="shared" si="20"/>
        <v>5.6249999999999911E-3</v>
      </c>
    </row>
    <row r="139" spans="1:16" x14ac:dyDescent="0.3">
      <c r="A139" s="3">
        <f t="shared" si="14"/>
        <v>137</v>
      </c>
      <c r="B139" s="10">
        <v>43745.083333333336</v>
      </c>
      <c r="C139" s="9">
        <v>82.3</v>
      </c>
      <c r="D139" s="9">
        <v>38.299999999999997</v>
      </c>
      <c r="E139" s="9">
        <v>14.45</v>
      </c>
      <c r="F139" s="28">
        <v>9.8059999999999992</v>
      </c>
      <c r="G139" s="9">
        <v>160.5</v>
      </c>
      <c r="J139" s="3">
        <f t="shared" si="15"/>
        <v>137</v>
      </c>
      <c r="K139" s="10">
        <v>43745.083333333336</v>
      </c>
      <c r="L139" s="20">
        <f t="shared" si="16"/>
        <v>1.2165450121652821E-3</v>
      </c>
      <c r="M139" s="20">
        <f t="shared" si="17"/>
        <v>0</v>
      </c>
      <c r="N139" s="20">
        <f t="shared" si="18"/>
        <v>1.1550577528876449E-2</v>
      </c>
      <c r="O139" s="20">
        <f t="shared" si="19"/>
        <v>-1.4256619144603633E-3</v>
      </c>
      <c r="P139" s="20">
        <f t="shared" si="20"/>
        <v>-2.4860161591050423E-3</v>
      </c>
    </row>
    <row r="140" spans="1:16" x14ac:dyDescent="0.3">
      <c r="A140" s="3">
        <f t="shared" si="14"/>
        <v>138</v>
      </c>
      <c r="B140" s="10">
        <v>43746.083333333336</v>
      </c>
      <c r="C140" s="9">
        <v>82.14</v>
      </c>
      <c r="D140" s="9">
        <v>38.200000000000003</v>
      </c>
      <c r="E140" s="9">
        <v>14.324999999999999</v>
      </c>
      <c r="F140" s="28">
        <v>9.5399999999999991</v>
      </c>
      <c r="G140" s="9">
        <v>161.19999999999999</v>
      </c>
      <c r="J140" s="3">
        <f t="shared" si="15"/>
        <v>138</v>
      </c>
      <c r="K140" s="10">
        <v>43746.083333333336</v>
      </c>
      <c r="L140" s="20">
        <f t="shared" si="16"/>
        <v>-1.944106925880873E-3</v>
      </c>
      <c r="M140" s="20">
        <f t="shared" si="17"/>
        <v>-2.6109660574411553E-3</v>
      </c>
      <c r="N140" s="20">
        <f t="shared" si="18"/>
        <v>-8.65051903114189E-3</v>
      </c>
      <c r="O140" s="20">
        <f t="shared" si="19"/>
        <v>-2.7126249235162159E-2</v>
      </c>
      <c r="P140" s="20">
        <f t="shared" si="20"/>
        <v>4.3613707165108817E-3</v>
      </c>
    </row>
    <row r="141" spans="1:16" x14ac:dyDescent="0.3">
      <c r="A141" s="3">
        <f t="shared" si="14"/>
        <v>139</v>
      </c>
      <c r="B141" s="10">
        <v>43747.083333333336</v>
      </c>
      <c r="C141" s="9">
        <v>81.849999999999994</v>
      </c>
      <c r="D141" s="9">
        <v>38.5</v>
      </c>
      <c r="E141" s="9">
        <v>14.37</v>
      </c>
      <c r="F141" s="28">
        <v>9.4039999999999999</v>
      </c>
      <c r="G141" s="9">
        <v>161</v>
      </c>
      <c r="J141" s="3">
        <f t="shared" si="15"/>
        <v>139</v>
      </c>
      <c r="K141" s="10">
        <v>43747.083333333336</v>
      </c>
      <c r="L141" s="20">
        <f t="shared" si="16"/>
        <v>-3.5305575846117376E-3</v>
      </c>
      <c r="M141" s="20">
        <f t="shared" si="17"/>
        <v>7.8534031413610705E-3</v>
      </c>
      <c r="N141" s="20">
        <f t="shared" si="18"/>
        <v>3.141361256544517E-3</v>
      </c>
      <c r="O141" s="20">
        <f t="shared" si="19"/>
        <v>-1.4255765199161385E-2</v>
      </c>
      <c r="P141" s="20">
        <f t="shared" si="20"/>
        <v>-1.2406947890818421E-3</v>
      </c>
    </row>
    <row r="142" spans="1:16" x14ac:dyDescent="0.3">
      <c r="A142" s="3">
        <f t="shared" si="14"/>
        <v>140</v>
      </c>
      <c r="B142" s="10">
        <v>43748.083333333336</v>
      </c>
      <c r="C142" s="9">
        <v>81.91</v>
      </c>
      <c r="D142" s="9">
        <v>38</v>
      </c>
      <c r="E142" s="9">
        <v>14.49</v>
      </c>
      <c r="F142" s="28">
        <v>9.3859999999999992</v>
      </c>
      <c r="G142" s="9">
        <v>161.9</v>
      </c>
      <c r="J142" s="3">
        <f t="shared" si="15"/>
        <v>140</v>
      </c>
      <c r="K142" s="10">
        <v>43748.083333333336</v>
      </c>
      <c r="L142" s="20">
        <f t="shared" si="16"/>
        <v>7.3304825901043813E-4</v>
      </c>
      <c r="M142" s="20">
        <f t="shared" si="17"/>
        <v>-1.2987012987012991E-2</v>
      </c>
      <c r="N142" s="20">
        <f t="shared" si="18"/>
        <v>8.3507306889354371E-3</v>
      </c>
      <c r="O142" s="20">
        <f t="shared" si="19"/>
        <v>-1.9140791152701953E-3</v>
      </c>
      <c r="P142" s="20">
        <f t="shared" si="20"/>
        <v>5.5900621118012417E-3</v>
      </c>
    </row>
    <row r="143" spans="1:16" x14ac:dyDescent="0.3">
      <c r="A143" s="3">
        <f t="shared" si="14"/>
        <v>141</v>
      </c>
      <c r="B143" s="10">
        <v>43749.083333333336</v>
      </c>
      <c r="C143" s="9">
        <v>82.05</v>
      </c>
      <c r="D143" s="9">
        <v>37.9</v>
      </c>
      <c r="E143" s="9">
        <v>14.805</v>
      </c>
      <c r="F143" s="28">
        <v>9.4280000000000008</v>
      </c>
      <c r="G143" s="9">
        <v>164.2</v>
      </c>
      <c r="J143" s="3">
        <f t="shared" si="15"/>
        <v>141</v>
      </c>
      <c r="K143" s="10">
        <v>43749.083333333336</v>
      </c>
      <c r="L143" s="20">
        <f t="shared" si="16"/>
        <v>1.7091930167256741E-3</v>
      </c>
      <c r="M143" s="20">
        <f t="shared" si="17"/>
        <v>-2.6315789473684292E-3</v>
      </c>
      <c r="N143" s="20">
        <f t="shared" si="18"/>
        <v>2.1739130434782483E-2</v>
      </c>
      <c r="O143" s="20">
        <f t="shared" si="19"/>
        <v>4.4747496271042575E-3</v>
      </c>
      <c r="P143" s="20">
        <f t="shared" si="20"/>
        <v>1.4206300185299447E-2</v>
      </c>
    </row>
    <row r="144" spans="1:16" x14ac:dyDescent="0.3">
      <c r="A144" s="3">
        <f t="shared" si="14"/>
        <v>142</v>
      </c>
      <c r="B144" s="10">
        <v>43752.083333333336</v>
      </c>
      <c r="C144" s="9">
        <v>81.41</v>
      </c>
      <c r="D144" s="9">
        <v>38.799999999999997</v>
      </c>
      <c r="E144" s="9">
        <v>14.7</v>
      </c>
      <c r="F144" s="28">
        <v>9.4239999999999995</v>
      </c>
      <c r="G144" s="9">
        <v>164.3</v>
      </c>
      <c r="J144" s="3">
        <f t="shared" si="15"/>
        <v>142</v>
      </c>
      <c r="K144" s="10">
        <v>43752.083333333336</v>
      </c>
      <c r="L144" s="20">
        <f t="shared" si="16"/>
        <v>-7.8001218769043756E-3</v>
      </c>
      <c r="M144" s="20">
        <f t="shared" si="17"/>
        <v>2.3746701846965701E-2</v>
      </c>
      <c r="N144" s="20">
        <f t="shared" si="18"/>
        <v>-7.0921985815602939E-3</v>
      </c>
      <c r="O144" s="20">
        <f t="shared" si="19"/>
        <v>-4.2426813746299086E-4</v>
      </c>
      <c r="P144" s="20">
        <f t="shared" si="20"/>
        <v>6.0901339829499967E-4</v>
      </c>
    </row>
    <row r="145" spans="1:16" x14ac:dyDescent="0.3">
      <c r="A145" s="3">
        <f t="shared" si="14"/>
        <v>143</v>
      </c>
      <c r="B145" s="10">
        <v>43753.083333333336</v>
      </c>
      <c r="C145" s="9">
        <v>82.45</v>
      </c>
      <c r="D145" s="9">
        <v>38.1</v>
      </c>
      <c r="E145" s="9">
        <v>14.84</v>
      </c>
      <c r="F145" s="28">
        <v>9.43</v>
      </c>
      <c r="G145" s="9">
        <v>165</v>
      </c>
      <c r="J145" s="3">
        <f t="shared" si="15"/>
        <v>143</v>
      </c>
      <c r="K145" s="10">
        <v>43753.083333333336</v>
      </c>
      <c r="L145" s="20">
        <f t="shared" si="16"/>
        <v>1.2774843385333634E-2</v>
      </c>
      <c r="M145" s="20">
        <f t="shared" si="17"/>
        <v>-1.8041237113401998E-2</v>
      </c>
      <c r="N145" s="20">
        <f t="shared" si="18"/>
        <v>9.52380952380949E-3</v>
      </c>
      <c r="O145" s="20">
        <f t="shared" si="19"/>
        <v>6.366723259763063E-4</v>
      </c>
      <c r="P145" s="20">
        <f t="shared" si="20"/>
        <v>4.2604990870358517E-3</v>
      </c>
    </row>
    <row r="146" spans="1:16" x14ac:dyDescent="0.3">
      <c r="A146" s="3">
        <f t="shared" si="14"/>
        <v>144</v>
      </c>
      <c r="B146" s="10">
        <v>43754.083333333336</v>
      </c>
      <c r="C146" s="9">
        <v>82.68</v>
      </c>
      <c r="D146" s="9">
        <v>38.799999999999997</v>
      </c>
      <c r="E146" s="9">
        <v>14.88</v>
      </c>
      <c r="F146" s="28">
        <v>9.3140000000000001</v>
      </c>
      <c r="G146" s="9">
        <v>165</v>
      </c>
      <c r="J146" s="3">
        <f t="shared" si="15"/>
        <v>144</v>
      </c>
      <c r="K146" s="10">
        <v>43754.083333333336</v>
      </c>
      <c r="L146" s="20">
        <f t="shared" si="16"/>
        <v>2.7895694360218215E-3</v>
      </c>
      <c r="M146" s="20">
        <f t="shared" si="17"/>
        <v>1.837270341207331E-2</v>
      </c>
      <c r="N146" s="20">
        <f t="shared" si="18"/>
        <v>2.6954177897575704E-3</v>
      </c>
      <c r="O146" s="20">
        <f t="shared" si="19"/>
        <v>-1.2301166489925741E-2</v>
      </c>
      <c r="P146" s="20">
        <f t="shared" si="20"/>
        <v>0</v>
      </c>
    </row>
    <row r="147" spans="1:16" x14ac:dyDescent="0.3">
      <c r="A147" s="3">
        <f t="shared" si="14"/>
        <v>145</v>
      </c>
      <c r="B147" s="10">
        <v>43755.083333333336</v>
      </c>
      <c r="C147" s="9">
        <v>83.72</v>
      </c>
      <c r="D147" s="9">
        <v>38.5</v>
      </c>
      <c r="E147" s="9">
        <v>14.87</v>
      </c>
      <c r="F147" s="28">
        <v>9.2279999999999998</v>
      </c>
      <c r="G147" s="9">
        <v>165.1</v>
      </c>
      <c r="J147" s="3">
        <f t="shared" si="15"/>
        <v>145</v>
      </c>
      <c r="K147" s="10">
        <v>43755.083333333336</v>
      </c>
      <c r="L147" s="20">
        <f t="shared" si="16"/>
        <v>1.2578616352201255E-2</v>
      </c>
      <c r="M147" s="20">
        <f t="shared" si="17"/>
        <v>-7.7319587628865705E-3</v>
      </c>
      <c r="N147" s="20">
        <f t="shared" si="18"/>
        <v>-6.7204301075274309E-4</v>
      </c>
      <c r="O147" s="20">
        <f t="shared" si="19"/>
        <v>-9.2334120678548848E-3</v>
      </c>
      <c r="P147" s="20">
        <f t="shared" si="20"/>
        <v>6.0606060606049894E-4</v>
      </c>
    </row>
    <row r="148" spans="1:16" x14ac:dyDescent="0.3">
      <c r="A148" s="3">
        <f t="shared" si="14"/>
        <v>146</v>
      </c>
      <c r="B148" s="10">
        <v>43756.083333333336</v>
      </c>
      <c r="C148" s="9">
        <v>82.8</v>
      </c>
      <c r="D148" s="9">
        <v>38.4</v>
      </c>
      <c r="E148" s="9">
        <v>14.925000000000001</v>
      </c>
      <c r="F148" s="28">
        <v>9.2720000000000002</v>
      </c>
      <c r="G148" s="9">
        <v>165.3</v>
      </c>
      <c r="J148" s="3">
        <f t="shared" si="15"/>
        <v>146</v>
      </c>
      <c r="K148" s="10">
        <v>43756.083333333336</v>
      </c>
      <c r="L148" s="20">
        <f t="shared" si="16"/>
        <v>-1.0989010989011061E-2</v>
      </c>
      <c r="M148" s="20">
        <f t="shared" si="17"/>
        <v>-2.5974025974025983E-3</v>
      </c>
      <c r="N148" s="20">
        <f t="shared" si="18"/>
        <v>3.6987222595832314E-3</v>
      </c>
      <c r="O148" s="20">
        <f t="shared" si="19"/>
        <v>4.7680970957955093E-3</v>
      </c>
      <c r="P148" s="20">
        <f t="shared" si="20"/>
        <v>1.2113870381587066E-3</v>
      </c>
    </row>
    <row r="149" spans="1:16" x14ac:dyDescent="0.3">
      <c r="A149" s="3">
        <f t="shared" si="14"/>
        <v>147</v>
      </c>
      <c r="B149" s="10">
        <v>43759.083333333336</v>
      </c>
      <c r="C149" s="9">
        <v>82.8</v>
      </c>
      <c r="D149" s="9">
        <v>39.4</v>
      </c>
      <c r="E149" s="9">
        <v>14.875</v>
      </c>
      <c r="F149" s="28">
        <v>9.1300000000000008</v>
      </c>
      <c r="G149" s="9">
        <v>164.9</v>
      </c>
      <c r="J149" s="3">
        <f t="shared" si="15"/>
        <v>147</v>
      </c>
      <c r="K149" s="10">
        <v>43759.083333333336</v>
      </c>
      <c r="L149" s="20">
        <f t="shared" si="16"/>
        <v>0</v>
      </c>
      <c r="M149" s="20">
        <f t="shared" si="17"/>
        <v>2.6041666666666741E-2</v>
      </c>
      <c r="N149" s="20">
        <f t="shared" si="18"/>
        <v>-3.3500837520938909E-3</v>
      </c>
      <c r="O149" s="20">
        <f t="shared" si="19"/>
        <v>-1.5314926660914496E-2</v>
      </c>
      <c r="P149" s="20">
        <f t="shared" si="20"/>
        <v>-2.4198427102238851E-3</v>
      </c>
    </row>
    <row r="150" spans="1:16" x14ac:dyDescent="0.3">
      <c r="A150" s="3">
        <f t="shared" si="14"/>
        <v>148</v>
      </c>
      <c r="B150" s="10">
        <v>43760.083333333336</v>
      </c>
      <c r="C150" s="9">
        <v>82.07</v>
      </c>
      <c r="D150" s="9">
        <v>39.1</v>
      </c>
      <c r="E150" s="9">
        <v>14.935</v>
      </c>
      <c r="F150" s="28">
        <v>9.1839999999999993</v>
      </c>
      <c r="G150" s="9">
        <v>165.4</v>
      </c>
      <c r="J150" s="3">
        <f t="shared" si="15"/>
        <v>148</v>
      </c>
      <c r="K150" s="10">
        <v>43760.083333333336</v>
      </c>
      <c r="L150" s="20">
        <f t="shared" si="16"/>
        <v>-8.8164251207729638E-3</v>
      </c>
      <c r="M150" s="20">
        <f t="shared" si="17"/>
        <v>-7.6142131979695105E-3</v>
      </c>
      <c r="N150" s="20">
        <f t="shared" si="18"/>
        <v>4.0336134453782257E-3</v>
      </c>
      <c r="O150" s="20">
        <f t="shared" si="19"/>
        <v>5.9145673603502313E-3</v>
      </c>
      <c r="P150" s="20">
        <f t="shared" si="20"/>
        <v>3.0321406913280669E-3</v>
      </c>
    </row>
    <row r="151" spans="1:16" x14ac:dyDescent="0.3">
      <c r="A151" s="3">
        <f t="shared" si="14"/>
        <v>149</v>
      </c>
      <c r="B151" s="10">
        <v>43761.083333333336</v>
      </c>
      <c r="C151" s="9">
        <v>81.97</v>
      </c>
      <c r="D151" s="9">
        <v>38.799999999999997</v>
      </c>
      <c r="E151" s="9">
        <v>14.914999999999999</v>
      </c>
      <c r="F151" s="28">
        <v>9.1639999999999997</v>
      </c>
      <c r="G151" s="9">
        <v>165.4</v>
      </c>
      <c r="J151" s="3">
        <f t="shared" si="15"/>
        <v>149</v>
      </c>
      <c r="K151" s="10">
        <v>43761.083333333336</v>
      </c>
      <c r="L151" s="20">
        <f t="shared" si="16"/>
        <v>-1.2184720360667312E-3</v>
      </c>
      <c r="M151" s="20">
        <f t="shared" si="17"/>
        <v>-7.6726342710998763E-3</v>
      </c>
      <c r="N151" s="20">
        <f t="shared" si="18"/>
        <v>-1.3391362571142373E-3</v>
      </c>
      <c r="O151" s="20">
        <f t="shared" si="19"/>
        <v>-2.1777003484320101E-3</v>
      </c>
      <c r="P151" s="20">
        <f t="shared" si="20"/>
        <v>0</v>
      </c>
    </row>
    <row r="152" spans="1:16" x14ac:dyDescent="0.3">
      <c r="A152" s="3">
        <f t="shared" si="14"/>
        <v>150</v>
      </c>
      <c r="B152" s="10">
        <v>43762.083333333336</v>
      </c>
      <c r="C152" s="9">
        <v>83.52</v>
      </c>
      <c r="D152" s="9">
        <v>39.6</v>
      </c>
      <c r="E152" s="9">
        <v>14.73</v>
      </c>
      <c r="F152" s="28">
        <v>9.31</v>
      </c>
      <c r="G152" s="9">
        <v>166.6</v>
      </c>
      <c r="J152" s="3">
        <f t="shared" si="15"/>
        <v>150</v>
      </c>
      <c r="K152" s="10">
        <v>43762.083333333336</v>
      </c>
      <c r="L152" s="20">
        <f t="shared" si="16"/>
        <v>1.8909357081859257E-2</v>
      </c>
      <c r="M152" s="20">
        <f t="shared" si="17"/>
        <v>2.0618556701031077E-2</v>
      </c>
      <c r="N152" s="20">
        <f t="shared" si="18"/>
        <v>-1.2403620516258762E-2</v>
      </c>
      <c r="O152" s="20">
        <f t="shared" si="19"/>
        <v>1.5931907463989647E-2</v>
      </c>
      <c r="P152" s="20">
        <f t="shared" si="20"/>
        <v>7.2551390568318386E-3</v>
      </c>
    </row>
    <row r="153" spans="1:16" x14ac:dyDescent="0.3">
      <c r="A153" s="3">
        <f t="shared" si="14"/>
        <v>151</v>
      </c>
      <c r="B153" s="10">
        <v>43763.083333333336</v>
      </c>
      <c r="C153" s="9">
        <v>83.4</v>
      </c>
      <c r="D153" s="9">
        <v>39</v>
      </c>
      <c r="E153" s="9">
        <v>14.68</v>
      </c>
      <c r="F153" s="28">
        <v>9.2899999999999991</v>
      </c>
      <c r="G153" s="9">
        <v>168</v>
      </c>
      <c r="J153" s="3">
        <f t="shared" si="15"/>
        <v>151</v>
      </c>
      <c r="K153" s="10">
        <v>43763.083333333336</v>
      </c>
      <c r="L153" s="20">
        <f t="shared" si="16"/>
        <v>-1.4367816091952479E-3</v>
      </c>
      <c r="M153" s="20">
        <f t="shared" si="17"/>
        <v>-1.5151515151515138E-2</v>
      </c>
      <c r="N153" s="20">
        <f t="shared" si="18"/>
        <v>-3.3944331296673624E-3</v>
      </c>
      <c r="O153" s="20">
        <f t="shared" si="19"/>
        <v>-2.1482277121376292E-3</v>
      </c>
      <c r="P153" s="20">
        <f t="shared" si="20"/>
        <v>8.4033613445377853E-3</v>
      </c>
    </row>
    <row r="154" spans="1:16" x14ac:dyDescent="0.3">
      <c r="A154" s="3">
        <f t="shared" si="14"/>
        <v>152</v>
      </c>
      <c r="B154" s="10">
        <v>43766.041666666664</v>
      </c>
      <c r="C154" s="9">
        <v>83.38</v>
      </c>
      <c r="D154" s="9">
        <v>39.799999999999997</v>
      </c>
      <c r="E154" s="9">
        <v>14.545</v>
      </c>
      <c r="F154" s="28">
        <v>9.2119999999999997</v>
      </c>
      <c r="G154" s="9">
        <v>168.5</v>
      </c>
      <c r="J154" s="3">
        <f t="shared" si="15"/>
        <v>152</v>
      </c>
      <c r="K154" s="10">
        <v>43766.041666666664</v>
      </c>
      <c r="L154" s="20">
        <f t="shared" si="16"/>
        <v>-2.3980815347734996E-4</v>
      </c>
      <c r="M154" s="20">
        <f t="shared" si="17"/>
        <v>2.051282051282044E-2</v>
      </c>
      <c r="N154" s="20">
        <f t="shared" si="18"/>
        <v>-9.1961852861035531E-3</v>
      </c>
      <c r="O154" s="20">
        <f t="shared" si="19"/>
        <v>-8.3961248654466081E-3</v>
      </c>
      <c r="P154" s="20">
        <f t="shared" si="20"/>
        <v>2.9761904761904656E-3</v>
      </c>
    </row>
    <row r="155" spans="1:16" x14ac:dyDescent="0.3">
      <c r="A155" s="3">
        <f t="shared" si="14"/>
        <v>153</v>
      </c>
      <c r="B155" s="10">
        <v>43767.041666666664</v>
      </c>
      <c r="C155" s="9">
        <v>84.17</v>
      </c>
      <c r="D155" s="9">
        <v>39</v>
      </c>
      <c r="E155" s="9">
        <v>14.17</v>
      </c>
      <c r="F155" s="28">
        <v>9.17</v>
      </c>
      <c r="G155" s="9">
        <v>170.6</v>
      </c>
      <c r="J155" s="3">
        <f t="shared" si="15"/>
        <v>153</v>
      </c>
      <c r="K155" s="10">
        <v>43767.041666666664</v>
      </c>
      <c r="L155" s="20">
        <f t="shared" si="16"/>
        <v>9.4746941712642307E-3</v>
      </c>
      <c r="M155" s="20">
        <f t="shared" si="17"/>
        <v>-2.010050251256279E-2</v>
      </c>
      <c r="N155" s="20">
        <f t="shared" si="18"/>
        <v>-2.5782055689240302E-2</v>
      </c>
      <c r="O155" s="20">
        <f t="shared" si="19"/>
        <v>-4.5592705167173397E-3</v>
      </c>
      <c r="P155" s="20">
        <f t="shared" si="20"/>
        <v>1.2462908011869445E-2</v>
      </c>
    </row>
    <row r="156" spans="1:16" x14ac:dyDescent="0.3">
      <c r="A156" s="3">
        <f t="shared" si="14"/>
        <v>154</v>
      </c>
      <c r="B156" s="10">
        <v>43768.041666666664</v>
      </c>
      <c r="C156" s="9">
        <v>84.98</v>
      </c>
      <c r="D156" s="9">
        <v>40.299999999999997</v>
      </c>
      <c r="E156" s="9">
        <v>14.324999999999999</v>
      </c>
      <c r="F156" s="28">
        <v>9.1199999999999992</v>
      </c>
      <c r="G156" s="9">
        <v>170.8</v>
      </c>
      <c r="J156" s="3">
        <f t="shared" si="15"/>
        <v>154</v>
      </c>
      <c r="K156" s="10">
        <v>43768.041666666664</v>
      </c>
      <c r="L156" s="20">
        <f t="shared" si="16"/>
        <v>9.6233812522277251E-3</v>
      </c>
      <c r="M156" s="20">
        <f t="shared" si="17"/>
        <v>3.3333333333333215E-2</v>
      </c>
      <c r="N156" s="20">
        <f t="shared" si="18"/>
        <v>1.0938602681721976E-2</v>
      </c>
      <c r="O156" s="20">
        <f t="shared" si="19"/>
        <v>-5.4525627044711422E-3</v>
      </c>
      <c r="P156" s="20">
        <f t="shared" si="20"/>
        <v>1.1723329425556983E-3</v>
      </c>
    </row>
    <row r="157" spans="1:16" x14ac:dyDescent="0.3">
      <c r="A157" s="3">
        <f t="shared" si="14"/>
        <v>155</v>
      </c>
      <c r="B157" s="10">
        <v>43769.041666666664</v>
      </c>
      <c r="C157" s="9">
        <v>82.62</v>
      </c>
      <c r="D157" s="9">
        <v>40.799999999999997</v>
      </c>
      <c r="E157" s="9">
        <v>14.44</v>
      </c>
      <c r="F157" s="28">
        <v>9.2520000000000007</v>
      </c>
      <c r="G157" s="9">
        <v>170.4</v>
      </c>
      <c r="J157" s="3">
        <f t="shared" si="15"/>
        <v>155</v>
      </c>
      <c r="K157" s="10">
        <v>43769.041666666664</v>
      </c>
      <c r="L157" s="20">
        <f t="shared" si="16"/>
        <v>-2.777124029183331E-2</v>
      </c>
      <c r="M157" s="20">
        <f t="shared" si="17"/>
        <v>1.2406947890818865E-2</v>
      </c>
      <c r="N157" s="20">
        <f t="shared" si="18"/>
        <v>8.0279232111692966E-3</v>
      </c>
      <c r="O157" s="20">
        <f t="shared" si="19"/>
        <v>1.4473684210526416E-2</v>
      </c>
      <c r="P157" s="20">
        <f t="shared" si="20"/>
        <v>-2.3419203747072626E-3</v>
      </c>
    </row>
    <row r="158" spans="1:16" x14ac:dyDescent="0.3">
      <c r="A158" s="3">
        <f t="shared" si="14"/>
        <v>156</v>
      </c>
      <c r="B158" s="10">
        <v>43770.041666666664</v>
      </c>
      <c r="C158" s="9">
        <v>81.569999999999993</v>
      </c>
      <c r="D158" s="9">
        <v>41</v>
      </c>
      <c r="E158" s="9">
        <v>14.395</v>
      </c>
      <c r="F158" s="28">
        <v>9.1679999999999993</v>
      </c>
      <c r="G158" s="9">
        <v>172.8</v>
      </c>
      <c r="J158" s="3">
        <f t="shared" si="15"/>
        <v>156</v>
      </c>
      <c r="K158" s="10">
        <v>43770.041666666664</v>
      </c>
      <c r="L158" s="20">
        <f t="shared" si="16"/>
        <v>-1.2708787218591255E-2</v>
      </c>
      <c r="M158" s="20">
        <f t="shared" si="17"/>
        <v>4.9019607843137081E-3</v>
      </c>
      <c r="N158" s="20">
        <f t="shared" si="18"/>
        <v>-3.1163434903046516E-3</v>
      </c>
      <c r="O158" s="20">
        <f t="shared" si="19"/>
        <v>-9.0791180285345607E-3</v>
      </c>
      <c r="P158" s="20">
        <f t="shared" si="20"/>
        <v>1.4084507042253502E-2</v>
      </c>
    </row>
    <row r="159" spans="1:16" x14ac:dyDescent="0.3">
      <c r="A159" s="3">
        <f t="shared" si="14"/>
        <v>157</v>
      </c>
      <c r="B159" s="10">
        <v>43773.041666666664</v>
      </c>
      <c r="C159" s="9">
        <v>82.7</v>
      </c>
      <c r="D159" s="9">
        <v>41.8</v>
      </c>
      <c r="E159" s="9">
        <v>14.39</v>
      </c>
      <c r="F159" s="28">
        <v>9.1859999999999999</v>
      </c>
      <c r="G159" s="9">
        <v>173.2</v>
      </c>
      <c r="J159" s="3">
        <f t="shared" si="15"/>
        <v>157</v>
      </c>
      <c r="K159" s="10">
        <v>43773.041666666664</v>
      </c>
      <c r="L159" s="20">
        <f t="shared" si="16"/>
        <v>1.3853132279024294E-2</v>
      </c>
      <c r="M159" s="20">
        <f t="shared" si="17"/>
        <v>1.9512195121951237E-2</v>
      </c>
      <c r="N159" s="20">
        <f t="shared" si="18"/>
        <v>-3.4734282737058919E-4</v>
      </c>
      <c r="O159" s="20">
        <f t="shared" si="19"/>
        <v>1.9633507853404897E-3</v>
      </c>
      <c r="P159" s="20">
        <f t="shared" si="20"/>
        <v>2.3148148148146586E-3</v>
      </c>
    </row>
    <row r="160" spans="1:16" x14ac:dyDescent="0.3">
      <c r="A160" s="3">
        <f t="shared" si="14"/>
        <v>158</v>
      </c>
      <c r="B160" s="10">
        <v>43774.041666666664</v>
      </c>
      <c r="C160" s="9">
        <v>82.76</v>
      </c>
      <c r="D160" s="9">
        <v>42.6</v>
      </c>
      <c r="E160" s="9">
        <v>14.324999999999999</v>
      </c>
      <c r="F160" s="28">
        <v>9.1560000000000006</v>
      </c>
      <c r="G160" s="9">
        <v>173.2</v>
      </c>
      <c r="J160" s="3">
        <f t="shared" si="15"/>
        <v>158</v>
      </c>
      <c r="K160" s="10">
        <v>43774.041666666664</v>
      </c>
      <c r="L160" s="20">
        <f t="shared" si="16"/>
        <v>7.2551390568320606E-4</v>
      </c>
      <c r="M160" s="20">
        <f t="shared" si="17"/>
        <v>1.9138755980861344E-2</v>
      </c>
      <c r="N160" s="20">
        <f t="shared" si="18"/>
        <v>-4.5170257123002822E-3</v>
      </c>
      <c r="O160" s="20">
        <f t="shared" si="19"/>
        <v>-3.2658393207053438E-3</v>
      </c>
      <c r="P160" s="20">
        <f t="shared" si="20"/>
        <v>0</v>
      </c>
    </row>
    <row r="161" spans="1:16" x14ac:dyDescent="0.3">
      <c r="A161" s="3">
        <f t="shared" si="14"/>
        <v>159</v>
      </c>
      <c r="B161" s="10">
        <v>43775.041666666664</v>
      </c>
      <c r="C161" s="9">
        <v>83.28</v>
      </c>
      <c r="D161" s="9">
        <v>42.6</v>
      </c>
      <c r="E161" s="9">
        <v>14.4</v>
      </c>
      <c r="F161" s="28">
        <v>9.25</v>
      </c>
      <c r="G161" s="9">
        <v>171.1</v>
      </c>
      <c r="J161" s="3">
        <f t="shared" si="15"/>
        <v>159</v>
      </c>
      <c r="K161" s="10">
        <v>43775.041666666664</v>
      </c>
      <c r="L161" s="20">
        <f t="shared" si="16"/>
        <v>6.2832286128564618E-3</v>
      </c>
      <c r="M161" s="20">
        <f t="shared" si="17"/>
        <v>0</v>
      </c>
      <c r="N161" s="20">
        <f t="shared" si="18"/>
        <v>5.2356020942410098E-3</v>
      </c>
      <c r="O161" s="20">
        <f t="shared" si="19"/>
        <v>1.0266491917868104E-2</v>
      </c>
      <c r="P161" s="20">
        <f t="shared" si="20"/>
        <v>-1.2124711316397252E-2</v>
      </c>
    </row>
    <row r="162" spans="1:16" x14ac:dyDescent="0.3">
      <c r="A162" s="3">
        <f t="shared" si="14"/>
        <v>160</v>
      </c>
      <c r="B162" s="10">
        <v>43776.041666666664</v>
      </c>
      <c r="C162" s="9">
        <v>82.36</v>
      </c>
      <c r="D162" s="9">
        <v>43.2</v>
      </c>
      <c r="E162" s="9">
        <v>14.395</v>
      </c>
      <c r="F162" s="28">
        <v>9.1940000000000008</v>
      </c>
      <c r="G162" s="9">
        <v>171</v>
      </c>
      <c r="J162" s="3">
        <f t="shared" si="15"/>
        <v>160</v>
      </c>
      <c r="K162" s="10">
        <v>43776.041666666664</v>
      </c>
      <c r="L162" s="20">
        <f t="shared" si="16"/>
        <v>-1.1047070124879932E-2</v>
      </c>
      <c r="M162" s="20">
        <f t="shared" si="17"/>
        <v>1.4084507042253502E-2</v>
      </c>
      <c r="N162" s="20">
        <f t="shared" si="18"/>
        <v>-3.472222222222765E-4</v>
      </c>
      <c r="O162" s="20">
        <f t="shared" si="19"/>
        <v>-6.0540540540540144E-3</v>
      </c>
      <c r="P162" s="20">
        <f t="shared" si="20"/>
        <v>-5.8445353594382965E-4</v>
      </c>
    </row>
    <row r="163" spans="1:16" x14ac:dyDescent="0.3">
      <c r="A163" s="3">
        <f t="shared" si="14"/>
        <v>161</v>
      </c>
      <c r="B163" s="10">
        <v>43777.041666666664</v>
      </c>
      <c r="C163" s="9">
        <v>83</v>
      </c>
      <c r="D163" s="9">
        <v>43.5</v>
      </c>
      <c r="E163" s="9">
        <v>14.285</v>
      </c>
      <c r="F163" s="28">
        <v>9.1839999999999993</v>
      </c>
      <c r="G163" s="9">
        <v>172.2</v>
      </c>
      <c r="J163" s="3">
        <f t="shared" si="15"/>
        <v>161</v>
      </c>
      <c r="K163" s="10">
        <v>43777.041666666664</v>
      </c>
      <c r="L163" s="20">
        <f t="shared" si="16"/>
        <v>7.770762506071005E-3</v>
      </c>
      <c r="M163" s="20">
        <f t="shared" si="17"/>
        <v>6.9444444444444198E-3</v>
      </c>
      <c r="N163" s="20">
        <f t="shared" si="18"/>
        <v>-7.6415422021535173E-3</v>
      </c>
      <c r="O163" s="20">
        <f t="shared" si="19"/>
        <v>-1.0876658690451846E-3</v>
      </c>
      <c r="P163" s="20">
        <f t="shared" si="20"/>
        <v>7.0175438596491446E-3</v>
      </c>
    </row>
    <row r="164" spans="1:16" x14ac:dyDescent="0.3">
      <c r="A164" s="3">
        <f t="shared" si="14"/>
        <v>162</v>
      </c>
      <c r="B164" s="10">
        <v>43780.041666666664</v>
      </c>
      <c r="C164" s="9">
        <v>83.17</v>
      </c>
      <c r="D164" s="9">
        <v>44.2</v>
      </c>
      <c r="E164" s="9">
        <v>14.31</v>
      </c>
      <c r="F164" s="28">
        <v>9.2219999999999995</v>
      </c>
      <c r="G164" s="9">
        <v>171.6</v>
      </c>
      <c r="J164" s="3">
        <f t="shared" si="15"/>
        <v>162</v>
      </c>
      <c r="K164" s="10">
        <v>43780.041666666664</v>
      </c>
      <c r="L164" s="20">
        <f t="shared" si="16"/>
        <v>2.0481927710842562E-3</v>
      </c>
      <c r="M164" s="20">
        <f t="shared" si="17"/>
        <v>1.6091954022988464E-2</v>
      </c>
      <c r="N164" s="20">
        <f t="shared" si="18"/>
        <v>1.7500875043752195E-3</v>
      </c>
      <c r="O164" s="20">
        <f t="shared" si="19"/>
        <v>4.1376306620208858E-3</v>
      </c>
      <c r="P164" s="20">
        <f t="shared" si="20"/>
        <v>-3.4843205574912606E-3</v>
      </c>
    </row>
    <row r="165" spans="1:16" x14ac:dyDescent="0.3">
      <c r="A165" s="3">
        <f t="shared" si="14"/>
        <v>163</v>
      </c>
      <c r="B165" s="10">
        <v>43781.041666666664</v>
      </c>
      <c r="C165" s="9">
        <v>83.84</v>
      </c>
      <c r="D165" s="9">
        <v>45.6</v>
      </c>
      <c r="E165" s="9">
        <v>14.52</v>
      </c>
      <c r="F165" s="28">
        <v>9.202</v>
      </c>
      <c r="G165" s="9">
        <v>171.1</v>
      </c>
      <c r="J165" s="3">
        <f t="shared" si="15"/>
        <v>163</v>
      </c>
      <c r="K165" s="10">
        <v>43781.041666666664</v>
      </c>
      <c r="L165" s="20">
        <f t="shared" si="16"/>
        <v>8.0557893471204789E-3</v>
      </c>
      <c r="M165" s="20">
        <f t="shared" si="17"/>
        <v>3.1674208144796268E-2</v>
      </c>
      <c r="N165" s="20">
        <f t="shared" si="18"/>
        <v>1.467505241090139E-2</v>
      </c>
      <c r="O165" s="20">
        <f t="shared" si="19"/>
        <v>-2.1687269572759904E-3</v>
      </c>
      <c r="P165" s="20">
        <f t="shared" si="20"/>
        <v>-2.9137529137529539E-3</v>
      </c>
    </row>
    <row r="166" spans="1:16" x14ac:dyDescent="0.3">
      <c r="A166" s="3">
        <f t="shared" si="14"/>
        <v>164</v>
      </c>
      <c r="B166" s="10">
        <v>43782.041666666664</v>
      </c>
      <c r="C166" s="9">
        <v>82.97</v>
      </c>
      <c r="D166" s="9">
        <v>45.4</v>
      </c>
      <c r="E166" s="9">
        <v>14.465</v>
      </c>
      <c r="F166" s="28">
        <v>9.1280000000000001</v>
      </c>
      <c r="G166" s="9">
        <v>170.7</v>
      </c>
      <c r="J166" s="3">
        <f t="shared" si="15"/>
        <v>164</v>
      </c>
      <c r="K166" s="10">
        <v>43782.041666666664</v>
      </c>
      <c r="L166" s="20">
        <f t="shared" si="16"/>
        <v>-1.0376908396946605E-2</v>
      </c>
      <c r="M166" s="20">
        <f t="shared" si="17"/>
        <v>-4.3859649122807154E-3</v>
      </c>
      <c r="N166" s="20">
        <f t="shared" si="18"/>
        <v>-3.7878787878787845E-3</v>
      </c>
      <c r="O166" s="20">
        <f t="shared" si="19"/>
        <v>-8.0417300586829166E-3</v>
      </c>
      <c r="P166" s="20">
        <f t="shared" si="20"/>
        <v>-2.3378141437756517E-3</v>
      </c>
    </row>
    <row r="167" spans="1:16" x14ac:dyDescent="0.3">
      <c r="A167" s="3">
        <f t="shared" si="14"/>
        <v>165</v>
      </c>
      <c r="B167" s="10">
        <v>43783.041666666664</v>
      </c>
      <c r="C167" s="9">
        <v>81.680000000000007</v>
      </c>
      <c r="D167" s="9">
        <v>46.6</v>
      </c>
      <c r="E167" s="9">
        <v>14.3</v>
      </c>
      <c r="F167" s="28">
        <v>9.2119999999999997</v>
      </c>
      <c r="G167" s="9">
        <v>171.8</v>
      </c>
      <c r="J167" s="3">
        <f t="shared" si="15"/>
        <v>165</v>
      </c>
      <c r="K167" s="10">
        <v>43783.041666666664</v>
      </c>
      <c r="L167" s="20">
        <f t="shared" si="16"/>
        <v>-1.5547788357237469E-2</v>
      </c>
      <c r="M167" s="20">
        <f t="shared" si="17"/>
        <v>2.6431718061673992E-2</v>
      </c>
      <c r="N167" s="20">
        <f t="shared" si="18"/>
        <v>-1.1406844106463865E-2</v>
      </c>
      <c r="O167" s="20">
        <f t="shared" si="19"/>
        <v>9.2024539877300082E-3</v>
      </c>
      <c r="P167" s="20">
        <f t="shared" si="20"/>
        <v>6.444053895723556E-3</v>
      </c>
    </row>
    <row r="168" spans="1:16" x14ac:dyDescent="0.3">
      <c r="A168" s="3">
        <f t="shared" si="14"/>
        <v>166</v>
      </c>
      <c r="B168" s="10">
        <v>43784.041666666664</v>
      </c>
      <c r="C168" s="9">
        <v>83.08</v>
      </c>
      <c r="D168" s="9">
        <v>45.5</v>
      </c>
      <c r="E168" s="9">
        <v>14.5</v>
      </c>
      <c r="F168" s="28">
        <v>9.19</v>
      </c>
      <c r="G168" s="9">
        <v>174.3</v>
      </c>
      <c r="J168" s="3">
        <f t="shared" si="15"/>
        <v>166</v>
      </c>
      <c r="K168" s="10">
        <v>43784.041666666664</v>
      </c>
      <c r="L168" s="20">
        <f t="shared" si="16"/>
        <v>1.7140058765915622E-2</v>
      </c>
      <c r="M168" s="20">
        <f t="shared" si="17"/>
        <v>-2.3605150214592308E-2</v>
      </c>
      <c r="N168" s="20">
        <f t="shared" si="18"/>
        <v>1.3986013986013957E-2</v>
      </c>
      <c r="O168" s="20">
        <f t="shared" si="19"/>
        <v>-2.3881893182805536E-3</v>
      </c>
      <c r="P168" s="20">
        <f t="shared" si="20"/>
        <v>1.4551804423748482E-2</v>
      </c>
    </row>
    <row r="169" spans="1:16" x14ac:dyDescent="0.3">
      <c r="A169" s="3">
        <f t="shared" si="14"/>
        <v>167</v>
      </c>
      <c r="B169" s="10">
        <v>43787.041666666664</v>
      </c>
      <c r="C169" s="9">
        <v>84.41</v>
      </c>
      <c r="D169" s="9">
        <v>46.2</v>
      </c>
      <c r="E169" s="9">
        <v>14.77</v>
      </c>
      <c r="F169" s="28">
        <v>9.35</v>
      </c>
      <c r="G169" s="9">
        <v>175.1</v>
      </c>
      <c r="J169" s="3">
        <f t="shared" si="15"/>
        <v>167</v>
      </c>
      <c r="K169" s="10">
        <v>43787.041666666664</v>
      </c>
      <c r="L169" s="20">
        <f t="shared" si="16"/>
        <v>1.600866634569087E-2</v>
      </c>
      <c r="M169" s="20">
        <f t="shared" si="17"/>
        <v>1.5384615384615552E-2</v>
      </c>
      <c r="N169" s="20">
        <f t="shared" si="18"/>
        <v>1.8620689655172384E-2</v>
      </c>
      <c r="O169" s="20">
        <f t="shared" si="19"/>
        <v>1.7410228509249226E-2</v>
      </c>
      <c r="P169" s="20">
        <f t="shared" si="20"/>
        <v>4.589787722317773E-3</v>
      </c>
    </row>
    <row r="170" spans="1:16" x14ac:dyDescent="0.3">
      <c r="A170" s="3">
        <f t="shared" si="14"/>
        <v>168</v>
      </c>
      <c r="B170" s="10">
        <v>43788.041666666664</v>
      </c>
      <c r="C170" s="9">
        <v>83.11</v>
      </c>
      <c r="D170" s="9">
        <v>46.5</v>
      </c>
      <c r="E170" s="9">
        <v>14.635</v>
      </c>
      <c r="F170" s="28">
        <v>9.26</v>
      </c>
      <c r="G170" s="9">
        <v>175.2</v>
      </c>
      <c r="J170" s="3">
        <f t="shared" si="15"/>
        <v>168</v>
      </c>
      <c r="K170" s="10">
        <v>43788.041666666664</v>
      </c>
      <c r="L170" s="20">
        <f t="shared" si="16"/>
        <v>-1.5401018836630698E-2</v>
      </c>
      <c r="M170" s="20">
        <f t="shared" si="17"/>
        <v>6.4935064935063291E-3</v>
      </c>
      <c r="N170" s="20">
        <f t="shared" si="18"/>
        <v>-9.1401489505754663E-3</v>
      </c>
      <c r="O170" s="20">
        <f t="shared" si="19"/>
        <v>-9.6256684491978772E-3</v>
      </c>
      <c r="P170" s="20">
        <f t="shared" si="20"/>
        <v>5.711022272987254E-4</v>
      </c>
    </row>
    <row r="171" spans="1:16" x14ac:dyDescent="0.3">
      <c r="A171" s="3">
        <f t="shared" si="14"/>
        <v>169</v>
      </c>
      <c r="B171" s="10">
        <v>43789.041666666664</v>
      </c>
      <c r="C171" s="9">
        <v>82.88</v>
      </c>
      <c r="D171" s="9">
        <v>46.6</v>
      </c>
      <c r="E171" s="9">
        <v>14.685</v>
      </c>
      <c r="F171" s="28">
        <v>9.2460000000000004</v>
      </c>
      <c r="G171" s="9">
        <v>179.9</v>
      </c>
      <c r="J171" s="3">
        <f t="shared" si="15"/>
        <v>169</v>
      </c>
      <c r="K171" s="10">
        <v>43789.041666666664</v>
      </c>
      <c r="L171" s="20">
        <f t="shared" si="16"/>
        <v>-2.7674166766935571E-3</v>
      </c>
      <c r="M171" s="20">
        <f t="shared" si="17"/>
        <v>2.1505376344086446E-3</v>
      </c>
      <c r="N171" s="20">
        <f t="shared" si="18"/>
        <v>3.416467372736598E-3</v>
      </c>
      <c r="O171" s="20">
        <f t="shared" si="19"/>
        <v>-1.5118790496759793E-3</v>
      </c>
      <c r="P171" s="20">
        <f t="shared" si="20"/>
        <v>2.682648401826504E-2</v>
      </c>
    </row>
    <row r="172" spans="1:16" x14ac:dyDescent="0.3">
      <c r="A172" s="3">
        <f t="shared" si="14"/>
        <v>170</v>
      </c>
      <c r="B172" s="10">
        <v>43790.041666666664</v>
      </c>
      <c r="C172" s="9">
        <v>84.9</v>
      </c>
      <c r="D172" s="9">
        <v>45.9</v>
      </c>
      <c r="E172" s="9">
        <v>14.725</v>
      </c>
      <c r="F172" s="28">
        <v>9.2460000000000004</v>
      </c>
      <c r="G172" s="9">
        <v>179.5</v>
      </c>
      <c r="J172" s="3">
        <f t="shared" si="15"/>
        <v>170</v>
      </c>
      <c r="K172" s="10">
        <v>43790.041666666664</v>
      </c>
      <c r="L172" s="20">
        <f t="shared" si="16"/>
        <v>2.4372586872587032E-2</v>
      </c>
      <c r="M172" s="20">
        <f t="shared" si="17"/>
        <v>-1.5021459227467893E-2</v>
      </c>
      <c r="N172" s="20">
        <f t="shared" si="18"/>
        <v>2.7238678924070836E-3</v>
      </c>
      <c r="O172" s="20">
        <f t="shared" si="19"/>
        <v>0</v>
      </c>
      <c r="P172" s="20">
        <f t="shared" si="20"/>
        <v>-2.2234574763757564E-3</v>
      </c>
    </row>
    <row r="173" spans="1:16" x14ac:dyDescent="0.3">
      <c r="A173" s="3">
        <f t="shared" si="14"/>
        <v>171</v>
      </c>
      <c r="B173" s="10">
        <v>43791.041666666664</v>
      </c>
      <c r="C173" s="9">
        <v>84</v>
      </c>
      <c r="D173" s="9">
        <v>46.6</v>
      </c>
      <c r="E173" s="9">
        <v>14.824999999999999</v>
      </c>
      <c r="F173" s="28">
        <v>9.3000000000000007</v>
      </c>
      <c r="G173" s="9">
        <v>178.2</v>
      </c>
      <c r="J173" s="3">
        <f t="shared" si="15"/>
        <v>171</v>
      </c>
      <c r="K173" s="10">
        <v>43791.041666666664</v>
      </c>
      <c r="L173" s="20">
        <f t="shared" si="16"/>
        <v>-1.0600706713780994E-2</v>
      </c>
      <c r="M173" s="20">
        <f t="shared" si="17"/>
        <v>1.5250544662309462E-2</v>
      </c>
      <c r="N173" s="20">
        <f t="shared" si="18"/>
        <v>6.7911714770798604E-3</v>
      </c>
      <c r="O173" s="20">
        <f t="shared" si="19"/>
        <v>5.8403634003894034E-3</v>
      </c>
      <c r="P173" s="20">
        <f t="shared" si="20"/>
        <v>-7.2423398328691491E-3</v>
      </c>
    </row>
    <row r="174" spans="1:16" x14ac:dyDescent="0.3">
      <c r="A174" s="3">
        <f t="shared" si="14"/>
        <v>172</v>
      </c>
      <c r="B174" s="10">
        <v>43794.041666666664</v>
      </c>
      <c r="C174" s="9">
        <v>85.03</v>
      </c>
      <c r="D174" s="9">
        <v>47</v>
      </c>
      <c r="E174" s="9">
        <v>14.86</v>
      </c>
      <c r="F174" s="28">
        <v>9.3320000000000007</v>
      </c>
      <c r="G174" s="9">
        <v>178.4</v>
      </c>
      <c r="J174" s="3">
        <f t="shared" si="15"/>
        <v>172</v>
      </c>
      <c r="K174" s="10">
        <v>43794.041666666664</v>
      </c>
      <c r="L174" s="20">
        <f t="shared" si="16"/>
        <v>1.2261904761904807E-2</v>
      </c>
      <c r="M174" s="20">
        <f t="shared" si="17"/>
        <v>8.5836909871244149E-3</v>
      </c>
      <c r="N174" s="20">
        <f t="shared" si="18"/>
        <v>2.3608768971332683E-3</v>
      </c>
      <c r="O174" s="20">
        <f t="shared" si="19"/>
        <v>3.4408602150537426E-3</v>
      </c>
      <c r="P174" s="20">
        <f t="shared" si="20"/>
        <v>1.1223344556678949E-3</v>
      </c>
    </row>
    <row r="175" spans="1:16" x14ac:dyDescent="0.3">
      <c r="A175" s="3">
        <f t="shared" si="14"/>
        <v>173</v>
      </c>
      <c r="B175" s="10">
        <v>43795.041666666664</v>
      </c>
      <c r="C175" s="9">
        <v>84.5</v>
      </c>
      <c r="D175" s="9">
        <v>46.5</v>
      </c>
      <c r="E175" s="9">
        <v>15.01</v>
      </c>
      <c r="F175" s="28">
        <v>9.1199999999999992</v>
      </c>
      <c r="G175" s="9">
        <v>180.4</v>
      </c>
      <c r="J175" s="3">
        <f t="shared" si="15"/>
        <v>173</v>
      </c>
      <c r="K175" s="10">
        <v>43795.041666666664</v>
      </c>
      <c r="L175" s="20">
        <f t="shared" si="16"/>
        <v>-6.2330942020463187E-3</v>
      </c>
      <c r="M175" s="20">
        <f t="shared" si="17"/>
        <v>-1.0638297872340385E-2</v>
      </c>
      <c r="N175" s="20">
        <f t="shared" si="18"/>
        <v>1.0094212651413192E-2</v>
      </c>
      <c r="O175" s="20">
        <f t="shared" si="19"/>
        <v>-2.2717531075868158E-2</v>
      </c>
      <c r="P175" s="20">
        <f t="shared" si="20"/>
        <v>1.1210762331838486E-2</v>
      </c>
    </row>
    <row r="176" spans="1:16" x14ac:dyDescent="0.3">
      <c r="A176" s="3">
        <f t="shared" si="14"/>
        <v>174</v>
      </c>
      <c r="B176" s="10">
        <v>43796.041666666664</v>
      </c>
      <c r="C176" s="9">
        <v>84.38</v>
      </c>
      <c r="D176" s="9">
        <v>46.8</v>
      </c>
      <c r="E176" s="9">
        <v>15.01</v>
      </c>
      <c r="F176" s="28">
        <v>9.2200000000000006</v>
      </c>
      <c r="G176" s="9">
        <v>179</v>
      </c>
      <c r="J176" s="3">
        <f t="shared" si="15"/>
        <v>174</v>
      </c>
      <c r="K176" s="10">
        <v>43796.041666666664</v>
      </c>
      <c r="L176" s="20">
        <f t="shared" si="16"/>
        <v>-1.4201183431953313E-3</v>
      </c>
      <c r="M176" s="20">
        <f t="shared" si="17"/>
        <v>6.4516129032257119E-3</v>
      </c>
      <c r="N176" s="20">
        <f t="shared" si="18"/>
        <v>0</v>
      </c>
      <c r="O176" s="20">
        <f t="shared" si="19"/>
        <v>1.0964912280701844E-2</v>
      </c>
      <c r="P176" s="20">
        <f t="shared" si="20"/>
        <v>-7.7605321507761005E-3</v>
      </c>
    </row>
    <row r="177" spans="1:16" x14ac:dyDescent="0.3">
      <c r="A177" s="3">
        <f t="shared" si="14"/>
        <v>175</v>
      </c>
      <c r="B177" s="10">
        <v>43797.041666666664</v>
      </c>
      <c r="C177" s="9">
        <v>84.46</v>
      </c>
      <c r="D177" s="9">
        <v>46.9</v>
      </c>
      <c r="E177" s="9">
        <v>14.9</v>
      </c>
      <c r="F177" s="28">
        <v>9.26</v>
      </c>
      <c r="G177" s="9">
        <v>178.4</v>
      </c>
      <c r="J177" s="3">
        <f t="shared" si="15"/>
        <v>175</v>
      </c>
      <c r="K177" s="10">
        <v>43797.041666666664</v>
      </c>
      <c r="L177" s="20">
        <f t="shared" si="16"/>
        <v>9.4809196492051662E-4</v>
      </c>
      <c r="M177" s="20">
        <f t="shared" si="17"/>
        <v>2.1367521367521292E-3</v>
      </c>
      <c r="N177" s="20">
        <f t="shared" si="18"/>
        <v>-7.3284477015322924E-3</v>
      </c>
      <c r="O177" s="20">
        <f t="shared" si="19"/>
        <v>4.3383947939261702E-3</v>
      </c>
      <c r="P177" s="20">
        <f t="shared" si="20"/>
        <v>-3.3519553072625108E-3</v>
      </c>
    </row>
    <row r="178" spans="1:16" x14ac:dyDescent="0.3">
      <c r="A178" s="3">
        <f t="shared" si="14"/>
        <v>176</v>
      </c>
      <c r="B178" s="10">
        <v>43798.041666666664</v>
      </c>
      <c r="C178" s="9">
        <v>84.51</v>
      </c>
      <c r="D178" s="9">
        <v>47.2</v>
      </c>
      <c r="E178" s="9">
        <v>15</v>
      </c>
      <c r="F178" s="28">
        <v>9.3239999999999998</v>
      </c>
      <c r="G178" s="9">
        <v>177.5</v>
      </c>
      <c r="J178" s="3">
        <f t="shared" si="15"/>
        <v>176</v>
      </c>
      <c r="K178" s="10">
        <v>43798.041666666664</v>
      </c>
      <c r="L178" s="20">
        <f t="shared" si="16"/>
        <v>5.9199621122441037E-4</v>
      </c>
      <c r="M178" s="20">
        <f t="shared" si="17"/>
        <v>6.3965884861407751E-3</v>
      </c>
      <c r="N178" s="20">
        <f t="shared" si="18"/>
        <v>6.7114093959730337E-3</v>
      </c>
      <c r="O178" s="20">
        <f t="shared" si="19"/>
        <v>6.911447084233302E-3</v>
      </c>
      <c r="P178" s="20">
        <f t="shared" si="20"/>
        <v>-5.0448430493273966E-3</v>
      </c>
    </row>
    <row r="179" spans="1:16" x14ac:dyDescent="0.3">
      <c r="A179" s="3">
        <f t="shared" si="14"/>
        <v>177</v>
      </c>
      <c r="B179" s="10">
        <v>43801.041666666664</v>
      </c>
      <c r="C179" s="9">
        <v>82.52</v>
      </c>
      <c r="D179" s="9">
        <v>47</v>
      </c>
      <c r="E179" s="9">
        <v>14.38</v>
      </c>
      <c r="F179" s="28">
        <v>9.3740000000000006</v>
      </c>
      <c r="G179" s="9">
        <v>176.3</v>
      </c>
      <c r="J179" s="3">
        <f t="shared" si="15"/>
        <v>177</v>
      </c>
      <c r="K179" s="10">
        <v>43801.041666666664</v>
      </c>
      <c r="L179" s="20">
        <f t="shared" si="16"/>
        <v>-2.3547509170512515E-2</v>
      </c>
      <c r="M179" s="20">
        <f t="shared" si="17"/>
        <v>-4.2372881355933201E-3</v>
      </c>
      <c r="N179" s="20">
        <f t="shared" si="18"/>
        <v>-4.1333333333333333E-2</v>
      </c>
      <c r="O179" s="20">
        <f t="shared" si="19"/>
        <v>5.3625053625054875E-3</v>
      </c>
      <c r="P179" s="20">
        <f t="shared" si="20"/>
        <v>-6.7605633802816367E-3</v>
      </c>
    </row>
    <row r="180" spans="1:16" x14ac:dyDescent="0.3">
      <c r="A180" s="3">
        <f t="shared" si="14"/>
        <v>178</v>
      </c>
      <c r="B180" s="10">
        <v>43802.041666666664</v>
      </c>
      <c r="C180" s="9">
        <v>82.07</v>
      </c>
      <c r="D180" s="9">
        <v>46.7</v>
      </c>
      <c r="E180" s="9">
        <v>14.37</v>
      </c>
      <c r="F180" s="28">
        <v>9.2799999999999994</v>
      </c>
      <c r="G180" s="9">
        <v>175.9</v>
      </c>
      <c r="J180" s="3">
        <f t="shared" si="15"/>
        <v>178</v>
      </c>
      <c r="K180" s="10">
        <v>43802.041666666664</v>
      </c>
      <c r="L180" s="20">
        <f t="shared" si="16"/>
        <v>-5.4532234609792063E-3</v>
      </c>
      <c r="M180" s="20">
        <f t="shared" si="17"/>
        <v>-6.382978723404209E-3</v>
      </c>
      <c r="N180" s="20">
        <f t="shared" si="18"/>
        <v>-6.9541029207242921E-4</v>
      </c>
      <c r="O180" s="20">
        <f t="shared" si="19"/>
        <v>-1.0027736291871259E-2</v>
      </c>
      <c r="P180" s="20">
        <f t="shared" si="20"/>
        <v>-2.2688598979013763E-3</v>
      </c>
    </row>
    <row r="181" spans="1:16" x14ac:dyDescent="0.3">
      <c r="A181" s="3">
        <f t="shared" si="14"/>
        <v>179</v>
      </c>
      <c r="B181" s="10">
        <v>43803.041666666664</v>
      </c>
      <c r="C181" s="9">
        <v>83.89</v>
      </c>
      <c r="D181" s="9">
        <v>46.3</v>
      </c>
      <c r="E181" s="9">
        <v>13.7</v>
      </c>
      <c r="F181" s="28">
        <v>9.32</v>
      </c>
      <c r="G181" s="9">
        <v>177.4</v>
      </c>
      <c r="J181" s="3">
        <f t="shared" si="15"/>
        <v>179</v>
      </c>
      <c r="K181" s="10">
        <v>43803.041666666664</v>
      </c>
      <c r="L181" s="20">
        <f t="shared" si="16"/>
        <v>2.2176191056415329E-2</v>
      </c>
      <c r="M181" s="20">
        <f t="shared" si="17"/>
        <v>-8.565310492505529E-3</v>
      </c>
      <c r="N181" s="20">
        <f t="shared" si="18"/>
        <v>-4.6624913013222025E-2</v>
      </c>
      <c r="O181" s="20">
        <f t="shared" si="19"/>
        <v>4.3103448275862988E-3</v>
      </c>
      <c r="P181" s="20">
        <f t="shared" si="20"/>
        <v>8.5275724843660861E-3</v>
      </c>
    </row>
    <row r="182" spans="1:16" x14ac:dyDescent="0.3">
      <c r="A182" s="3">
        <f t="shared" si="14"/>
        <v>180</v>
      </c>
      <c r="B182" s="10">
        <v>43804.041666666664</v>
      </c>
      <c r="C182" s="9">
        <v>83.13</v>
      </c>
      <c r="D182" s="9">
        <v>46</v>
      </c>
      <c r="E182" s="9">
        <v>13.56</v>
      </c>
      <c r="F182" s="28">
        <v>9.3780000000000001</v>
      </c>
      <c r="G182" s="9">
        <v>175.9</v>
      </c>
      <c r="J182" s="3">
        <f t="shared" si="15"/>
        <v>180</v>
      </c>
      <c r="K182" s="10">
        <v>43804.041666666664</v>
      </c>
      <c r="L182" s="20">
        <f t="shared" si="16"/>
        <v>-9.0594826558588748E-3</v>
      </c>
      <c r="M182" s="20">
        <f t="shared" si="17"/>
        <v>-6.4794816414686096E-3</v>
      </c>
      <c r="N182" s="20">
        <f t="shared" si="18"/>
        <v>-1.0218978102189746E-2</v>
      </c>
      <c r="O182" s="20">
        <f t="shared" si="19"/>
        <v>6.2231759656652397E-3</v>
      </c>
      <c r="P182" s="20">
        <f t="shared" si="20"/>
        <v>-8.455467869222133E-3</v>
      </c>
    </row>
    <row r="183" spans="1:16" x14ac:dyDescent="0.3">
      <c r="A183" s="3">
        <f t="shared" si="14"/>
        <v>181</v>
      </c>
      <c r="B183" s="10">
        <v>43805.041666666664</v>
      </c>
      <c r="C183" s="9">
        <v>83.56</v>
      </c>
      <c r="D183" s="9">
        <v>46.5</v>
      </c>
      <c r="E183" s="9">
        <v>13.59</v>
      </c>
      <c r="F183" s="28">
        <v>9.42</v>
      </c>
      <c r="G183" s="9">
        <v>177.3</v>
      </c>
      <c r="J183" s="3">
        <f t="shared" si="15"/>
        <v>181</v>
      </c>
      <c r="K183" s="10">
        <v>43805.041666666664</v>
      </c>
      <c r="L183" s="20">
        <f t="shared" si="16"/>
        <v>5.1726211957177082E-3</v>
      </c>
      <c r="M183" s="20">
        <f t="shared" si="17"/>
        <v>1.0869565217391353E-2</v>
      </c>
      <c r="N183" s="20">
        <f t="shared" si="18"/>
        <v>2.2123893805310324E-3</v>
      </c>
      <c r="O183" s="20">
        <f t="shared" si="19"/>
        <v>4.4785668586051486E-3</v>
      </c>
      <c r="P183" s="20">
        <f t="shared" si="20"/>
        <v>7.9590676520751025E-3</v>
      </c>
    </row>
    <row r="184" spans="1:16" x14ac:dyDescent="0.3">
      <c r="A184" s="3">
        <f t="shared" si="14"/>
        <v>182</v>
      </c>
      <c r="B184" s="10">
        <v>43808.041666666664</v>
      </c>
      <c r="C184" s="9">
        <v>81.86</v>
      </c>
      <c r="D184" s="9">
        <v>45.8</v>
      </c>
      <c r="E184" s="9">
        <v>13.46</v>
      </c>
      <c r="F184" s="28">
        <v>9.3580000000000005</v>
      </c>
      <c r="G184" s="9">
        <v>175.8</v>
      </c>
      <c r="J184" s="3">
        <f t="shared" si="15"/>
        <v>182</v>
      </c>
      <c r="K184" s="10">
        <v>43808.041666666664</v>
      </c>
      <c r="L184" s="20">
        <f t="shared" si="16"/>
        <v>-2.0344662517951195E-2</v>
      </c>
      <c r="M184" s="20">
        <f t="shared" si="17"/>
        <v>-1.5053763440860291E-2</v>
      </c>
      <c r="N184" s="20">
        <f t="shared" si="18"/>
        <v>-9.5658572479764281E-3</v>
      </c>
      <c r="O184" s="20">
        <f t="shared" si="19"/>
        <v>-6.5817409766453228E-3</v>
      </c>
      <c r="P184" s="20">
        <f t="shared" si="20"/>
        <v>-8.4602368866327771E-3</v>
      </c>
    </row>
    <row r="185" spans="1:16" x14ac:dyDescent="0.3">
      <c r="A185" s="3">
        <f t="shared" si="14"/>
        <v>183</v>
      </c>
      <c r="B185" s="10">
        <v>43809.041666666664</v>
      </c>
      <c r="C185" s="9">
        <v>86.66</v>
      </c>
      <c r="D185" s="9">
        <v>45.7</v>
      </c>
      <c r="E185" s="9">
        <v>13.335000000000001</v>
      </c>
      <c r="F185" s="28">
        <v>9.3719999999999999</v>
      </c>
      <c r="G185" s="9">
        <v>175.8</v>
      </c>
      <c r="J185" s="3">
        <f t="shared" si="15"/>
        <v>183</v>
      </c>
      <c r="K185" s="10">
        <v>43809.041666666664</v>
      </c>
      <c r="L185" s="20">
        <f t="shared" si="16"/>
        <v>5.8636696799413635E-2</v>
      </c>
      <c r="M185" s="20">
        <f t="shared" si="17"/>
        <v>-2.1834061135369565E-3</v>
      </c>
      <c r="N185" s="20">
        <f t="shared" si="18"/>
        <v>-9.2867756315007099E-3</v>
      </c>
      <c r="O185" s="20">
        <f t="shared" si="19"/>
        <v>1.4960461637101297E-3</v>
      </c>
      <c r="P185" s="20">
        <f t="shared" si="20"/>
        <v>0</v>
      </c>
    </row>
    <row r="186" spans="1:16" x14ac:dyDescent="0.3">
      <c r="A186" s="3">
        <f t="shared" si="14"/>
        <v>184</v>
      </c>
      <c r="B186" s="10">
        <v>43810.041666666664</v>
      </c>
      <c r="C186" s="9">
        <v>87.95</v>
      </c>
      <c r="D186" s="9">
        <v>46.1</v>
      </c>
      <c r="E186" s="9">
        <v>13.335000000000001</v>
      </c>
      <c r="F186" s="28">
        <v>9.43</v>
      </c>
      <c r="G186" s="9">
        <v>177.5</v>
      </c>
      <c r="J186" s="3">
        <f t="shared" si="15"/>
        <v>184</v>
      </c>
      <c r="K186" s="10">
        <v>43810.041666666664</v>
      </c>
      <c r="L186" s="20">
        <f t="shared" si="16"/>
        <v>1.4885760443111185E-2</v>
      </c>
      <c r="M186" s="20">
        <f t="shared" si="17"/>
        <v>8.7527352297591676E-3</v>
      </c>
      <c r="N186" s="20">
        <f t="shared" si="18"/>
        <v>0</v>
      </c>
      <c r="O186" s="20">
        <f t="shared" si="19"/>
        <v>6.1886470337173538E-3</v>
      </c>
      <c r="P186" s="20">
        <f t="shared" si="20"/>
        <v>9.6700796359499019E-3</v>
      </c>
    </row>
    <row r="187" spans="1:16" x14ac:dyDescent="0.3">
      <c r="A187" s="3">
        <f t="shared" si="14"/>
        <v>185</v>
      </c>
      <c r="B187" s="10">
        <v>43811.041666666664</v>
      </c>
      <c r="C187" s="9">
        <v>88.51</v>
      </c>
      <c r="D187" s="9">
        <v>46.5</v>
      </c>
      <c r="E187" s="9">
        <v>13.38</v>
      </c>
      <c r="F187" s="28">
        <v>9.5340000000000007</v>
      </c>
      <c r="G187" s="9">
        <v>176.3</v>
      </c>
      <c r="J187" s="3">
        <f t="shared" si="15"/>
        <v>185</v>
      </c>
      <c r="K187" s="10">
        <v>43811.041666666664</v>
      </c>
      <c r="L187" s="20">
        <f t="shared" si="16"/>
        <v>6.3672541216601708E-3</v>
      </c>
      <c r="M187" s="20">
        <f t="shared" si="17"/>
        <v>8.6767895878525625E-3</v>
      </c>
      <c r="N187" s="20">
        <f t="shared" si="18"/>
        <v>3.3745781777276829E-3</v>
      </c>
      <c r="O187" s="20">
        <f t="shared" si="19"/>
        <v>1.1028632025450902E-2</v>
      </c>
      <c r="P187" s="20">
        <f t="shared" si="20"/>
        <v>-6.7605633802816367E-3</v>
      </c>
    </row>
    <row r="188" spans="1:16" x14ac:dyDescent="0.3">
      <c r="A188" s="3">
        <f t="shared" si="14"/>
        <v>186</v>
      </c>
      <c r="B188" s="10">
        <v>43812.041666666664</v>
      </c>
      <c r="C188" s="9">
        <v>89.15</v>
      </c>
      <c r="D188" s="9">
        <v>46.3</v>
      </c>
      <c r="E188" s="9">
        <v>13.275</v>
      </c>
      <c r="F188" s="28">
        <v>9.6639999999999997</v>
      </c>
      <c r="G188" s="9">
        <v>177.1</v>
      </c>
      <c r="J188" s="3">
        <f t="shared" si="15"/>
        <v>186</v>
      </c>
      <c r="K188" s="10">
        <v>43812.041666666664</v>
      </c>
      <c r="L188" s="20">
        <f t="shared" si="16"/>
        <v>7.230821376115637E-3</v>
      </c>
      <c r="M188" s="20">
        <f t="shared" si="17"/>
        <v>-4.3010752688172893E-3</v>
      </c>
      <c r="N188" s="20">
        <f t="shared" si="18"/>
        <v>-7.8475336322870737E-3</v>
      </c>
      <c r="O188" s="20">
        <f t="shared" si="19"/>
        <v>1.3635410111180857E-2</v>
      </c>
      <c r="P188" s="20">
        <f t="shared" si="20"/>
        <v>4.5377197958025306E-3</v>
      </c>
    </row>
    <row r="189" spans="1:16" x14ac:dyDescent="0.3">
      <c r="A189" s="3">
        <f t="shared" si="14"/>
        <v>187</v>
      </c>
      <c r="B189" s="10">
        <v>43815.041666666664</v>
      </c>
      <c r="C189" s="9">
        <v>90.6</v>
      </c>
      <c r="D189" s="9">
        <v>46.2</v>
      </c>
      <c r="E189" s="9">
        <v>13.345000000000001</v>
      </c>
      <c r="F189" s="28">
        <v>9.67</v>
      </c>
      <c r="G189" s="9">
        <v>177.1</v>
      </c>
      <c r="J189" s="3">
        <f t="shared" si="15"/>
        <v>187</v>
      </c>
      <c r="K189" s="10">
        <v>43815.041666666664</v>
      </c>
      <c r="L189" s="20">
        <f t="shared" si="16"/>
        <v>1.6264722378014351E-2</v>
      </c>
      <c r="M189" s="20">
        <f t="shared" si="17"/>
        <v>-2.1598272138227959E-3</v>
      </c>
      <c r="N189" s="20">
        <f t="shared" si="18"/>
        <v>5.2730696798493071E-3</v>
      </c>
      <c r="O189" s="20">
        <f t="shared" si="19"/>
        <v>6.2086092715230023E-4</v>
      </c>
      <c r="P189" s="20">
        <f t="shared" si="20"/>
        <v>0</v>
      </c>
    </row>
    <row r="190" spans="1:16" x14ac:dyDescent="0.3">
      <c r="A190" s="3">
        <f t="shared" si="14"/>
        <v>188</v>
      </c>
      <c r="B190" s="10">
        <v>43816.041666666664</v>
      </c>
      <c r="C190" s="9">
        <v>89.6</v>
      </c>
      <c r="D190" s="9">
        <v>46.3</v>
      </c>
      <c r="E190" s="9">
        <v>13.445</v>
      </c>
      <c r="F190" s="28">
        <v>9.74</v>
      </c>
      <c r="G190" s="9">
        <v>177</v>
      </c>
      <c r="J190" s="3">
        <f t="shared" si="15"/>
        <v>188</v>
      </c>
      <c r="K190" s="10">
        <v>43816.041666666664</v>
      </c>
      <c r="L190" s="20">
        <f t="shared" si="16"/>
        <v>-1.103752759381893E-2</v>
      </c>
      <c r="M190" s="20">
        <f t="shared" si="17"/>
        <v>2.1645021645020357E-3</v>
      </c>
      <c r="N190" s="20">
        <f t="shared" si="18"/>
        <v>7.4934432371673854E-3</v>
      </c>
      <c r="O190" s="20">
        <f t="shared" si="19"/>
        <v>7.2388831437435464E-3</v>
      </c>
      <c r="P190" s="20">
        <f t="shared" si="20"/>
        <v>-5.6465273856576292E-4</v>
      </c>
    </row>
    <row r="191" spans="1:16" x14ac:dyDescent="0.3">
      <c r="A191" s="3">
        <f t="shared" si="14"/>
        <v>189</v>
      </c>
      <c r="B191" s="10">
        <v>43817.041666666664</v>
      </c>
      <c r="C191" s="9">
        <v>90</v>
      </c>
      <c r="D191" s="9">
        <v>47.1</v>
      </c>
      <c r="E191" s="9">
        <v>13.275</v>
      </c>
      <c r="F191" s="28">
        <v>9.718</v>
      </c>
      <c r="G191" s="9">
        <v>175.7</v>
      </c>
      <c r="J191" s="3">
        <f t="shared" si="15"/>
        <v>189</v>
      </c>
      <c r="K191" s="10">
        <v>43817.041666666664</v>
      </c>
      <c r="L191" s="20">
        <f t="shared" si="16"/>
        <v>4.4642857142858094E-3</v>
      </c>
      <c r="M191" s="20">
        <f t="shared" si="17"/>
        <v>1.7278617710583255E-2</v>
      </c>
      <c r="N191" s="20">
        <f t="shared" si="18"/>
        <v>-1.2644105615470469E-2</v>
      </c>
      <c r="O191" s="20">
        <f t="shared" si="19"/>
        <v>-2.2587268993840004E-3</v>
      </c>
      <c r="P191" s="20">
        <f t="shared" si="20"/>
        <v>-7.3446327683616142E-3</v>
      </c>
    </row>
    <row r="192" spans="1:16" x14ac:dyDescent="0.3">
      <c r="A192" s="3">
        <f t="shared" si="14"/>
        <v>190</v>
      </c>
      <c r="B192" s="10">
        <v>43818.041666666664</v>
      </c>
      <c r="C192" s="9">
        <v>90.09</v>
      </c>
      <c r="D192" s="9">
        <v>47</v>
      </c>
      <c r="E192" s="9">
        <v>13.255000000000001</v>
      </c>
      <c r="F192" s="28">
        <v>9.8520000000000003</v>
      </c>
      <c r="G192" s="9">
        <v>173.7</v>
      </c>
      <c r="J192" s="3">
        <f t="shared" si="15"/>
        <v>190</v>
      </c>
      <c r="K192" s="10">
        <v>43818.041666666664</v>
      </c>
      <c r="L192" s="20">
        <f t="shared" si="16"/>
        <v>1.0000000000001119E-3</v>
      </c>
      <c r="M192" s="20">
        <f t="shared" si="17"/>
        <v>-2.1231422505307851E-3</v>
      </c>
      <c r="N192" s="20">
        <f t="shared" si="18"/>
        <v>-1.5065913370997386E-3</v>
      </c>
      <c r="O192" s="20">
        <f t="shared" si="19"/>
        <v>1.3788845441448982E-2</v>
      </c>
      <c r="P192" s="20">
        <f t="shared" si="20"/>
        <v>-1.138303927148554E-2</v>
      </c>
    </row>
    <row r="193" spans="1:16" x14ac:dyDescent="0.3">
      <c r="A193" s="3">
        <f t="shared" si="14"/>
        <v>191</v>
      </c>
      <c r="B193" s="10">
        <v>43819.041666666664</v>
      </c>
      <c r="C193" s="9">
        <v>90.86</v>
      </c>
      <c r="D193" s="9">
        <v>47.3</v>
      </c>
      <c r="E193" s="9">
        <v>13.305</v>
      </c>
      <c r="F193" s="28">
        <v>9.9619999999999997</v>
      </c>
      <c r="G193" s="9">
        <v>174.4</v>
      </c>
      <c r="J193" s="3">
        <f t="shared" si="15"/>
        <v>191</v>
      </c>
      <c r="K193" s="10">
        <v>43819.041666666664</v>
      </c>
      <c r="L193" s="20">
        <f t="shared" si="16"/>
        <v>8.5470085470085166E-3</v>
      </c>
      <c r="M193" s="20">
        <f t="shared" si="17"/>
        <v>6.382978723404209E-3</v>
      </c>
      <c r="N193" s="20">
        <f t="shared" si="18"/>
        <v>3.772161448510003E-3</v>
      </c>
      <c r="O193" s="20">
        <f t="shared" si="19"/>
        <v>1.1165245635403886E-2</v>
      </c>
      <c r="P193" s="20">
        <f t="shared" si="20"/>
        <v>4.0299366724239061E-3</v>
      </c>
    </row>
    <row r="194" spans="1:16" x14ac:dyDescent="0.3">
      <c r="A194" s="3">
        <f t="shared" si="14"/>
        <v>192</v>
      </c>
      <c r="B194" s="10">
        <v>43822.041666666664</v>
      </c>
      <c r="C194" s="9">
        <v>90.71</v>
      </c>
      <c r="D194" s="9">
        <v>48.5</v>
      </c>
      <c r="E194" s="9">
        <v>13.25</v>
      </c>
      <c r="F194" s="28">
        <v>9.9120000000000008</v>
      </c>
      <c r="G194" s="9">
        <v>175.8</v>
      </c>
      <c r="J194" s="3">
        <f t="shared" si="15"/>
        <v>192</v>
      </c>
      <c r="K194" s="10">
        <v>43822.041666666664</v>
      </c>
      <c r="L194" s="20">
        <f t="shared" si="16"/>
        <v>-1.6508914813999631E-3</v>
      </c>
      <c r="M194" s="20">
        <f t="shared" si="17"/>
        <v>2.5369978858351017E-2</v>
      </c>
      <c r="N194" s="20">
        <f t="shared" si="18"/>
        <v>-4.1337842916197021E-3</v>
      </c>
      <c r="O194" s="20">
        <f t="shared" si="19"/>
        <v>-5.0190724754064497E-3</v>
      </c>
      <c r="P194" s="20">
        <f t="shared" si="20"/>
        <v>8.0275229357797961E-3</v>
      </c>
    </row>
    <row r="195" spans="1:16" x14ac:dyDescent="0.3">
      <c r="A195" s="3">
        <f t="shared" si="14"/>
        <v>193</v>
      </c>
      <c r="B195" s="10">
        <v>43823.041666666664</v>
      </c>
      <c r="C195" s="9">
        <v>90.63</v>
      </c>
      <c r="D195" s="9">
        <v>48.8</v>
      </c>
      <c r="E195" s="9">
        <v>13.28</v>
      </c>
      <c r="F195" s="28">
        <v>9.9700000000000006</v>
      </c>
      <c r="G195" s="9">
        <v>176.9</v>
      </c>
      <c r="J195" s="3">
        <f t="shared" si="15"/>
        <v>193</v>
      </c>
      <c r="K195" s="10">
        <v>43823.041666666664</v>
      </c>
      <c r="L195" s="20">
        <f t="shared" si="16"/>
        <v>-8.8193142983128414E-4</v>
      </c>
      <c r="M195" s="20">
        <f t="shared" si="17"/>
        <v>6.1855670103092564E-3</v>
      </c>
      <c r="N195" s="20">
        <f t="shared" si="18"/>
        <v>2.2641509433962703E-3</v>
      </c>
      <c r="O195" s="20">
        <f t="shared" si="19"/>
        <v>5.8514931396287384E-3</v>
      </c>
      <c r="P195" s="20">
        <f t="shared" si="20"/>
        <v>6.2571103526734007E-3</v>
      </c>
    </row>
    <row r="196" spans="1:16" x14ac:dyDescent="0.3">
      <c r="A196" s="3">
        <f t="shared" ref="A196:A259" si="21">A195+1</f>
        <v>194</v>
      </c>
      <c r="B196" s="10">
        <v>43826.041666666664</v>
      </c>
      <c r="C196" s="9">
        <v>90.84</v>
      </c>
      <c r="D196" s="9">
        <v>48.8</v>
      </c>
      <c r="E196" s="9">
        <v>13.195</v>
      </c>
      <c r="F196" s="28">
        <v>9.9920000000000009</v>
      </c>
      <c r="G196" s="9">
        <v>177.4</v>
      </c>
      <c r="J196" s="3">
        <f t="shared" si="15"/>
        <v>194</v>
      </c>
      <c r="K196" s="10">
        <v>43826.041666666664</v>
      </c>
      <c r="L196" s="20">
        <f t="shared" si="16"/>
        <v>2.3171135385635644E-3</v>
      </c>
      <c r="M196" s="20">
        <f t="shared" si="17"/>
        <v>0</v>
      </c>
      <c r="N196" s="20">
        <f t="shared" si="18"/>
        <v>-6.4006024096384673E-3</v>
      </c>
      <c r="O196" s="20">
        <f t="shared" si="19"/>
        <v>2.2066198595787068E-3</v>
      </c>
      <c r="P196" s="20">
        <f t="shared" si="20"/>
        <v>2.8264556246466732E-3</v>
      </c>
    </row>
    <row r="197" spans="1:16" x14ac:dyDescent="0.3">
      <c r="A197" s="3">
        <f t="shared" si="21"/>
        <v>195</v>
      </c>
      <c r="B197" s="10">
        <v>43829.041666666664</v>
      </c>
      <c r="C197" s="9">
        <v>89.75</v>
      </c>
      <c r="D197" s="9">
        <v>48.3</v>
      </c>
      <c r="E197" s="9">
        <v>13.13</v>
      </c>
      <c r="F197" s="28">
        <v>10.029999999999999</v>
      </c>
      <c r="G197" s="9">
        <v>177</v>
      </c>
      <c r="J197" s="3">
        <f t="shared" ref="J197:J260" si="22">J196+1</f>
        <v>195</v>
      </c>
      <c r="K197" s="10">
        <v>43829.041666666664</v>
      </c>
      <c r="L197" s="20">
        <f t="shared" ref="L197:L260" si="23">($C197/$C196)-1</f>
        <v>-1.199911933069131E-2</v>
      </c>
      <c r="M197" s="20">
        <f t="shared" ref="M197:M260" si="24">($D197/$D196)-1</f>
        <v>-1.0245901639344246E-2</v>
      </c>
      <c r="N197" s="20">
        <f t="shared" ref="N197:N260" si="25">($E197/$E196)-1</f>
        <v>-4.9261083743842304E-3</v>
      </c>
      <c r="O197" s="20">
        <f t="shared" ref="O197:O260" si="26">($F197/$F196)-1</f>
        <v>3.8030424339470237E-3</v>
      </c>
      <c r="P197" s="20">
        <f t="shared" ref="P197:P260" si="27">($G197/$G196)-1</f>
        <v>-2.2547914317926354E-3</v>
      </c>
    </row>
    <row r="198" spans="1:16" x14ac:dyDescent="0.3">
      <c r="A198" s="3">
        <f t="shared" si="21"/>
        <v>196</v>
      </c>
      <c r="B198" s="10">
        <v>43830.041666666664</v>
      </c>
      <c r="C198" s="9">
        <v>89.62</v>
      </c>
      <c r="D198" s="9">
        <v>48.9</v>
      </c>
      <c r="E198" s="9">
        <v>13.12</v>
      </c>
      <c r="F198" s="28">
        <v>9.9280000000000008</v>
      </c>
      <c r="G198" s="9">
        <v>176.1</v>
      </c>
      <c r="J198" s="3">
        <f t="shared" si="22"/>
        <v>196</v>
      </c>
      <c r="K198" s="10">
        <v>43830.041666666664</v>
      </c>
      <c r="L198" s="20">
        <f t="shared" si="23"/>
        <v>-1.4484679665737188E-3</v>
      </c>
      <c r="M198" s="20">
        <f t="shared" si="24"/>
        <v>1.2422360248447228E-2</v>
      </c>
      <c r="N198" s="20">
        <f t="shared" si="25"/>
        <v>-7.6161462300083915E-4</v>
      </c>
      <c r="O198" s="20">
        <f t="shared" si="26"/>
        <v>-1.0169491525423568E-2</v>
      </c>
      <c r="P198" s="20">
        <f t="shared" si="27"/>
        <v>-5.0847457627118953E-3</v>
      </c>
    </row>
    <row r="199" spans="1:16" x14ac:dyDescent="0.3">
      <c r="A199" s="3">
        <f t="shared" si="21"/>
        <v>197</v>
      </c>
      <c r="B199" s="10">
        <v>43832.041666666664</v>
      </c>
      <c r="C199" s="9">
        <v>90.22</v>
      </c>
      <c r="D199" s="9">
        <v>50.8</v>
      </c>
      <c r="E199" s="9">
        <v>13.175000000000001</v>
      </c>
      <c r="F199" s="28">
        <v>10.050000000000001</v>
      </c>
      <c r="G199" s="9">
        <v>176.1</v>
      </c>
      <c r="J199" s="3">
        <f t="shared" si="22"/>
        <v>197</v>
      </c>
      <c r="K199" s="10">
        <v>43832.041666666664</v>
      </c>
      <c r="L199" s="20">
        <f t="shared" si="23"/>
        <v>6.6949341664805928E-3</v>
      </c>
      <c r="M199" s="20">
        <f t="shared" si="24"/>
        <v>3.8854805725971442E-2</v>
      </c>
      <c r="N199" s="20">
        <f t="shared" si="25"/>
        <v>4.1920731707318915E-3</v>
      </c>
      <c r="O199" s="20">
        <f t="shared" si="26"/>
        <v>1.2288477034649414E-2</v>
      </c>
      <c r="P199" s="20">
        <f t="shared" si="27"/>
        <v>0</v>
      </c>
    </row>
    <row r="200" spans="1:16" x14ac:dyDescent="0.3">
      <c r="A200" s="3">
        <f t="shared" si="21"/>
        <v>198</v>
      </c>
      <c r="B200" s="10">
        <v>43833.041666666664</v>
      </c>
      <c r="C200" s="9">
        <v>90.78</v>
      </c>
      <c r="D200" s="9">
        <v>49.8</v>
      </c>
      <c r="E200" s="9">
        <v>13.26</v>
      </c>
      <c r="F200" s="28">
        <v>10.02</v>
      </c>
      <c r="G200" s="9">
        <v>173.7</v>
      </c>
      <c r="J200" s="3">
        <f t="shared" si="22"/>
        <v>198</v>
      </c>
      <c r="K200" s="10">
        <v>43833.041666666664</v>
      </c>
      <c r="L200" s="20">
        <f t="shared" si="23"/>
        <v>6.2070494347150618E-3</v>
      </c>
      <c r="M200" s="20">
        <f t="shared" si="24"/>
        <v>-1.9685039370078705E-2</v>
      </c>
      <c r="N200" s="20">
        <f t="shared" si="25"/>
        <v>6.4516129032257119E-3</v>
      </c>
      <c r="O200" s="20">
        <f t="shared" si="26"/>
        <v>-2.9850746268658135E-3</v>
      </c>
      <c r="P200" s="20">
        <f t="shared" si="27"/>
        <v>-1.3628620102214661E-2</v>
      </c>
    </row>
    <row r="201" spans="1:16" x14ac:dyDescent="0.3">
      <c r="A201" s="3">
        <f t="shared" si="21"/>
        <v>199</v>
      </c>
      <c r="B201" s="10">
        <v>43836.041666666664</v>
      </c>
      <c r="C201" s="9">
        <v>91.35</v>
      </c>
      <c r="D201" s="9">
        <v>48.7</v>
      </c>
      <c r="E201" s="9">
        <v>13.19</v>
      </c>
      <c r="F201" s="28">
        <v>9.9079999999999995</v>
      </c>
      <c r="G201" s="9">
        <v>171.7</v>
      </c>
      <c r="J201" s="3">
        <f t="shared" si="22"/>
        <v>199</v>
      </c>
      <c r="K201" s="10">
        <v>43836.041666666664</v>
      </c>
      <c r="L201" s="20">
        <f t="shared" si="23"/>
        <v>6.2789160608063277E-3</v>
      </c>
      <c r="M201" s="20">
        <f t="shared" si="24"/>
        <v>-2.208835341365456E-2</v>
      </c>
      <c r="N201" s="20">
        <f t="shared" si="25"/>
        <v>-5.2790346907993779E-3</v>
      </c>
      <c r="O201" s="20">
        <f t="shared" si="26"/>
        <v>-1.1177644710578805E-2</v>
      </c>
      <c r="P201" s="20">
        <f t="shared" si="27"/>
        <v>-1.1514104778353462E-2</v>
      </c>
    </row>
    <row r="202" spans="1:16" x14ac:dyDescent="0.3">
      <c r="A202" s="3">
        <f t="shared" si="21"/>
        <v>200</v>
      </c>
      <c r="B202" s="10">
        <v>43837.041666666664</v>
      </c>
      <c r="C202" s="9">
        <v>91.03</v>
      </c>
      <c r="D202" s="9">
        <v>47.6</v>
      </c>
      <c r="E202" s="9">
        <v>13.2</v>
      </c>
      <c r="F202" s="28">
        <v>9.8919999999999995</v>
      </c>
      <c r="G202" s="9">
        <v>172.1</v>
      </c>
      <c r="J202" s="3">
        <f t="shared" si="22"/>
        <v>200</v>
      </c>
      <c r="K202" s="10">
        <v>43837.041666666664</v>
      </c>
      <c r="L202" s="20">
        <f t="shared" si="23"/>
        <v>-3.5030103995620232E-3</v>
      </c>
      <c r="M202" s="20">
        <f t="shared" si="24"/>
        <v>-2.2587268993839893E-2</v>
      </c>
      <c r="N202" s="20">
        <f t="shared" si="25"/>
        <v>7.5815011372259988E-4</v>
      </c>
      <c r="O202" s="20">
        <f t="shared" si="26"/>
        <v>-1.6148566814695453E-3</v>
      </c>
      <c r="P202" s="20">
        <f t="shared" si="27"/>
        <v>2.329644729178737E-3</v>
      </c>
    </row>
    <row r="203" spans="1:16" x14ac:dyDescent="0.3">
      <c r="A203" s="3">
        <f t="shared" si="21"/>
        <v>201</v>
      </c>
      <c r="B203" s="10">
        <v>43838.041666666664</v>
      </c>
      <c r="C203" s="9">
        <v>91.34</v>
      </c>
      <c r="D203" s="9">
        <v>48</v>
      </c>
      <c r="E203" s="9">
        <v>13.11</v>
      </c>
      <c r="F203" s="28">
        <v>9.9139999999999997</v>
      </c>
      <c r="G203" s="9">
        <v>173.6</v>
      </c>
      <c r="J203" s="3">
        <f t="shared" si="22"/>
        <v>201</v>
      </c>
      <c r="K203" s="10">
        <v>43838.041666666664</v>
      </c>
      <c r="L203" s="20">
        <f t="shared" si="23"/>
        <v>3.405470723937265E-3</v>
      </c>
      <c r="M203" s="20">
        <f t="shared" si="24"/>
        <v>8.4033613445377853E-3</v>
      </c>
      <c r="N203" s="20">
        <f t="shared" si="25"/>
        <v>-6.8181818181818343E-3</v>
      </c>
      <c r="O203" s="20">
        <f t="shared" si="26"/>
        <v>2.2240194096239119E-3</v>
      </c>
      <c r="P203" s="20">
        <f t="shared" si="27"/>
        <v>8.7158628704242513E-3</v>
      </c>
    </row>
    <row r="204" spans="1:16" x14ac:dyDescent="0.3">
      <c r="A204" s="3">
        <f t="shared" si="21"/>
        <v>202</v>
      </c>
      <c r="B204" s="10">
        <v>43839.041666666664</v>
      </c>
      <c r="C204" s="9">
        <v>92</v>
      </c>
      <c r="D204" s="9">
        <v>47.5</v>
      </c>
      <c r="E204" s="9">
        <v>13.15</v>
      </c>
      <c r="F204" s="28">
        <v>9.9160000000000004</v>
      </c>
      <c r="G204" s="9">
        <v>174.3</v>
      </c>
      <c r="J204" s="3">
        <f t="shared" si="22"/>
        <v>202</v>
      </c>
      <c r="K204" s="10">
        <v>43839.041666666664</v>
      </c>
      <c r="L204" s="20">
        <f t="shared" si="23"/>
        <v>7.2257499452594853E-3</v>
      </c>
      <c r="M204" s="20">
        <f t="shared" si="24"/>
        <v>-1.041666666666663E-2</v>
      </c>
      <c r="N204" s="20">
        <f t="shared" si="25"/>
        <v>3.0511060259343914E-3</v>
      </c>
      <c r="O204" s="20">
        <f t="shared" si="26"/>
        <v>2.0173492031472229E-4</v>
      </c>
      <c r="P204" s="20">
        <f t="shared" si="27"/>
        <v>4.0322580645162365E-3</v>
      </c>
    </row>
    <row r="205" spans="1:16" x14ac:dyDescent="0.3">
      <c r="A205" s="3">
        <f t="shared" si="21"/>
        <v>203</v>
      </c>
      <c r="B205" s="10">
        <v>43840.041666666664</v>
      </c>
      <c r="C205" s="9">
        <v>92.72</v>
      </c>
      <c r="D205" s="9">
        <v>47.2</v>
      </c>
      <c r="E205" s="9">
        <v>13.12</v>
      </c>
      <c r="F205" s="28">
        <v>9.8339999999999996</v>
      </c>
      <c r="G205" s="9">
        <v>175.4</v>
      </c>
      <c r="J205" s="3">
        <f t="shared" si="22"/>
        <v>203</v>
      </c>
      <c r="K205" s="10">
        <v>43840.041666666664</v>
      </c>
      <c r="L205" s="20">
        <f t="shared" si="23"/>
        <v>7.8260869565216495E-3</v>
      </c>
      <c r="M205" s="20">
        <f t="shared" si="24"/>
        <v>-6.3157894736841635E-3</v>
      </c>
      <c r="N205" s="20">
        <f t="shared" si="25"/>
        <v>-2.2813688212928174E-3</v>
      </c>
      <c r="O205" s="20">
        <f t="shared" si="26"/>
        <v>-8.2694634933441202E-3</v>
      </c>
      <c r="P205" s="20">
        <f t="shared" si="27"/>
        <v>6.3109581181870489E-3</v>
      </c>
    </row>
    <row r="206" spans="1:16" x14ac:dyDescent="0.3">
      <c r="A206" s="3">
        <f t="shared" si="21"/>
        <v>204</v>
      </c>
      <c r="B206" s="10">
        <v>43843.041666666664</v>
      </c>
      <c r="C206" s="9">
        <v>92.07</v>
      </c>
      <c r="D206" s="9">
        <v>49.8</v>
      </c>
      <c r="E206" s="9">
        <v>13.055</v>
      </c>
      <c r="F206" s="28">
        <v>9.8580000000000005</v>
      </c>
      <c r="G206" s="9">
        <v>175.6</v>
      </c>
      <c r="J206" s="3">
        <f t="shared" si="22"/>
        <v>204</v>
      </c>
      <c r="K206" s="10">
        <v>43843.041666666664</v>
      </c>
      <c r="L206" s="20">
        <f t="shared" si="23"/>
        <v>-7.0103537532355542E-3</v>
      </c>
      <c r="M206" s="20">
        <f t="shared" si="24"/>
        <v>5.5084745762711718E-2</v>
      </c>
      <c r="N206" s="20">
        <f t="shared" si="25"/>
        <v>-4.9542682926828618E-3</v>
      </c>
      <c r="O206" s="20">
        <f t="shared" si="26"/>
        <v>2.4405125076267797E-3</v>
      </c>
      <c r="P206" s="20">
        <f t="shared" si="27"/>
        <v>1.1402508551880963E-3</v>
      </c>
    </row>
    <row r="207" spans="1:16" x14ac:dyDescent="0.3">
      <c r="A207" s="3">
        <f t="shared" si="21"/>
        <v>205</v>
      </c>
      <c r="B207" s="10">
        <v>43844.041666666664</v>
      </c>
      <c r="C207" s="9">
        <v>91.27</v>
      </c>
      <c r="D207" s="9">
        <v>49</v>
      </c>
      <c r="E207" s="9">
        <v>13.04</v>
      </c>
      <c r="F207" s="28">
        <v>9.9</v>
      </c>
      <c r="G207" s="9">
        <v>177.9</v>
      </c>
      <c r="J207" s="3">
        <f t="shared" si="22"/>
        <v>205</v>
      </c>
      <c r="K207" s="10">
        <v>43844.041666666664</v>
      </c>
      <c r="L207" s="20">
        <f t="shared" si="23"/>
        <v>-8.6890409471054308E-3</v>
      </c>
      <c r="M207" s="20">
        <f t="shared" si="24"/>
        <v>-1.6064257028112428E-2</v>
      </c>
      <c r="N207" s="20">
        <f t="shared" si="25"/>
        <v>-1.1489850631942744E-3</v>
      </c>
      <c r="O207" s="20">
        <f t="shared" si="26"/>
        <v>4.2604990870358517E-3</v>
      </c>
      <c r="P207" s="20">
        <f t="shared" si="27"/>
        <v>1.3097949886104798E-2</v>
      </c>
    </row>
    <row r="208" spans="1:16" x14ac:dyDescent="0.3">
      <c r="A208" s="3">
        <f t="shared" si="21"/>
        <v>206</v>
      </c>
      <c r="B208" s="10">
        <v>43845.041666666664</v>
      </c>
      <c r="C208" s="9">
        <v>91.72</v>
      </c>
      <c r="D208" s="9">
        <v>50.6</v>
      </c>
      <c r="E208" s="9">
        <v>13.03</v>
      </c>
      <c r="F208" s="28">
        <v>10.050000000000001</v>
      </c>
      <c r="G208" s="9">
        <v>177.2</v>
      </c>
      <c r="J208" s="3">
        <f t="shared" si="22"/>
        <v>206</v>
      </c>
      <c r="K208" s="10">
        <v>43845.041666666664</v>
      </c>
      <c r="L208" s="20">
        <f t="shared" si="23"/>
        <v>4.9304262079543637E-3</v>
      </c>
      <c r="M208" s="20">
        <f t="shared" si="24"/>
        <v>3.2653061224489743E-2</v>
      </c>
      <c r="N208" s="20">
        <f t="shared" si="25"/>
        <v>-7.6687116564411184E-4</v>
      </c>
      <c r="O208" s="20">
        <f t="shared" si="26"/>
        <v>1.5151515151515138E-2</v>
      </c>
      <c r="P208" s="20">
        <f t="shared" si="27"/>
        <v>-3.9347948285554102E-3</v>
      </c>
    </row>
    <row r="209" spans="1:16" x14ac:dyDescent="0.3">
      <c r="A209" s="3">
        <f t="shared" si="21"/>
        <v>207</v>
      </c>
      <c r="B209" s="10">
        <v>43846.041666666664</v>
      </c>
      <c r="C209" s="9">
        <v>91.61</v>
      </c>
      <c r="D209" s="9">
        <v>50.2</v>
      </c>
      <c r="E209" s="9">
        <v>12.855</v>
      </c>
      <c r="F209" s="28">
        <v>10.14</v>
      </c>
      <c r="G209" s="9">
        <v>176.9</v>
      </c>
      <c r="J209" s="3">
        <f t="shared" si="22"/>
        <v>207</v>
      </c>
      <c r="K209" s="10">
        <v>43846.041666666664</v>
      </c>
      <c r="L209" s="20">
        <f t="shared" si="23"/>
        <v>-1.1993022241605367E-3</v>
      </c>
      <c r="M209" s="20">
        <f t="shared" si="24"/>
        <v>-7.905138339920903E-3</v>
      </c>
      <c r="N209" s="20">
        <f t="shared" si="25"/>
        <v>-1.3430544896392838E-2</v>
      </c>
      <c r="O209" s="20">
        <f t="shared" si="26"/>
        <v>8.9552238805969964E-3</v>
      </c>
      <c r="P209" s="20">
        <f t="shared" si="27"/>
        <v>-1.6930022573362624E-3</v>
      </c>
    </row>
    <row r="210" spans="1:16" x14ac:dyDescent="0.3">
      <c r="A210" s="3">
        <f t="shared" si="21"/>
        <v>208</v>
      </c>
      <c r="B210" s="10">
        <v>43847.041666666664</v>
      </c>
      <c r="C210" s="9">
        <v>92.19</v>
      </c>
      <c r="D210" s="9">
        <v>50</v>
      </c>
      <c r="E210" s="9">
        <v>13.03</v>
      </c>
      <c r="F210" s="28">
        <v>11.135</v>
      </c>
      <c r="G210" s="9">
        <v>176.3</v>
      </c>
      <c r="J210" s="3">
        <f t="shared" si="22"/>
        <v>208</v>
      </c>
      <c r="K210" s="10">
        <v>43847.041666666664</v>
      </c>
      <c r="L210" s="20">
        <f t="shared" si="23"/>
        <v>6.3311865516864074E-3</v>
      </c>
      <c r="M210" s="20">
        <f t="shared" si="24"/>
        <v>-3.9840637450200278E-3</v>
      </c>
      <c r="N210" s="20">
        <f t="shared" si="25"/>
        <v>1.3613380007778897E-2</v>
      </c>
      <c r="O210" s="20">
        <f t="shared" si="26"/>
        <v>9.8126232741617248E-2</v>
      </c>
      <c r="P210" s="20">
        <f t="shared" si="27"/>
        <v>-3.3917467495759857E-3</v>
      </c>
    </row>
    <row r="211" spans="1:16" x14ac:dyDescent="0.3">
      <c r="A211" s="3">
        <f t="shared" si="21"/>
        <v>209</v>
      </c>
      <c r="B211" s="10">
        <v>43850.041666666664</v>
      </c>
      <c r="C211" s="9">
        <v>91.9</v>
      </c>
      <c r="D211" s="9">
        <v>50</v>
      </c>
      <c r="E211" s="9">
        <v>13.06</v>
      </c>
      <c r="F211" s="28">
        <v>11.27</v>
      </c>
      <c r="G211" s="9">
        <v>175</v>
      </c>
      <c r="J211" s="3">
        <f t="shared" si="22"/>
        <v>209</v>
      </c>
      <c r="K211" s="10">
        <v>43850.041666666664</v>
      </c>
      <c r="L211" s="20">
        <f t="shared" si="23"/>
        <v>-3.1456774053584269E-3</v>
      </c>
      <c r="M211" s="20">
        <f t="shared" si="24"/>
        <v>0</v>
      </c>
      <c r="N211" s="20">
        <f t="shared" si="25"/>
        <v>2.3023791250960102E-3</v>
      </c>
      <c r="O211" s="20">
        <f t="shared" si="26"/>
        <v>1.2123933542882881E-2</v>
      </c>
      <c r="P211" s="20">
        <f t="shared" si="27"/>
        <v>-7.3737946681793343E-3</v>
      </c>
    </row>
    <row r="212" spans="1:16" x14ac:dyDescent="0.3">
      <c r="A212" s="3">
        <f t="shared" si="21"/>
        <v>210</v>
      </c>
      <c r="B212" s="10">
        <v>43851.041666666664</v>
      </c>
      <c r="C212" s="9">
        <v>91.36</v>
      </c>
      <c r="D212" s="9">
        <v>52</v>
      </c>
      <c r="E212" s="9">
        <v>13.1</v>
      </c>
      <c r="F212" s="28">
        <v>11.44</v>
      </c>
      <c r="G212" s="9">
        <v>174</v>
      </c>
      <c r="J212" s="3">
        <f t="shared" si="22"/>
        <v>210</v>
      </c>
      <c r="K212" s="10">
        <v>43851.041666666664</v>
      </c>
      <c r="L212" s="20">
        <f t="shared" si="23"/>
        <v>-5.8759521218716415E-3</v>
      </c>
      <c r="M212" s="20">
        <f t="shared" si="24"/>
        <v>4.0000000000000036E-2</v>
      </c>
      <c r="N212" s="20">
        <f t="shared" si="25"/>
        <v>3.0627871362940429E-3</v>
      </c>
      <c r="O212" s="20">
        <f t="shared" si="26"/>
        <v>1.5084294587400127E-2</v>
      </c>
      <c r="P212" s="20">
        <f t="shared" si="27"/>
        <v>-5.7142857142856718E-3</v>
      </c>
    </row>
    <row r="213" spans="1:16" x14ac:dyDescent="0.3">
      <c r="A213" s="3">
        <f t="shared" si="21"/>
        <v>211</v>
      </c>
      <c r="B213" s="10">
        <v>43852.041666666664</v>
      </c>
      <c r="C213" s="9">
        <v>88.87</v>
      </c>
      <c r="D213" s="9">
        <v>52.4</v>
      </c>
      <c r="E213" s="9">
        <v>13.13</v>
      </c>
      <c r="F213" s="28">
        <v>11.37</v>
      </c>
      <c r="G213" s="9">
        <v>177</v>
      </c>
      <c r="J213" s="3">
        <f t="shared" si="22"/>
        <v>211</v>
      </c>
      <c r="K213" s="10">
        <v>43852.041666666664</v>
      </c>
      <c r="L213" s="20">
        <f t="shared" si="23"/>
        <v>-2.7254816112084024E-2</v>
      </c>
      <c r="M213" s="20">
        <f t="shared" si="24"/>
        <v>7.692307692307665E-3</v>
      </c>
      <c r="N213" s="20">
        <f t="shared" si="25"/>
        <v>2.2900763358779663E-3</v>
      </c>
      <c r="O213" s="20">
        <f t="shared" si="26"/>
        <v>-6.1188811188811476E-3</v>
      </c>
      <c r="P213" s="20">
        <f t="shared" si="27"/>
        <v>1.7241379310344751E-2</v>
      </c>
    </row>
    <row r="214" spans="1:16" x14ac:dyDescent="0.3">
      <c r="A214" s="3">
        <f t="shared" si="21"/>
        <v>212</v>
      </c>
      <c r="B214" s="10">
        <v>43853.041666666664</v>
      </c>
      <c r="C214" s="9">
        <v>89.21</v>
      </c>
      <c r="D214" s="9">
        <v>52.4</v>
      </c>
      <c r="E214" s="9">
        <v>13.06</v>
      </c>
      <c r="F214" s="28">
        <v>11.375</v>
      </c>
      <c r="G214" s="9">
        <v>171.6</v>
      </c>
      <c r="J214" s="3">
        <f t="shared" si="22"/>
        <v>212</v>
      </c>
      <c r="K214" s="10">
        <v>43853.041666666664</v>
      </c>
      <c r="L214" s="20">
        <f t="shared" si="23"/>
        <v>3.8258129852593026E-3</v>
      </c>
      <c r="M214" s="20">
        <f t="shared" si="24"/>
        <v>0</v>
      </c>
      <c r="N214" s="20">
        <f t="shared" si="25"/>
        <v>-5.331302361005319E-3</v>
      </c>
      <c r="O214" s="20">
        <f t="shared" si="26"/>
        <v>4.3975373790683392E-4</v>
      </c>
      <c r="P214" s="20">
        <f t="shared" si="27"/>
        <v>-3.0508474576271261E-2</v>
      </c>
    </row>
    <row r="215" spans="1:16" x14ac:dyDescent="0.3">
      <c r="A215" s="3">
        <f t="shared" si="21"/>
        <v>213</v>
      </c>
      <c r="B215" s="10">
        <v>43854.041666666664</v>
      </c>
      <c r="C215" s="9">
        <v>89.11</v>
      </c>
      <c r="D215" s="9">
        <v>54</v>
      </c>
      <c r="E215" s="9">
        <v>13.09</v>
      </c>
      <c r="F215" s="28">
        <v>11.475</v>
      </c>
      <c r="G215" s="9">
        <v>171.1</v>
      </c>
      <c r="J215" s="3">
        <f t="shared" si="22"/>
        <v>213</v>
      </c>
      <c r="K215" s="10">
        <v>43854.041666666664</v>
      </c>
      <c r="L215" s="20">
        <f t="shared" si="23"/>
        <v>-1.1209505660799701E-3</v>
      </c>
      <c r="M215" s="20">
        <f t="shared" si="24"/>
        <v>3.0534351145038219E-2</v>
      </c>
      <c r="N215" s="20">
        <f t="shared" si="25"/>
        <v>2.2970903522203656E-3</v>
      </c>
      <c r="O215" s="20">
        <f t="shared" si="26"/>
        <v>8.79120879120876E-3</v>
      </c>
      <c r="P215" s="20">
        <f t="shared" si="27"/>
        <v>-2.9137529137529539E-3</v>
      </c>
    </row>
    <row r="216" spans="1:16" x14ac:dyDescent="0.3">
      <c r="A216" s="3">
        <f t="shared" si="21"/>
        <v>214</v>
      </c>
      <c r="B216" s="10">
        <v>43857.041666666664</v>
      </c>
      <c r="C216" s="9">
        <v>86.7</v>
      </c>
      <c r="D216" s="9">
        <v>53.4</v>
      </c>
      <c r="E216" s="9">
        <v>12.945</v>
      </c>
      <c r="F216" s="28">
        <v>11.484999999999999</v>
      </c>
      <c r="G216" s="9">
        <v>169</v>
      </c>
      <c r="J216" s="3">
        <f t="shared" si="22"/>
        <v>214</v>
      </c>
      <c r="K216" s="10">
        <v>43857.041666666664</v>
      </c>
      <c r="L216" s="20">
        <f t="shared" si="23"/>
        <v>-2.7045225002805484E-2</v>
      </c>
      <c r="M216" s="20">
        <f t="shared" si="24"/>
        <v>-1.1111111111111183E-2</v>
      </c>
      <c r="N216" s="20">
        <f t="shared" si="25"/>
        <v>-1.1077158135981646E-2</v>
      </c>
      <c r="O216" s="20">
        <f t="shared" si="26"/>
        <v>8.7145969498902964E-4</v>
      </c>
      <c r="P216" s="20">
        <f t="shared" si="27"/>
        <v>-1.2273524254821755E-2</v>
      </c>
    </row>
    <row r="217" spans="1:16" x14ac:dyDescent="0.3">
      <c r="A217" s="3">
        <f t="shared" si="21"/>
        <v>215</v>
      </c>
      <c r="B217" s="10">
        <v>43858.041666666664</v>
      </c>
      <c r="C217" s="9">
        <v>87.67</v>
      </c>
      <c r="D217" s="9">
        <v>53.2</v>
      </c>
      <c r="E217" s="9">
        <v>13.1</v>
      </c>
      <c r="F217" s="28">
        <v>11.4</v>
      </c>
      <c r="G217" s="9">
        <v>170.2</v>
      </c>
      <c r="J217" s="3">
        <f t="shared" si="22"/>
        <v>215</v>
      </c>
      <c r="K217" s="10">
        <v>43858.041666666664</v>
      </c>
      <c r="L217" s="20">
        <f t="shared" si="23"/>
        <v>1.1188004613610136E-2</v>
      </c>
      <c r="M217" s="20">
        <f t="shared" si="24"/>
        <v>-3.7453183520598232E-3</v>
      </c>
      <c r="N217" s="20">
        <f t="shared" si="25"/>
        <v>1.1973735032831057E-2</v>
      </c>
      <c r="O217" s="20">
        <f t="shared" si="26"/>
        <v>-7.4009577710055785E-3</v>
      </c>
      <c r="P217" s="20">
        <f t="shared" si="27"/>
        <v>7.1005917159763232E-3</v>
      </c>
    </row>
    <row r="218" spans="1:16" x14ac:dyDescent="0.3">
      <c r="A218" s="3">
        <f t="shared" si="21"/>
        <v>216</v>
      </c>
      <c r="B218" s="10">
        <v>43859.041666666664</v>
      </c>
      <c r="C218" s="9">
        <v>88.67</v>
      </c>
      <c r="D218" s="9">
        <v>53.4</v>
      </c>
      <c r="E218" s="9">
        <v>12.955</v>
      </c>
      <c r="F218" s="28">
        <v>11.295</v>
      </c>
      <c r="G218" s="9">
        <v>170.7</v>
      </c>
      <c r="J218" s="3">
        <f t="shared" si="22"/>
        <v>216</v>
      </c>
      <c r="K218" s="10">
        <v>43859.041666666664</v>
      </c>
      <c r="L218" s="20">
        <f t="shared" si="23"/>
        <v>1.1406410402646339E-2</v>
      </c>
      <c r="M218" s="20">
        <f t="shared" si="24"/>
        <v>3.759398496240518E-3</v>
      </c>
      <c r="N218" s="20">
        <f t="shared" si="25"/>
        <v>-1.1068702290076282E-2</v>
      </c>
      <c r="O218" s="20">
        <f t="shared" si="26"/>
        <v>-9.2105263157895578E-3</v>
      </c>
      <c r="P218" s="20">
        <f t="shared" si="27"/>
        <v>2.9377203290246179E-3</v>
      </c>
    </row>
    <row r="219" spans="1:16" x14ac:dyDescent="0.3">
      <c r="A219" s="3">
        <f t="shared" si="21"/>
        <v>217</v>
      </c>
      <c r="B219" s="10">
        <v>43860.041666666664</v>
      </c>
      <c r="C219" s="9">
        <v>87.86</v>
      </c>
      <c r="D219" s="9">
        <v>53.8</v>
      </c>
      <c r="E219" s="9">
        <v>12.875</v>
      </c>
      <c r="F219" s="28">
        <v>11.18</v>
      </c>
      <c r="G219" s="9">
        <v>170.4</v>
      </c>
      <c r="J219" s="3">
        <f t="shared" si="22"/>
        <v>217</v>
      </c>
      <c r="K219" s="10">
        <v>43860.041666666664</v>
      </c>
      <c r="L219" s="20">
        <f t="shared" si="23"/>
        <v>-9.134994925002804E-3</v>
      </c>
      <c r="M219" s="20">
        <f t="shared" si="24"/>
        <v>7.4906367041198685E-3</v>
      </c>
      <c r="N219" s="20">
        <f t="shared" si="25"/>
        <v>-6.175221922037788E-3</v>
      </c>
      <c r="O219" s="20">
        <f t="shared" si="26"/>
        <v>-1.0181496237273158E-2</v>
      </c>
      <c r="P219" s="20">
        <f t="shared" si="27"/>
        <v>-1.7574692442881013E-3</v>
      </c>
    </row>
    <row r="220" spans="1:16" x14ac:dyDescent="0.3">
      <c r="A220" s="3">
        <f t="shared" si="21"/>
        <v>218</v>
      </c>
      <c r="B220" s="10">
        <v>43861.041666666664</v>
      </c>
      <c r="C220" s="9">
        <v>86.95</v>
      </c>
      <c r="D220" s="9">
        <v>53.2</v>
      </c>
      <c r="E220" s="9">
        <v>12.805</v>
      </c>
      <c r="F220" s="28">
        <v>11.154999999999999</v>
      </c>
      <c r="G220" s="9">
        <v>171</v>
      </c>
      <c r="J220" s="3">
        <f t="shared" si="22"/>
        <v>218</v>
      </c>
      <c r="K220" s="10">
        <v>43861.041666666664</v>
      </c>
      <c r="L220" s="20">
        <f t="shared" si="23"/>
        <v>-1.0357386751650322E-2</v>
      </c>
      <c r="M220" s="20">
        <f t="shared" si="24"/>
        <v>-1.1152416356877248E-2</v>
      </c>
      <c r="N220" s="20">
        <f t="shared" si="25"/>
        <v>-5.4368932038835194E-3</v>
      </c>
      <c r="O220" s="20">
        <f t="shared" si="26"/>
        <v>-2.2361359570661765E-3</v>
      </c>
      <c r="P220" s="20">
        <f t="shared" si="27"/>
        <v>3.5211267605632646E-3</v>
      </c>
    </row>
    <row r="221" spans="1:16" x14ac:dyDescent="0.3">
      <c r="A221" s="3">
        <f t="shared" si="21"/>
        <v>219</v>
      </c>
      <c r="B221" s="10">
        <v>43864.041666666664</v>
      </c>
      <c r="C221" s="9">
        <v>87.6</v>
      </c>
      <c r="D221" s="9">
        <v>52.2</v>
      </c>
      <c r="E221" s="9">
        <v>12.8</v>
      </c>
      <c r="F221" s="28">
        <v>11.37</v>
      </c>
      <c r="G221" s="9">
        <v>172.3</v>
      </c>
      <c r="J221" s="3">
        <f t="shared" si="22"/>
        <v>219</v>
      </c>
      <c r="K221" s="10">
        <v>43864.041666666664</v>
      </c>
      <c r="L221" s="20">
        <f t="shared" si="23"/>
        <v>7.4755606670500185E-3</v>
      </c>
      <c r="M221" s="20">
        <f t="shared" si="24"/>
        <v>-1.8796992481203034E-2</v>
      </c>
      <c r="N221" s="20">
        <f t="shared" si="25"/>
        <v>-3.9047247169066157E-4</v>
      </c>
      <c r="O221" s="20">
        <f t="shared" si="26"/>
        <v>1.92738682205289E-2</v>
      </c>
      <c r="P221" s="20">
        <f t="shared" si="27"/>
        <v>7.6023391812867214E-3</v>
      </c>
    </row>
    <row r="222" spans="1:16" x14ac:dyDescent="0.3">
      <c r="A222" s="3">
        <f t="shared" si="21"/>
        <v>220</v>
      </c>
      <c r="B222" s="10">
        <v>43865.041666666664</v>
      </c>
      <c r="C222" s="9">
        <v>88.56</v>
      </c>
      <c r="D222" s="9">
        <v>54.2</v>
      </c>
      <c r="E222" s="9">
        <v>12.63</v>
      </c>
      <c r="F222" s="28">
        <v>11.4</v>
      </c>
      <c r="G222" s="9">
        <v>172.9</v>
      </c>
      <c r="J222" s="3">
        <f t="shared" si="22"/>
        <v>220</v>
      </c>
      <c r="K222" s="10">
        <v>43865.041666666664</v>
      </c>
      <c r="L222" s="20">
        <f t="shared" si="23"/>
        <v>1.0958904109589218E-2</v>
      </c>
      <c r="M222" s="20">
        <f t="shared" si="24"/>
        <v>3.8314176245210829E-2</v>
      </c>
      <c r="N222" s="20">
        <f t="shared" si="25"/>
        <v>-1.3281250000000022E-2</v>
      </c>
      <c r="O222" s="20">
        <f t="shared" si="26"/>
        <v>2.6385224274407815E-3</v>
      </c>
      <c r="P222" s="20">
        <f t="shared" si="27"/>
        <v>3.4822983168891763E-3</v>
      </c>
    </row>
    <row r="223" spans="1:16" x14ac:dyDescent="0.3">
      <c r="A223" s="3">
        <f t="shared" si="21"/>
        <v>221</v>
      </c>
      <c r="B223" s="10">
        <v>43866.041666666664</v>
      </c>
      <c r="C223" s="9">
        <v>89.93</v>
      </c>
      <c r="D223" s="9">
        <v>53.6</v>
      </c>
      <c r="E223" s="9">
        <v>12.605</v>
      </c>
      <c r="F223" s="28">
        <v>11.5</v>
      </c>
      <c r="G223" s="9">
        <v>177.2</v>
      </c>
      <c r="J223" s="3">
        <f t="shared" si="22"/>
        <v>221</v>
      </c>
      <c r="K223" s="10">
        <v>43866.041666666664</v>
      </c>
      <c r="L223" s="20">
        <f t="shared" si="23"/>
        <v>1.5469738030713609E-2</v>
      </c>
      <c r="M223" s="20">
        <f t="shared" si="24"/>
        <v>-1.1070110701107083E-2</v>
      </c>
      <c r="N223" s="20">
        <f t="shared" si="25"/>
        <v>-1.9794140934283888E-3</v>
      </c>
      <c r="O223" s="20">
        <f t="shared" si="26"/>
        <v>8.7719298245614308E-3</v>
      </c>
      <c r="P223" s="20">
        <f t="shared" si="27"/>
        <v>2.4869866975129939E-2</v>
      </c>
    </row>
    <row r="224" spans="1:16" x14ac:dyDescent="0.3">
      <c r="A224" s="3">
        <f t="shared" si="21"/>
        <v>222</v>
      </c>
      <c r="B224" s="10">
        <v>43867.041666666664</v>
      </c>
      <c r="C224" s="9">
        <v>93.65</v>
      </c>
      <c r="D224" s="9">
        <v>53.6</v>
      </c>
      <c r="E224" s="9">
        <v>12.76</v>
      </c>
      <c r="F224" s="28">
        <v>11.52</v>
      </c>
      <c r="G224" s="9">
        <v>175.2</v>
      </c>
      <c r="J224" s="3">
        <f t="shared" si="22"/>
        <v>222</v>
      </c>
      <c r="K224" s="10">
        <v>43867.041666666664</v>
      </c>
      <c r="L224" s="20">
        <f t="shared" si="23"/>
        <v>4.1365506505059546E-2</v>
      </c>
      <c r="M224" s="20">
        <f t="shared" si="24"/>
        <v>0</v>
      </c>
      <c r="N224" s="20">
        <f t="shared" si="25"/>
        <v>1.229670765569213E-2</v>
      </c>
      <c r="O224" s="20">
        <f t="shared" si="26"/>
        <v>1.7391304347824654E-3</v>
      </c>
      <c r="P224" s="20">
        <f t="shared" si="27"/>
        <v>-1.1286681715575675E-2</v>
      </c>
    </row>
    <row r="225" spans="1:16" x14ac:dyDescent="0.3">
      <c r="A225" s="3">
        <f t="shared" si="21"/>
        <v>223</v>
      </c>
      <c r="B225" s="10">
        <v>43868.041666666664</v>
      </c>
      <c r="C225" s="9">
        <v>93.58</v>
      </c>
      <c r="D225" s="9">
        <v>53.8</v>
      </c>
      <c r="E225" s="9">
        <v>12.79</v>
      </c>
      <c r="F225" s="28">
        <v>11.44</v>
      </c>
      <c r="G225" s="9">
        <v>173.1</v>
      </c>
      <c r="J225" s="3">
        <f t="shared" si="22"/>
        <v>223</v>
      </c>
      <c r="K225" s="10">
        <v>43868.041666666664</v>
      </c>
      <c r="L225" s="20">
        <f t="shared" si="23"/>
        <v>-7.4746396155911388E-4</v>
      </c>
      <c r="M225" s="20">
        <f t="shared" si="24"/>
        <v>3.7313432835819338E-3</v>
      </c>
      <c r="N225" s="20">
        <f t="shared" si="25"/>
        <v>2.3510971786833146E-3</v>
      </c>
      <c r="O225" s="20">
        <f t="shared" si="26"/>
        <v>-6.9444444444444198E-3</v>
      </c>
      <c r="P225" s="20">
        <f t="shared" si="27"/>
        <v>-1.1986301369863006E-2</v>
      </c>
    </row>
    <row r="226" spans="1:16" x14ac:dyDescent="0.3">
      <c r="A226" s="3">
        <f t="shared" si="21"/>
        <v>224</v>
      </c>
      <c r="B226" s="10">
        <v>43871.041666666664</v>
      </c>
      <c r="C226" s="9">
        <v>93.47</v>
      </c>
      <c r="D226" s="9">
        <v>54.4</v>
      </c>
      <c r="E226" s="9">
        <v>12.775</v>
      </c>
      <c r="F226" s="28">
        <v>11.49</v>
      </c>
      <c r="G226" s="9">
        <v>170.9</v>
      </c>
      <c r="J226" s="3">
        <f t="shared" si="22"/>
        <v>224</v>
      </c>
      <c r="K226" s="10">
        <v>43871.041666666664</v>
      </c>
      <c r="L226" s="20">
        <f t="shared" si="23"/>
        <v>-1.175464842915197E-3</v>
      </c>
      <c r="M226" s="20">
        <f t="shared" si="24"/>
        <v>1.1152416356877248E-2</v>
      </c>
      <c r="N226" s="20">
        <f t="shared" si="25"/>
        <v>-1.1727912431586107E-3</v>
      </c>
      <c r="O226" s="20">
        <f t="shared" si="26"/>
        <v>4.3706293706293753E-3</v>
      </c>
      <c r="P226" s="20">
        <f t="shared" si="27"/>
        <v>-1.2709416522241446E-2</v>
      </c>
    </row>
    <row r="227" spans="1:16" x14ac:dyDescent="0.3">
      <c r="A227" s="3">
        <f t="shared" si="21"/>
        <v>225</v>
      </c>
      <c r="B227" s="10">
        <v>43872.041666666664</v>
      </c>
      <c r="C227" s="9">
        <v>93.93</v>
      </c>
      <c r="D227" s="9">
        <v>54.4</v>
      </c>
      <c r="E227" s="9">
        <v>12.695</v>
      </c>
      <c r="F227" s="28">
        <v>11.6</v>
      </c>
      <c r="G227" s="9">
        <v>170.3</v>
      </c>
      <c r="J227" s="3">
        <f t="shared" si="22"/>
        <v>225</v>
      </c>
      <c r="K227" s="10">
        <v>43872.041666666664</v>
      </c>
      <c r="L227" s="20">
        <f t="shared" si="23"/>
        <v>4.9213651438966277E-3</v>
      </c>
      <c r="M227" s="20">
        <f t="shared" si="24"/>
        <v>0</v>
      </c>
      <c r="N227" s="20">
        <f t="shared" si="25"/>
        <v>-6.2622309197651882E-3</v>
      </c>
      <c r="O227" s="20">
        <f t="shared" si="26"/>
        <v>9.5735422106177914E-3</v>
      </c>
      <c r="P227" s="20">
        <f t="shared" si="27"/>
        <v>-3.510825043885335E-3</v>
      </c>
    </row>
    <row r="228" spans="1:16" x14ac:dyDescent="0.3">
      <c r="A228" s="3">
        <f t="shared" si="21"/>
        <v>226</v>
      </c>
      <c r="B228" s="10">
        <v>43873.041666666664</v>
      </c>
      <c r="C228" s="9">
        <v>92.93</v>
      </c>
      <c r="D228" s="9">
        <v>54</v>
      </c>
      <c r="E228" s="9">
        <v>12.845000000000001</v>
      </c>
      <c r="F228" s="28">
        <v>11.73</v>
      </c>
      <c r="G228" s="9">
        <v>170.1</v>
      </c>
      <c r="J228" s="3">
        <f t="shared" si="22"/>
        <v>226</v>
      </c>
      <c r="K228" s="10">
        <v>43873.041666666664</v>
      </c>
      <c r="L228" s="20">
        <f t="shared" si="23"/>
        <v>-1.0646225912913865E-2</v>
      </c>
      <c r="M228" s="20">
        <f t="shared" si="24"/>
        <v>-7.3529411764705621E-3</v>
      </c>
      <c r="N228" s="20">
        <f t="shared" si="25"/>
        <v>1.1815675462780728E-2</v>
      </c>
      <c r="O228" s="20">
        <f t="shared" si="26"/>
        <v>1.1206896551724244E-2</v>
      </c>
      <c r="P228" s="20">
        <f t="shared" si="27"/>
        <v>-1.1743981209630938E-3</v>
      </c>
    </row>
    <row r="229" spans="1:16" x14ac:dyDescent="0.3">
      <c r="A229" s="3">
        <f t="shared" si="21"/>
        <v>227</v>
      </c>
      <c r="B229" s="10">
        <v>43874.041666666664</v>
      </c>
      <c r="C229" s="9">
        <v>92.38</v>
      </c>
      <c r="D229" s="9">
        <v>53.8</v>
      </c>
      <c r="E229" s="9">
        <v>13.27</v>
      </c>
      <c r="F229" s="28">
        <v>11.73</v>
      </c>
      <c r="G229" s="9">
        <v>168.4</v>
      </c>
      <c r="J229" s="3">
        <f t="shared" si="22"/>
        <v>227</v>
      </c>
      <c r="K229" s="10">
        <v>43874.041666666664</v>
      </c>
      <c r="L229" s="20">
        <f t="shared" si="23"/>
        <v>-5.9184332293125141E-3</v>
      </c>
      <c r="M229" s="20">
        <f t="shared" si="24"/>
        <v>-3.7037037037037646E-3</v>
      </c>
      <c r="N229" s="20">
        <f t="shared" si="25"/>
        <v>3.3086804203970255E-2</v>
      </c>
      <c r="O229" s="20">
        <f t="shared" si="26"/>
        <v>0</v>
      </c>
      <c r="P229" s="20">
        <f t="shared" si="27"/>
        <v>-9.9941211052321233E-3</v>
      </c>
    </row>
    <row r="230" spans="1:16" x14ac:dyDescent="0.3">
      <c r="A230" s="3">
        <f t="shared" si="21"/>
        <v>228</v>
      </c>
      <c r="B230" s="10">
        <v>43875.041666666664</v>
      </c>
      <c r="C230" s="9">
        <v>92.24</v>
      </c>
      <c r="D230" s="9">
        <v>53</v>
      </c>
      <c r="E230" s="9">
        <v>13.36</v>
      </c>
      <c r="F230" s="28">
        <v>12.865</v>
      </c>
      <c r="G230" s="9">
        <v>168.7</v>
      </c>
      <c r="J230" s="3">
        <f t="shared" si="22"/>
        <v>228</v>
      </c>
      <c r="K230" s="10">
        <v>43875.041666666664</v>
      </c>
      <c r="L230" s="20">
        <f t="shared" si="23"/>
        <v>-1.5154795410261546E-3</v>
      </c>
      <c r="M230" s="20">
        <f t="shared" si="24"/>
        <v>-1.4869888475836368E-2</v>
      </c>
      <c r="N230" s="20">
        <f t="shared" si="25"/>
        <v>6.7822155237378112E-3</v>
      </c>
      <c r="O230" s="20">
        <f t="shared" si="26"/>
        <v>9.6760443307757793E-2</v>
      </c>
      <c r="P230" s="20">
        <f t="shared" si="27"/>
        <v>1.7814726840854611E-3</v>
      </c>
    </row>
    <row r="231" spans="1:16" x14ac:dyDescent="0.3">
      <c r="A231" s="3">
        <f t="shared" si="21"/>
        <v>229</v>
      </c>
      <c r="B231" s="10">
        <v>43878.041666666664</v>
      </c>
      <c r="C231" s="9">
        <v>92.31</v>
      </c>
      <c r="D231" s="9">
        <v>52.8</v>
      </c>
      <c r="E231" s="9">
        <v>13.385</v>
      </c>
      <c r="F231" s="28">
        <v>13.195</v>
      </c>
      <c r="G231" s="9">
        <v>170.3</v>
      </c>
      <c r="J231" s="3">
        <f t="shared" si="22"/>
        <v>229</v>
      </c>
      <c r="K231" s="10">
        <v>43878.041666666664</v>
      </c>
      <c r="L231" s="20">
        <f t="shared" si="23"/>
        <v>7.5888985255856412E-4</v>
      </c>
      <c r="M231" s="20">
        <f t="shared" si="24"/>
        <v>-3.7735849056603765E-3</v>
      </c>
      <c r="N231" s="20">
        <f t="shared" si="25"/>
        <v>1.8712574850299202E-3</v>
      </c>
      <c r="O231" s="20">
        <f t="shared" si="26"/>
        <v>2.5650991061018313E-2</v>
      </c>
      <c r="P231" s="20">
        <f t="shared" si="27"/>
        <v>9.4842916419681789E-3</v>
      </c>
    </row>
    <row r="232" spans="1:16" x14ac:dyDescent="0.3">
      <c r="A232" s="3">
        <f t="shared" si="21"/>
        <v>230</v>
      </c>
      <c r="B232" s="10">
        <v>43879.041666666664</v>
      </c>
      <c r="C232" s="9">
        <v>93.71</v>
      </c>
      <c r="D232" s="9">
        <v>51</v>
      </c>
      <c r="E232" s="9">
        <v>13.43</v>
      </c>
      <c r="F232" s="28">
        <v>13.54</v>
      </c>
      <c r="G232" s="9">
        <v>170.1</v>
      </c>
      <c r="J232" s="3">
        <f t="shared" si="22"/>
        <v>230</v>
      </c>
      <c r="K232" s="10">
        <v>43879.041666666664</v>
      </c>
      <c r="L232" s="20">
        <f t="shared" si="23"/>
        <v>1.5166287509478904E-2</v>
      </c>
      <c r="M232" s="20">
        <f t="shared" si="24"/>
        <v>-3.4090909090909061E-2</v>
      </c>
      <c r="N232" s="20">
        <f t="shared" si="25"/>
        <v>3.3619723571161053E-3</v>
      </c>
      <c r="O232" s="20">
        <f t="shared" si="26"/>
        <v>2.6146267525577693E-2</v>
      </c>
      <c r="P232" s="20">
        <f t="shared" si="27"/>
        <v>-1.1743981209630938E-3</v>
      </c>
    </row>
    <row r="233" spans="1:16" x14ac:dyDescent="0.3">
      <c r="A233" s="3">
        <f t="shared" si="21"/>
        <v>231</v>
      </c>
      <c r="B233" s="10">
        <v>43880.041666666664</v>
      </c>
      <c r="C233" s="9">
        <v>94</v>
      </c>
      <c r="D233" s="9">
        <v>50.2</v>
      </c>
      <c r="E233" s="9">
        <v>13.455</v>
      </c>
      <c r="F233" s="28">
        <v>13.465</v>
      </c>
      <c r="G233" s="9">
        <v>169</v>
      </c>
      <c r="J233" s="3">
        <f t="shared" si="22"/>
        <v>231</v>
      </c>
      <c r="K233" s="10">
        <v>43880.041666666664</v>
      </c>
      <c r="L233" s="20">
        <f t="shared" si="23"/>
        <v>3.0946537189200374E-3</v>
      </c>
      <c r="M233" s="20">
        <f t="shared" si="24"/>
        <v>-1.5686274509803866E-2</v>
      </c>
      <c r="N233" s="20">
        <f t="shared" si="25"/>
        <v>1.8615040953089412E-3</v>
      </c>
      <c r="O233" s="20">
        <f t="shared" si="26"/>
        <v>-5.5391432791728201E-3</v>
      </c>
      <c r="P233" s="20">
        <f t="shared" si="27"/>
        <v>-6.4667842445620405E-3</v>
      </c>
    </row>
    <row r="234" spans="1:16" x14ac:dyDescent="0.3">
      <c r="A234" s="3">
        <f t="shared" si="21"/>
        <v>232</v>
      </c>
      <c r="B234" s="10">
        <v>43881.041666666664</v>
      </c>
      <c r="C234" s="9">
        <v>93.5</v>
      </c>
      <c r="D234" s="9">
        <v>50.4</v>
      </c>
      <c r="E234" s="9">
        <v>13.44</v>
      </c>
      <c r="F234" s="28">
        <v>13.404999999999999</v>
      </c>
      <c r="G234" s="9">
        <v>166.5</v>
      </c>
      <c r="J234" s="3">
        <f t="shared" si="22"/>
        <v>232</v>
      </c>
      <c r="K234" s="10">
        <v>43881.041666666664</v>
      </c>
      <c r="L234" s="20">
        <f t="shared" si="23"/>
        <v>-5.3191489361702482E-3</v>
      </c>
      <c r="M234" s="20">
        <f t="shared" si="24"/>
        <v>3.9840637450199168E-3</v>
      </c>
      <c r="N234" s="20">
        <f t="shared" si="25"/>
        <v>-1.1148272017837968E-3</v>
      </c>
      <c r="O234" s="20">
        <f t="shared" si="26"/>
        <v>-4.4559970293353013E-3</v>
      </c>
      <c r="P234" s="20">
        <f t="shared" si="27"/>
        <v>-1.4792899408283988E-2</v>
      </c>
    </row>
    <row r="235" spans="1:16" x14ac:dyDescent="0.3">
      <c r="A235" s="3">
        <f t="shared" si="21"/>
        <v>233</v>
      </c>
      <c r="B235" s="10">
        <v>43882.041666666664</v>
      </c>
      <c r="C235" s="9">
        <v>93.33</v>
      </c>
      <c r="D235" s="9">
        <v>51</v>
      </c>
      <c r="E235" s="9">
        <v>13.435</v>
      </c>
      <c r="F235" s="28">
        <v>13.55</v>
      </c>
      <c r="G235" s="9">
        <v>166.7</v>
      </c>
      <c r="J235" s="3">
        <f t="shared" si="22"/>
        <v>233</v>
      </c>
      <c r="K235" s="10">
        <v>43882.041666666664</v>
      </c>
      <c r="L235" s="20">
        <f t="shared" si="23"/>
        <v>-1.8181818181818299E-3</v>
      </c>
      <c r="M235" s="20">
        <f t="shared" si="24"/>
        <v>1.1904761904761862E-2</v>
      </c>
      <c r="N235" s="20">
        <f t="shared" si="25"/>
        <v>-3.7202380952372494E-4</v>
      </c>
      <c r="O235" s="20">
        <f t="shared" si="26"/>
        <v>1.0816859380828214E-2</v>
      </c>
      <c r="P235" s="20">
        <f t="shared" si="27"/>
        <v>1.2012012012010409E-3</v>
      </c>
    </row>
    <row r="236" spans="1:16" x14ac:dyDescent="0.3">
      <c r="A236" s="3">
        <f t="shared" si="21"/>
        <v>234</v>
      </c>
      <c r="B236" s="10">
        <v>43885.041666666664</v>
      </c>
      <c r="C236" s="9">
        <v>91.57</v>
      </c>
      <c r="D236" s="9">
        <v>48.4</v>
      </c>
      <c r="E236" s="9">
        <v>13.23</v>
      </c>
      <c r="F236" s="28">
        <v>13.3</v>
      </c>
      <c r="G236" s="9">
        <v>158.1</v>
      </c>
      <c r="J236" s="3">
        <f t="shared" si="22"/>
        <v>234</v>
      </c>
      <c r="K236" s="10">
        <v>43885.041666666664</v>
      </c>
      <c r="L236" s="20">
        <f t="shared" si="23"/>
        <v>-1.8857816350584033E-2</v>
      </c>
      <c r="M236" s="20">
        <f t="shared" si="24"/>
        <v>-5.0980392156862786E-2</v>
      </c>
      <c r="N236" s="20">
        <f t="shared" si="25"/>
        <v>-1.5258652772608849E-2</v>
      </c>
      <c r="O236" s="20">
        <f t="shared" si="26"/>
        <v>-1.8450184501844991E-2</v>
      </c>
      <c r="P236" s="20">
        <f t="shared" si="27"/>
        <v>-5.1589682063587272E-2</v>
      </c>
    </row>
    <row r="237" spans="1:16" x14ac:dyDescent="0.3">
      <c r="A237" s="3">
        <f t="shared" si="21"/>
        <v>235</v>
      </c>
      <c r="B237" s="10">
        <v>43886.041666666664</v>
      </c>
      <c r="C237" s="9">
        <v>90.44</v>
      </c>
      <c r="D237" s="9">
        <v>48.5</v>
      </c>
      <c r="E237" s="9">
        <v>12.955</v>
      </c>
      <c r="F237" s="28">
        <v>13.205</v>
      </c>
      <c r="G237" s="9">
        <v>152</v>
      </c>
      <c r="J237" s="3">
        <f t="shared" si="22"/>
        <v>235</v>
      </c>
      <c r="K237" s="10">
        <v>43886.041666666664</v>
      </c>
      <c r="L237" s="20">
        <f t="shared" si="23"/>
        <v>-1.2340286119908228E-2</v>
      </c>
      <c r="M237" s="20">
        <f t="shared" si="24"/>
        <v>2.0661157024792765E-3</v>
      </c>
      <c r="N237" s="20">
        <f t="shared" si="25"/>
        <v>-2.0786092214663654E-2</v>
      </c>
      <c r="O237" s="20">
        <f t="shared" si="26"/>
        <v>-7.1428571428572285E-3</v>
      </c>
      <c r="P237" s="20">
        <f t="shared" si="27"/>
        <v>-3.8583175205566089E-2</v>
      </c>
    </row>
    <row r="238" spans="1:16" x14ac:dyDescent="0.3">
      <c r="A238" s="3">
        <f t="shared" si="21"/>
        <v>236</v>
      </c>
      <c r="B238" s="10">
        <v>43887.041666666664</v>
      </c>
      <c r="C238" s="9">
        <v>90.9</v>
      </c>
      <c r="D238" s="9">
        <v>48.6</v>
      </c>
      <c r="E238" s="9">
        <v>12.91</v>
      </c>
      <c r="F238" s="28">
        <v>13.2</v>
      </c>
      <c r="G238" s="9">
        <v>149.4</v>
      </c>
      <c r="J238" s="3">
        <f t="shared" si="22"/>
        <v>236</v>
      </c>
      <c r="K238" s="10">
        <v>43887.041666666664</v>
      </c>
      <c r="L238" s="20">
        <f t="shared" si="23"/>
        <v>5.0862450243256419E-3</v>
      </c>
      <c r="M238" s="20">
        <f t="shared" si="24"/>
        <v>2.0618556701030855E-3</v>
      </c>
      <c r="N238" s="20">
        <f t="shared" si="25"/>
        <v>-3.4735623311462627E-3</v>
      </c>
      <c r="O238" s="20">
        <f t="shared" si="26"/>
        <v>-3.7864445285884507E-4</v>
      </c>
      <c r="P238" s="20">
        <f t="shared" si="27"/>
        <v>-1.7105263157894735E-2</v>
      </c>
    </row>
    <row r="239" spans="1:16" x14ac:dyDescent="0.3">
      <c r="A239" s="3">
        <f t="shared" si="21"/>
        <v>237</v>
      </c>
      <c r="B239" s="10">
        <v>43888.041666666664</v>
      </c>
      <c r="C239" s="9">
        <v>88.44</v>
      </c>
      <c r="D239" s="9">
        <v>47</v>
      </c>
      <c r="E239" s="9">
        <v>12.73</v>
      </c>
      <c r="F239" s="28">
        <v>12.99</v>
      </c>
      <c r="G239" s="9">
        <v>143.19999999999999</v>
      </c>
      <c r="J239" s="3">
        <f t="shared" si="22"/>
        <v>237</v>
      </c>
      <c r="K239" s="10">
        <v>43888.041666666664</v>
      </c>
      <c r="L239" s="20">
        <f t="shared" si="23"/>
        <v>-2.7062706270627124E-2</v>
      </c>
      <c r="M239" s="20">
        <f t="shared" si="24"/>
        <v>-3.292181069958855E-2</v>
      </c>
      <c r="N239" s="20">
        <f t="shared" si="25"/>
        <v>-1.3942680092951187E-2</v>
      </c>
      <c r="O239" s="20">
        <f t="shared" si="26"/>
        <v>-1.5909090909090873E-2</v>
      </c>
      <c r="P239" s="20">
        <f t="shared" si="27"/>
        <v>-4.1499330655957234E-2</v>
      </c>
    </row>
    <row r="240" spans="1:16" x14ac:dyDescent="0.3">
      <c r="A240" s="3">
        <f t="shared" si="21"/>
        <v>238</v>
      </c>
      <c r="B240" s="10">
        <v>43889.041666666664</v>
      </c>
      <c r="C240" s="9">
        <v>83.93</v>
      </c>
      <c r="D240" s="9">
        <v>45.6</v>
      </c>
      <c r="E240" s="9">
        <v>12.19</v>
      </c>
      <c r="F240" s="28">
        <v>12.59</v>
      </c>
      <c r="G240" s="9">
        <v>133.80000000000001</v>
      </c>
      <c r="J240" s="3">
        <f t="shared" si="22"/>
        <v>238</v>
      </c>
      <c r="K240" s="10">
        <v>43889.041666666664</v>
      </c>
      <c r="L240" s="20">
        <f t="shared" si="23"/>
        <v>-5.0995024875621797E-2</v>
      </c>
      <c r="M240" s="20">
        <f t="shared" si="24"/>
        <v>-2.9787234042553123E-2</v>
      </c>
      <c r="N240" s="20">
        <f t="shared" si="25"/>
        <v>-4.2419481539670123E-2</v>
      </c>
      <c r="O240" s="20">
        <f t="shared" si="26"/>
        <v>-3.0792917628945315E-2</v>
      </c>
      <c r="P240" s="20">
        <f t="shared" si="27"/>
        <v>-6.5642458100558465E-2</v>
      </c>
    </row>
    <row r="241" spans="1:16" x14ac:dyDescent="0.3">
      <c r="A241" s="3">
        <f t="shared" si="21"/>
        <v>239</v>
      </c>
      <c r="B241" s="10">
        <v>43892.041666666664</v>
      </c>
      <c r="C241" s="9">
        <v>85.59</v>
      </c>
      <c r="D241" s="9">
        <v>48.6</v>
      </c>
      <c r="E241" s="9">
        <v>12.18</v>
      </c>
      <c r="F241" s="28">
        <v>12.845000000000001</v>
      </c>
      <c r="G241" s="9">
        <v>134.6</v>
      </c>
      <c r="J241" s="3">
        <f t="shared" si="22"/>
        <v>239</v>
      </c>
      <c r="K241" s="10">
        <v>43892.041666666664</v>
      </c>
      <c r="L241" s="20">
        <f t="shared" si="23"/>
        <v>1.9778386750863852E-2</v>
      </c>
      <c r="M241" s="20">
        <f t="shared" si="24"/>
        <v>6.578947368421062E-2</v>
      </c>
      <c r="N241" s="20">
        <f t="shared" si="25"/>
        <v>-8.2034454470880647E-4</v>
      </c>
      <c r="O241" s="20">
        <f t="shared" si="26"/>
        <v>2.0254169976171577E-2</v>
      </c>
      <c r="P241" s="20">
        <f t="shared" si="27"/>
        <v>5.9790732436471039E-3</v>
      </c>
    </row>
    <row r="242" spans="1:16" x14ac:dyDescent="0.3">
      <c r="A242" s="3">
        <f t="shared" si="21"/>
        <v>240</v>
      </c>
      <c r="B242" s="10">
        <v>43893.041666666664</v>
      </c>
      <c r="C242" s="9">
        <v>86.09</v>
      </c>
      <c r="D242" s="9">
        <v>49.5</v>
      </c>
      <c r="E242" s="9">
        <v>12.115</v>
      </c>
      <c r="F242" s="28">
        <v>12.994999999999999</v>
      </c>
      <c r="G242" s="9">
        <v>133.5</v>
      </c>
      <c r="J242" s="3">
        <f t="shared" si="22"/>
        <v>240</v>
      </c>
      <c r="K242" s="10">
        <v>43893.041666666664</v>
      </c>
      <c r="L242" s="20">
        <f t="shared" si="23"/>
        <v>5.8418039490595319E-3</v>
      </c>
      <c r="M242" s="20">
        <f t="shared" si="24"/>
        <v>1.8518518518518379E-2</v>
      </c>
      <c r="N242" s="20">
        <f t="shared" si="25"/>
        <v>-5.3366174055828886E-3</v>
      </c>
      <c r="O242" s="20">
        <f t="shared" si="26"/>
        <v>1.1677695601401306E-2</v>
      </c>
      <c r="P242" s="20">
        <f t="shared" si="27"/>
        <v>-8.1723625557206248E-3</v>
      </c>
    </row>
    <row r="243" spans="1:16" x14ac:dyDescent="0.3">
      <c r="A243" s="3">
        <f t="shared" si="21"/>
        <v>241</v>
      </c>
      <c r="B243" s="10">
        <v>43894.041666666664</v>
      </c>
      <c r="C243" s="9">
        <v>89.58</v>
      </c>
      <c r="D243" s="9">
        <v>48.4</v>
      </c>
      <c r="E243" s="9">
        <v>12.54</v>
      </c>
      <c r="F243" s="28">
        <v>13.43</v>
      </c>
      <c r="G243" s="9">
        <v>135</v>
      </c>
      <c r="J243" s="3">
        <f t="shared" si="22"/>
        <v>241</v>
      </c>
      <c r="K243" s="10">
        <v>43894.041666666664</v>
      </c>
      <c r="L243" s="20">
        <f t="shared" si="23"/>
        <v>4.0538970844465005E-2</v>
      </c>
      <c r="M243" s="20">
        <f t="shared" si="24"/>
        <v>-2.2222222222222254E-2</v>
      </c>
      <c r="N243" s="20">
        <f t="shared" si="25"/>
        <v>3.5080478745356913E-2</v>
      </c>
      <c r="O243" s="20">
        <f t="shared" si="26"/>
        <v>3.3474413235859979E-2</v>
      </c>
      <c r="P243" s="20">
        <f t="shared" si="27"/>
        <v>1.1235955056179803E-2</v>
      </c>
    </row>
    <row r="244" spans="1:16" x14ac:dyDescent="0.3">
      <c r="A244" s="3">
        <f t="shared" si="21"/>
        <v>242</v>
      </c>
      <c r="B244" s="10">
        <v>43895.041666666664</v>
      </c>
      <c r="C244" s="9">
        <v>89.47</v>
      </c>
      <c r="D244" s="9">
        <v>46</v>
      </c>
      <c r="E244" s="9">
        <v>12.34</v>
      </c>
      <c r="F244" s="28">
        <v>13.185</v>
      </c>
      <c r="G244" s="9">
        <v>133.6</v>
      </c>
      <c r="J244" s="3">
        <f t="shared" si="22"/>
        <v>242</v>
      </c>
      <c r="K244" s="10">
        <v>43895.041666666664</v>
      </c>
      <c r="L244" s="20">
        <f t="shared" si="23"/>
        <v>-1.227952668006238E-3</v>
      </c>
      <c r="M244" s="20">
        <f t="shared" si="24"/>
        <v>-4.9586776859504078E-2</v>
      </c>
      <c r="N244" s="20">
        <f t="shared" si="25"/>
        <v>-1.5948963317384268E-2</v>
      </c>
      <c r="O244" s="20">
        <f t="shared" si="26"/>
        <v>-1.8242740134028268E-2</v>
      </c>
      <c r="P244" s="20">
        <f t="shared" si="27"/>
        <v>-1.0370370370370363E-2</v>
      </c>
    </row>
    <row r="245" spans="1:16" x14ac:dyDescent="0.3">
      <c r="A245" s="3">
        <f t="shared" si="21"/>
        <v>243</v>
      </c>
      <c r="B245" s="10">
        <v>43896.041666666664</v>
      </c>
      <c r="C245" s="9">
        <v>85.06</v>
      </c>
      <c r="D245" s="9">
        <v>44.3</v>
      </c>
      <c r="E245" s="9">
        <v>12.1</v>
      </c>
      <c r="F245" s="28">
        <v>12.39</v>
      </c>
      <c r="G245" s="9">
        <v>129.5</v>
      </c>
      <c r="J245" s="3">
        <f t="shared" si="22"/>
        <v>243</v>
      </c>
      <c r="K245" s="10">
        <v>43896.041666666664</v>
      </c>
      <c r="L245" s="20">
        <f t="shared" si="23"/>
        <v>-4.9290264893260272E-2</v>
      </c>
      <c r="M245" s="20">
        <f t="shared" si="24"/>
        <v>-3.6956521739130443E-2</v>
      </c>
      <c r="N245" s="20">
        <f t="shared" si="25"/>
        <v>-1.9448946515397081E-2</v>
      </c>
      <c r="O245" s="20">
        <f t="shared" si="26"/>
        <v>-6.0295790671217264E-2</v>
      </c>
      <c r="P245" s="20">
        <f t="shared" si="27"/>
        <v>-3.0688622754491024E-2</v>
      </c>
    </row>
    <row r="246" spans="1:16" x14ac:dyDescent="0.3">
      <c r="A246" s="3">
        <f t="shared" si="21"/>
        <v>244</v>
      </c>
      <c r="B246" s="10">
        <v>43899.041666666664</v>
      </c>
      <c r="C246" s="9">
        <v>79.930000000000007</v>
      </c>
      <c r="D246" s="9">
        <v>41.5</v>
      </c>
      <c r="E246" s="9">
        <v>11.3</v>
      </c>
      <c r="F246" s="28">
        <v>11.385</v>
      </c>
      <c r="G246" s="9">
        <v>122.8</v>
      </c>
      <c r="J246" s="3">
        <f t="shared" si="22"/>
        <v>244</v>
      </c>
      <c r="K246" s="10">
        <v>43899.041666666664</v>
      </c>
      <c r="L246" s="20">
        <f t="shared" si="23"/>
        <v>-6.0310369151187371E-2</v>
      </c>
      <c r="M246" s="20">
        <f t="shared" si="24"/>
        <v>-6.3205417607223424E-2</v>
      </c>
      <c r="N246" s="20">
        <f t="shared" si="25"/>
        <v>-6.6115702479338734E-2</v>
      </c>
      <c r="O246" s="20">
        <f t="shared" si="26"/>
        <v>-8.1113801452784573E-2</v>
      </c>
      <c r="P246" s="20">
        <f t="shared" si="27"/>
        <v>-5.1737451737451812E-2</v>
      </c>
    </row>
    <row r="247" spans="1:16" x14ac:dyDescent="0.3">
      <c r="A247" s="3">
        <f t="shared" si="21"/>
        <v>245</v>
      </c>
      <c r="B247" s="10">
        <v>43900.041666666664</v>
      </c>
      <c r="C247" s="9">
        <v>78.37</v>
      </c>
      <c r="D247" s="9">
        <v>41.5</v>
      </c>
      <c r="E247" s="9">
        <v>10.845000000000001</v>
      </c>
      <c r="F247" s="28">
        <v>10.835000000000001</v>
      </c>
      <c r="G247" s="9">
        <v>121.6</v>
      </c>
      <c r="J247" s="3">
        <f t="shared" si="22"/>
        <v>245</v>
      </c>
      <c r="K247" s="10">
        <v>43900.041666666664</v>
      </c>
      <c r="L247" s="20">
        <f t="shared" si="23"/>
        <v>-1.9517077442762432E-2</v>
      </c>
      <c r="M247" s="20">
        <f t="shared" si="24"/>
        <v>0</v>
      </c>
      <c r="N247" s="20">
        <f t="shared" si="25"/>
        <v>-4.0265486725663768E-2</v>
      </c>
      <c r="O247" s="20">
        <f t="shared" si="26"/>
        <v>-4.8309178743961234E-2</v>
      </c>
      <c r="P247" s="20">
        <f t="shared" si="27"/>
        <v>-9.7719869706840434E-3</v>
      </c>
    </row>
    <row r="248" spans="1:16" x14ac:dyDescent="0.3">
      <c r="A248" s="3">
        <f t="shared" si="21"/>
        <v>246</v>
      </c>
      <c r="B248" s="10">
        <v>43901.041666666664</v>
      </c>
      <c r="C248" s="9">
        <v>79.63</v>
      </c>
      <c r="D248" s="9">
        <v>41.6</v>
      </c>
      <c r="E248" s="9">
        <v>10.72</v>
      </c>
      <c r="F248" s="28">
        <v>10.744999999999999</v>
      </c>
      <c r="G248" s="9">
        <v>114.1</v>
      </c>
      <c r="J248" s="3">
        <f t="shared" si="22"/>
        <v>246</v>
      </c>
      <c r="K248" s="10">
        <v>43901.041666666664</v>
      </c>
      <c r="L248" s="20">
        <f t="shared" si="23"/>
        <v>1.6077580706903127E-2</v>
      </c>
      <c r="M248" s="20">
        <f t="shared" si="24"/>
        <v>2.4096385542169418E-3</v>
      </c>
      <c r="N248" s="20">
        <f t="shared" si="25"/>
        <v>-1.152604887044717E-2</v>
      </c>
      <c r="O248" s="20">
        <f t="shared" si="26"/>
        <v>-8.3064143977851224E-3</v>
      </c>
      <c r="P248" s="20">
        <f t="shared" si="27"/>
        <v>-6.1677631578947345E-2</v>
      </c>
    </row>
    <row r="249" spans="1:16" x14ac:dyDescent="0.3">
      <c r="A249" s="3">
        <f t="shared" si="21"/>
        <v>247</v>
      </c>
      <c r="B249" s="10">
        <v>43902.041666666664</v>
      </c>
      <c r="C249" s="9">
        <v>73.44</v>
      </c>
      <c r="D249" s="9">
        <v>39</v>
      </c>
      <c r="E249" s="9">
        <v>9.61</v>
      </c>
      <c r="F249" s="28">
        <v>9.0380000000000003</v>
      </c>
      <c r="G249" s="9">
        <v>97.95</v>
      </c>
      <c r="J249" s="3">
        <f t="shared" si="22"/>
        <v>247</v>
      </c>
      <c r="K249" s="10">
        <v>43902.041666666664</v>
      </c>
      <c r="L249" s="20">
        <f t="shared" si="23"/>
        <v>-7.7734522165013198E-2</v>
      </c>
      <c r="M249" s="20">
        <f t="shared" si="24"/>
        <v>-6.25E-2</v>
      </c>
      <c r="N249" s="20">
        <f t="shared" si="25"/>
        <v>-0.10354477611940305</v>
      </c>
      <c r="O249" s="20">
        <f t="shared" si="26"/>
        <v>-0.15886458818054905</v>
      </c>
      <c r="P249" s="20">
        <f t="shared" si="27"/>
        <v>-0.14154250657318135</v>
      </c>
    </row>
    <row r="250" spans="1:16" x14ac:dyDescent="0.3">
      <c r="A250" s="3">
        <f t="shared" si="21"/>
        <v>248</v>
      </c>
      <c r="B250" s="10">
        <v>43903.041666666664</v>
      </c>
      <c r="C250" s="9">
        <v>73.41</v>
      </c>
      <c r="D250" s="9">
        <v>37.1</v>
      </c>
      <c r="E250" s="9">
        <v>9.6080000000000005</v>
      </c>
      <c r="F250" s="28">
        <v>9.1280000000000001</v>
      </c>
      <c r="G250" s="9">
        <v>93</v>
      </c>
      <c r="J250" s="3">
        <f t="shared" si="22"/>
        <v>248</v>
      </c>
      <c r="K250" s="10">
        <v>43903.041666666664</v>
      </c>
      <c r="L250" s="20">
        <f t="shared" si="23"/>
        <v>-4.0849673202614234E-4</v>
      </c>
      <c r="M250" s="20">
        <f t="shared" si="24"/>
        <v>-4.8717948717948656E-2</v>
      </c>
      <c r="N250" s="20">
        <f t="shared" si="25"/>
        <v>-2.0811654526520229E-4</v>
      </c>
      <c r="O250" s="20">
        <f t="shared" si="26"/>
        <v>9.9579552998450005E-3</v>
      </c>
      <c r="P250" s="20">
        <f t="shared" si="27"/>
        <v>-5.0535987748851485E-2</v>
      </c>
    </row>
    <row r="251" spans="1:16" x14ac:dyDescent="0.3">
      <c r="A251" s="3">
        <f t="shared" si="21"/>
        <v>249</v>
      </c>
      <c r="B251" s="10">
        <v>43906.041666666664</v>
      </c>
      <c r="C251" s="9">
        <v>76.599999999999994</v>
      </c>
      <c r="D251" s="9">
        <v>33.5</v>
      </c>
      <c r="E251" s="9">
        <v>9.4019999999999992</v>
      </c>
      <c r="F251" s="28">
        <v>8.1999999999999993</v>
      </c>
      <c r="G251" s="9">
        <v>78</v>
      </c>
      <c r="J251" s="3">
        <f t="shared" si="22"/>
        <v>249</v>
      </c>
      <c r="K251" s="10">
        <v>43906.041666666664</v>
      </c>
      <c r="L251" s="20">
        <f t="shared" si="23"/>
        <v>4.3454570222040578E-2</v>
      </c>
      <c r="M251" s="20">
        <f t="shared" si="24"/>
        <v>-9.7035040431266872E-2</v>
      </c>
      <c r="N251" s="20">
        <f t="shared" si="25"/>
        <v>-2.14404662781017E-2</v>
      </c>
      <c r="O251" s="20">
        <f t="shared" si="26"/>
        <v>-0.10166520595968453</v>
      </c>
      <c r="P251" s="20">
        <f t="shared" si="27"/>
        <v>-0.16129032258064513</v>
      </c>
    </row>
    <row r="252" spans="1:16" x14ac:dyDescent="0.3">
      <c r="A252" s="3">
        <f t="shared" si="21"/>
        <v>250</v>
      </c>
      <c r="B252" s="10">
        <v>43907.041666666664</v>
      </c>
      <c r="C252" s="9">
        <v>78.45</v>
      </c>
      <c r="D252" s="9">
        <v>32.200000000000003</v>
      </c>
      <c r="E252" s="9">
        <v>10.46</v>
      </c>
      <c r="F252" s="28">
        <v>7.85</v>
      </c>
      <c r="G252" s="9">
        <v>71.650000000000006</v>
      </c>
      <c r="J252" s="3">
        <f t="shared" si="22"/>
        <v>250</v>
      </c>
      <c r="K252" s="10">
        <v>43907.041666666664</v>
      </c>
      <c r="L252" s="20">
        <f t="shared" si="23"/>
        <v>2.4151436031331741E-2</v>
      </c>
      <c r="M252" s="20">
        <f t="shared" si="24"/>
        <v>-3.8805970149253688E-2</v>
      </c>
      <c r="N252" s="20">
        <f t="shared" si="25"/>
        <v>0.11252924909593731</v>
      </c>
      <c r="O252" s="20">
        <f t="shared" si="26"/>
        <v>-4.268292682926822E-2</v>
      </c>
      <c r="P252" s="20">
        <f t="shared" si="27"/>
        <v>-8.1410256410256343E-2</v>
      </c>
    </row>
    <row r="253" spans="1:16" x14ac:dyDescent="0.3">
      <c r="A253" s="3">
        <f t="shared" si="21"/>
        <v>251</v>
      </c>
      <c r="B253" s="10">
        <v>43908.041666666664</v>
      </c>
      <c r="C253" s="9">
        <v>76.099999999999994</v>
      </c>
      <c r="D253" s="9">
        <v>32.799999999999997</v>
      </c>
      <c r="E253" s="9">
        <v>10.484999999999999</v>
      </c>
      <c r="F253" s="28">
        <v>6.8</v>
      </c>
      <c r="G253" s="9">
        <v>72.5</v>
      </c>
      <c r="J253" s="3">
        <f t="shared" si="22"/>
        <v>251</v>
      </c>
      <c r="K253" s="10">
        <v>43908.041666666664</v>
      </c>
      <c r="L253" s="20">
        <f t="shared" si="23"/>
        <v>-2.9955385595921036E-2</v>
      </c>
      <c r="M253" s="20">
        <f t="shared" si="24"/>
        <v>1.8633540372670732E-2</v>
      </c>
      <c r="N253" s="20">
        <f t="shared" si="25"/>
        <v>2.3900573613764298E-3</v>
      </c>
      <c r="O253" s="20">
        <f t="shared" si="26"/>
        <v>-0.13375796178343946</v>
      </c>
      <c r="P253" s="20">
        <f t="shared" si="27"/>
        <v>1.1863224005582707E-2</v>
      </c>
    </row>
    <row r="254" spans="1:16" x14ac:dyDescent="0.3">
      <c r="A254" s="3">
        <f t="shared" si="21"/>
        <v>252</v>
      </c>
      <c r="B254" s="10">
        <v>43909.041666666664</v>
      </c>
      <c r="C254" s="9">
        <v>75.88</v>
      </c>
      <c r="D254" s="9">
        <v>32</v>
      </c>
      <c r="E254" s="9">
        <v>10.935</v>
      </c>
      <c r="F254" s="28">
        <v>6.4</v>
      </c>
      <c r="G254" s="9">
        <v>83.4</v>
      </c>
      <c r="J254" s="3">
        <f t="shared" si="22"/>
        <v>252</v>
      </c>
      <c r="K254" s="10">
        <v>43909.041666666664</v>
      </c>
      <c r="L254" s="20">
        <f t="shared" si="23"/>
        <v>-2.8909329829172048E-3</v>
      </c>
      <c r="M254" s="20">
        <f t="shared" si="24"/>
        <v>-2.4390243902438935E-2</v>
      </c>
      <c r="N254" s="20">
        <f t="shared" si="25"/>
        <v>4.2918454935622519E-2</v>
      </c>
      <c r="O254" s="20">
        <f t="shared" si="26"/>
        <v>-5.8823529411764608E-2</v>
      </c>
      <c r="P254" s="20">
        <f t="shared" si="27"/>
        <v>0.15034482758620693</v>
      </c>
    </row>
    <row r="255" spans="1:16" x14ac:dyDescent="0.3">
      <c r="A255" s="3">
        <f t="shared" si="21"/>
        <v>253</v>
      </c>
      <c r="B255" s="10">
        <v>43910.041666666664</v>
      </c>
      <c r="C255" s="9">
        <v>73.849999999999994</v>
      </c>
      <c r="D255" s="9">
        <v>33.299999999999997</v>
      </c>
      <c r="E255" s="9">
        <v>11.135</v>
      </c>
      <c r="F255" s="28">
        <v>6.93</v>
      </c>
      <c r="G255" s="9">
        <v>102.4</v>
      </c>
      <c r="J255" s="3">
        <f t="shared" si="22"/>
        <v>253</v>
      </c>
      <c r="K255" s="10">
        <v>43910.041666666664</v>
      </c>
      <c r="L255" s="20">
        <f t="shared" si="23"/>
        <v>-2.6752767527675303E-2</v>
      </c>
      <c r="M255" s="20">
        <f t="shared" si="24"/>
        <v>4.0624999999999911E-2</v>
      </c>
      <c r="N255" s="20">
        <f t="shared" si="25"/>
        <v>1.8289894833104725E-2</v>
      </c>
      <c r="O255" s="20">
        <f t="shared" si="26"/>
        <v>8.2812499999999956E-2</v>
      </c>
      <c r="P255" s="20">
        <f t="shared" si="27"/>
        <v>0.22781774580335723</v>
      </c>
    </row>
    <row r="256" spans="1:16" x14ac:dyDescent="0.3">
      <c r="A256" s="3">
        <f t="shared" si="21"/>
        <v>254</v>
      </c>
      <c r="B256" s="10">
        <v>43913.041666666664</v>
      </c>
      <c r="C256" s="9">
        <v>72.05</v>
      </c>
      <c r="D256" s="9">
        <v>36.700000000000003</v>
      </c>
      <c r="E256" s="9">
        <v>11.19</v>
      </c>
      <c r="F256" s="28">
        <v>6.6</v>
      </c>
      <c r="G256" s="9">
        <v>95.5</v>
      </c>
      <c r="J256" s="3">
        <f t="shared" si="22"/>
        <v>254</v>
      </c>
      <c r="K256" s="10">
        <v>43913.041666666664</v>
      </c>
      <c r="L256" s="20">
        <f t="shared" si="23"/>
        <v>-2.437373053486791E-2</v>
      </c>
      <c r="M256" s="20">
        <f t="shared" si="24"/>
        <v>0.10210210210210224</v>
      </c>
      <c r="N256" s="20">
        <f t="shared" si="25"/>
        <v>4.9393803322854701E-3</v>
      </c>
      <c r="O256" s="20">
        <f t="shared" si="26"/>
        <v>-4.7619047619047672E-2</v>
      </c>
      <c r="P256" s="20">
        <f t="shared" si="27"/>
        <v>-6.73828125E-2</v>
      </c>
    </row>
    <row r="257" spans="1:16" x14ac:dyDescent="0.3">
      <c r="A257" s="3">
        <f t="shared" si="21"/>
        <v>255</v>
      </c>
      <c r="B257" s="10">
        <v>43914.041666666664</v>
      </c>
      <c r="C257" s="9">
        <v>74.739999999999995</v>
      </c>
      <c r="D257" s="9">
        <v>36.1</v>
      </c>
      <c r="E257" s="9">
        <v>11.65</v>
      </c>
      <c r="F257" s="28">
        <v>7.1159999999999997</v>
      </c>
      <c r="G257" s="9">
        <v>107.2</v>
      </c>
      <c r="J257" s="3">
        <f t="shared" si="22"/>
        <v>255</v>
      </c>
      <c r="K257" s="10">
        <v>43914.041666666664</v>
      </c>
      <c r="L257" s="20">
        <f t="shared" si="23"/>
        <v>3.7335183900069291E-2</v>
      </c>
      <c r="M257" s="20">
        <f t="shared" si="24"/>
        <v>-1.6348773841961872E-2</v>
      </c>
      <c r="N257" s="20">
        <f t="shared" si="25"/>
        <v>4.110813226094745E-2</v>
      </c>
      <c r="O257" s="20">
        <f t="shared" si="26"/>
        <v>7.818181818181813E-2</v>
      </c>
      <c r="P257" s="20">
        <f t="shared" si="27"/>
        <v>0.12251308900523572</v>
      </c>
    </row>
    <row r="258" spans="1:16" x14ac:dyDescent="0.3">
      <c r="A258" s="3">
        <f t="shared" si="21"/>
        <v>256</v>
      </c>
      <c r="B258" s="10">
        <v>43915.041666666664</v>
      </c>
      <c r="C258" s="9">
        <v>76.8</v>
      </c>
      <c r="D258" s="9">
        <v>35.9</v>
      </c>
      <c r="E258" s="9">
        <v>11.43</v>
      </c>
      <c r="F258" s="28">
        <v>7.5</v>
      </c>
      <c r="G258" s="9">
        <v>103.7</v>
      </c>
      <c r="J258" s="3">
        <f t="shared" si="22"/>
        <v>256</v>
      </c>
      <c r="K258" s="10">
        <v>43915.041666666664</v>
      </c>
      <c r="L258" s="20">
        <f t="shared" si="23"/>
        <v>2.7562215681027569E-2</v>
      </c>
      <c r="M258" s="20">
        <f t="shared" si="24"/>
        <v>-5.5401662049862077E-3</v>
      </c>
      <c r="N258" s="20">
        <f t="shared" si="25"/>
        <v>-1.8884120171673846E-2</v>
      </c>
      <c r="O258" s="20">
        <f t="shared" si="26"/>
        <v>5.3962900505902134E-2</v>
      </c>
      <c r="P258" s="20">
        <f t="shared" si="27"/>
        <v>-3.2649253731343308E-2</v>
      </c>
    </row>
    <row r="259" spans="1:16" x14ac:dyDescent="0.3">
      <c r="A259" s="3">
        <f t="shared" si="21"/>
        <v>257</v>
      </c>
      <c r="B259" s="10">
        <v>43916.041666666664</v>
      </c>
      <c r="C259" s="9">
        <v>77.7</v>
      </c>
      <c r="D259" s="9">
        <v>38.5</v>
      </c>
      <c r="E259" s="9">
        <v>11.465</v>
      </c>
      <c r="F259" s="28">
        <v>7.774</v>
      </c>
      <c r="G259" s="9">
        <v>107.2</v>
      </c>
      <c r="J259" s="3">
        <f t="shared" si="22"/>
        <v>257</v>
      </c>
      <c r="K259" s="10">
        <v>43916.041666666664</v>
      </c>
      <c r="L259" s="20">
        <f t="shared" si="23"/>
        <v>1.171875E-2</v>
      </c>
      <c r="M259" s="20">
        <f t="shared" si="24"/>
        <v>7.2423398328690824E-2</v>
      </c>
      <c r="N259" s="20">
        <f t="shared" si="25"/>
        <v>3.0621172353455517E-3</v>
      </c>
      <c r="O259" s="20">
        <f t="shared" si="26"/>
        <v>3.6533333333333307E-2</v>
      </c>
      <c r="P259" s="20">
        <f t="shared" si="27"/>
        <v>3.3751205400192941E-2</v>
      </c>
    </row>
    <row r="260" spans="1:16" x14ac:dyDescent="0.3">
      <c r="A260" s="3">
        <f t="shared" ref="A260:A323" si="28">A259+1</f>
        <v>258</v>
      </c>
      <c r="B260" s="10">
        <v>43917.041666666664</v>
      </c>
      <c r="C260" s="9">
        <v>77</v>
      </c>
      <c r="D260" s="9">
        <v>37</v>
      </c>
      <c r="E260" s="9">
        <v>10.935</v>
      </c>
      <c r="F260" s="28">
        <v>7.19</v>
      </c>
      <c r="G260" s="9">
        <v>97.5</v>
      </c>
      <c r="J260" s="3">
        <f t="shared" si="22"/>
        <v>258</v>
      </c>
      <c r="K260" s="10">
        <v>43917.041666666664</v>
      </c>
      <c r="L260" s="20">
        <f t="shared" si="23"/>
        <v>-9.009009009009028E-3</v>
      </c>
      <c r="M260" s="20">
        <f t="shared" si="24"/>
        <v>-3.8961038961038974E-2</v>
      </c>
      <c r="N260" s="20">
        <f t="shared" si="25"/>
        <v>-4.6227649367640566E-2</v>
      </c>
      <c r="O260" s="20">
        <f t="shared" si="26"/>
        <v>-7.5122202212503209E-2</v>
      </c>
      <c r="P260" s="20">
        <f t="shared" si="27"/>
        <v>-9.0485074626865725E-2</v>
      </c>
    </row>
    <row r="261" spans="1:16" x14ac:dyDescent="0.3">
      <c r="A261" s="3">
        <f t="shared" si="28"/>
        <v>259</v>
      </c>
      <c r="B261" s="10">
        <v>43920.083333333336</v>
      </c>
      <c r="C261" s="9">
        <v>80.510000000000005</v>
      </c>
      <c r="D261" s="9">
        <v>38.6</v>
      </c>
      <c r="E261" s="9">
        <v>11.21</v>
      </c>
      <c r="F261" s="28">
        <v>6.9560000000000004</v>
      </c>
      <c r="G261" s="9">
        <v>88.6</v>
      </c>
      <c r="J261" s="3">
        <f t="shared" ref="J261:J324" si="29">J260+1</f>
        <v>259</v>
      </c>
      <c r="K261" s="10">
        <v>43920.083333333336</v>
      </c>
      <c r="L261" s="20">
        <f t="shared" ref="L261:L324" si="30">($C261/$C260)-1</f>
        <v>4.5584415584415616E-2</v>
      </c>
      <c r="M261" s="20">
        <f t="shared" ref="M261:M324" si="31">($D261/$D260)-1</f>
        <v>4.3243243243243246E-2</v>
      </c>
      <c r="N261" s="20">
        <f t="shared" ref="N261:N324" si="32">($E261/$E260)-1</f>
        <v>2.5148605395518997E-2</v>
      </c>
      <c r="O261" s="20">
        <f t="shared" ref="O261:O324" si="33">($F261/$F260)-1</f>
        <v>-3.2545201668984669E-2</v>
      </c>
      <c r="P261" s="20">
        <f t="shared" ref="P261:P324" si="34">($G261/$G260)-1</f>
        <v>-9.1282051282051357E-2</v>
      </c>
    </row>
    <row r="262" spans="1:16" x14ac:dyDescent="0.3">
      <c r="A262" s="3">
        <f t="shared" si="28"/>
        <v>260</v>
      </c>
      <c r="B262" s="10">
        <v>43921.083333333336</v>
      </c>
      <c r="C262" s="9">
        <v>80.14</v>
      </c>
      <c r="D262" s="9">
        <v>37.4</v>
      </c>
      <c r="E262" s="9">
        <v>11.135</v>
      </c>
      <c r="F262" s="28">
        <v>7.1859999999999999</v>
      </c>
      <c r="G262" s="9">
        <v>87.45</v>
      </c>
      <c r="J262" s="3">
        <f t="shared" si="29"/>
        <v>260</v>
      </c>
      <c r="K262" s="10">
        <v>43921.083333333336</v>
      </c>
      <c r="L262" s="20">
        <f t="shared" si="30"/>
        <v>-4.595702397217738E-3</v>
      </c>
      <c r="M262" s="20">
        <f t="shared" si="31"/>
        <v>-3.1088082901554515E-2</v>
      </c>
      <c r="N262" s="20">
        <f t="shared" si="32"/>
        <v>-6.6904549509367861E-3</v>
      </c>
      <c r="O262" s="20">
        <f t="shared" si="33"/>
        <v>3.3064979873490552E-2</v>
      </c>
      <c r="P262" s="20">
        <f t="shared" si="34"/>
        <v>-1.2979683972911826E-2</v>
      </c>
    </row>
    <row r="263" spans="1:16" x14ac:dyDescent="0.3">
      <c r="A263" s="3">
        <f t="shared" si="28"/>
        <v>261</v>
      </c>
      <c r="B263" s="10">
        <v>43922.083333333336</v>
      </c>
      <c r="C263" s="9">
        <v>78.94</v>
      </c>
      <c r="D263" s="9">
        <v>37.700000000000003</v>
      </c>
      <c r="E263" s="9">
        <v>10.875</v>
      </c>
      <c r="F263" s="28">
        <v>6.8579999999999997</v>
      </c>
      <c r="G263" s="9">
        <v>82.75</v>
      </c>
      <c r="J263" s="3">
        <f t="shared" si="29"/>
        <v>261</v>
      </c>
      <c r="K263" s="10">
        <v>43922.083333333336</v>
      </c>
      <c r="L263" s="20">
        <f t="shared" si="30"/>
        <v>-1.4973795857249894E-2</v>
      </c>
      <c r="M263" s="20">
        <f t="shared" si="31"/>
        <v>8.0213903743315829E-3</v>
      </c>
      <c r="N263" s="20">
        <f t="shared" si="32"/>
        <v>-2.3349797934440919E-2</v>
      </c>
      <c r="O263" s="20">
        <f t="shared" si="33"/>
        <v>-4.5644308377400522E-2</v>
      </c>
      <c r="P263" s="20">
        <f t="shared" si="34"/>
        <v>-5.3744997141223605E-2</v>
      </c>
    </row>
    <row r="264" spans="1:16" x14ac:dyDescent="0.3">
      <c r="A264" s="3">
        <f t="shared" si="28"/>
        <v>262</v>
      </c>
      <c r="B264" s="10">
        <v>43923.083333333336</v>
      </c>
      <c r="C264" s="9">
        <v>79.48</v>
      </c>
      <c r="D264" s="9">
        <v>40.299999999999997</v>
      </c>
      <c r="E264" s="9">
        <v>11.05</v>
      </c>
      <c r="F264" s="28">
        <v>7.0940000000000003</v>
      </c>
      <c r="G264" s="9">
        <v>85.1</v>
      </c>
      <c r="J264" s="3">
        <f t="shared" si="29"/>
        <v>262</v>
      </c>
      <c r="K264" s="10">
        <v>43923.083333333336</v>
      </c>
      <c r="L264" s="20">
        <f t="shared" si="30"/>
        <v>6.8406384595895986E-3</v>
      </c>
      <c r="M264" s="20">
        <f t="shared" si="31"/>
        <v>6.8965517241379226E-2</v>
      </c>
      <c r="N264" s="20">
        <f t="shared" si="32"/>
        <v>1.6091954022988464E-2</v>
      </c>
      <c r="O264" s="20">
        <f t="shared" si="33"/>
        <v>3.4412365121026633E-2</v>
      </c>
      <c r="P264" s="20">
        <f t="shared" si="34"/>
        <v>2.8398791540785506E-2</v>
      </c>
    </row>
    <row r="265" spans="1:16" x14ac:dyDescent="0.3">
      <c r="A265" s="3">
        <f t="shared" si="28"/>
        <v>263</v>
      </c>
      <c r="B265" s="10">
        <v>43924.083333333336</v>
      </c>
      <c r="C265" s="9">
        <v>81.36</v>
      </c>
      <c r="D265" s="9">
        <v>40.299999999999997</v>
      </c>
      <c r="E265" s="9">
        <v>10.984999999999999</v>
      </c>
      <c r="F265" s="28">
        <v>7.242</v>
      </c>
      <c r="G265" s="9">
        <v>84.75</v>
      </c>
      <c r="J265" s="3">
        <f t="shared" si="29"/>
        <v>263</v>
      </c>
      <c r="K265" s="10">
        <v>43924.083333333336</v>
      </c>
      <c r="L265" s="20">
        <f t="shared" si="30"/>
        <v>2.3653749370910804E-2</v>
      </c>
      <c r="M265" s="20">
        <f t="shared" si="31"/>
        <v>0</v>
      </c>
      <c r="N265" s="20">
        <f t="shared" si="32"/>
        <v>-5.8823529411765607E-3</v>
      </c>
      <c r="O265" s="20">
        <f t="shared" si="33"/>
        <v>2.0862700873977902E-2</v>
      </c>
      <c r="P265" s="20">
        <f t="shared" si="34"/>
        <v>-4.1128084606344428E-3</v>
      </c>
    </row>
    <row r="266" spans="1:16" x14ac:dyDescent="0.3">
      <c r="A266" s="3">
        <f t="shared" si="28"/>
        <v>264</v>
      </c>
      <c r="B266" s="10">
        <v>43927.083333333336</v>
      </c>
      <c r="C266" s="9">
        <v>84.83</v>
      </c>
      <c r="D266" s="9">
        <v>41.9</v>
      </c>
      <c r="E266" s="9">
        <v>11.38</v>
      </c>
      <c r="F266" s="28">
        <v>7.4</v>
      </c>
      <c r="G266" s="9">
        <v>88.9</v>
      </c>
      <c r="J266" s="3">
        <f t="shared" si="29"/>
        <v>264</v>
      </c>
      <c r="K266" s="10">
        <v>43927.083333333336</v>
      </c>
      <c r="L266" s="20">
        <f t="shared" si="30"/>
        <v>4.2649950835791595E-2</v>
      </c>
      <c r="M266" s="20">
        <f t="shared" si="31"/>
        <v>3.9702233250620278E-2</v>
      </c>
      <c r="N266" s="20">
        <f t="shared" si="32"/>
        <v>3.59581247155214E-2</v>
      </c>
      <c r="O266" s="20">
        <f t="shared" si="33"/>
        <v>2.1817177575255586E-2</v>
      </c>
      <c r="P266" s="20">
        <f t="shared" si="34"/>
        <v>4.8967551622418837E-2</v>
      </c>
    </row>
    <row r="267" spans="1:16" x14ac:dyDescent="0.3">
      <c r="A267" s="3">
        <f t="shared" si="28"/>
        <v>265</v>
      </c>
      <c r="B267" s="10">
        <v>43928.083333333336</v>
      </c>
      <c r="C267" s="9">
        <v>84</v>
      </c>
      <c r="D267" s="9">
        <v>44</v>
      </c>
      <c r="E267" s="9">
        <v>11.33</v>
      </c>
      <c r="F267" s="28">
        <v>7.6959999999999997</v>
      </c>
      <c r="G267" s="9">
        <v>93</v>
      </c>
      <c r="J267" s="3">
        <f t="shared" si="29"/>
        <v>265</v>
      </c>
      <c r="K267" s="10">
        <v>43928.083333333336</v>
      </c>
      <c r="L267" s="20">
        <f t="shared" si="30"/>
        <v>-9.7842744312153229E-3</v>
      </c>
      <c r="M267" s="20">
        <f t="shared" si="31"/>
        <v>5.0119331742243478E-2</v>
      </c>
      <c r="N267" s="20">
        <f t="shared" si="32"/>
        <v>-4.3936731107205862E-3</v>
      </c>
      <c r="O267" s="20">
        <f t="shared" si="33"/>
        <v>3.9999999999999813E-2</v>
      </c>
      <c r="P267" s="20">
        <f t="shared" si="34"/>
        <v>4.6119235095612998E-2</v>
      </c>
    </row>
    <row r="268" spans="1:16" x14ac:dyDescent="0.3">
      <c r="A268" s="3">
        <f t="shared" si="28"/>
        <v>266</v>
      </c>
      <c r="B268" s="10">
        <v>43929.083333333336</v>
      </c>
      <c r="C268" s="9">
        <v>82</v>
      </c>
      <c r="D268" s="9">
        <v>43</v>
      </c>
      <c r="E268" s="9">
        <v>11.465</v>
      </c>
      <c r="F268" s="28">
        <v>7.6580000000000004</v>
      </c>
      <c r="G268" s="9">
        <v>89</v>
      </c>
      <c r="J268" s="3">
        <f t="shared" si="29"/>
        <v>266</v>
      </c>
      <c r="K268" s="10">
        <v>43929.083333333336</v>
      </c>
      <c r="L268" s="20">
        <f t="shared" si="30"/>
        <v>-2.3809523809523836E-2</v>
      </c>
      <c r="M268" s="20">
        <f t="shared" si="31"/>
        <v>-2.2727272727272707E-2</v>
      </c>
      <c r="N268" s="20">
        <f t="shared" si="32"/>
        <v>1.1915269196822509E-2</v>
      </c>
      <c r="O268" s="20">
        <f t="shared" si="33"/>
        <v>-4.9376299376298061E-3</v>
      </c>
      <c r="P268" s="20">
        <f t="shared" si="34"/>
        <v>-4.3010752688172005E-2</v>
      </c>
    </row>
    <row r="269" spans="1:16" x14ac:dyDescent="0.3">
      <c r="A269" s="3">
        <f t="shared" si="28"/>
        <v>267</v>
      </c>
      <c r="B269" s="10">
        <v>43930.083333333336</v>
      </c>
      <c r="C269" s="9">
        <v>82.13</v>
      </c>
      <c r="D269" s="9">
        <v>41.6</v>
      </c>
      <c r="E269" s="9">
        <v>11.365</v>
      </c>
      <c r="F269" s="28">
        <v>8.0060000000000002</v>
      </c>
      <c r="G269" s="9">
        <v>92.5</v>
      </c>
      <c r="J269" s="3">
        <f t="shared" si="29"/>
        <v>267</v>
      </c>
      <c r="K269" s="10">
        <v>43930.083333333336</v>
      </c>
      <c r="L269" s="20">
        <f t="shared" si="30"/>
        <v>1.585365853658427E-3</v>
      </c>
      <c r="M269" s="20">
        <f t="shared" si="31"/>
        <v>-3.2558139534883734E-2</v>
      </c>
      <c r="N269" s="20">
        <f t="shared" si="32"/>
        <v>-8.7221979938943983E-3</v>
      </c>
      <c r="O269" s="20">
        <f t="shared" si="33"/>
        <v>4.5442674327500709E-2</v>
      </c>
      <c r="P269" s="20">
        <f t="shared" si="34"/>
        <v>3.9325842696629199E-2</v>
      </c>
    </row>
    <row r="270" spans="1:16" x14ac:dyDescent="0.3">
      <c r="A270" s="3">
        <f t="shared" si="28"/>
        <v>268</v>
      </c>
      <c r="B270" s="10">
        <v>43935.083333333336</v>
      </c>
      <c r="C270" s="9">
        <v>82.65</v>
      </c>
      <c r="D270" s="9">
        <v>44</v>
      </c>
      <c r="E270" s="9">
        <v>11.65</v>
      </c>
      <c r="F270" s="28">
        <v>7.9560000000000004</v>
      </c>
      <c r="G270" s="9">
        <v>94.3</v>
      </c>
      <c r="J270" s="3">
        <f t="shared" si="29"/>
        <v>268</v>
      </c>
      <c r="K270" s="10">
        <v>43935.083333333336</v>
      </c>
      <c r="L270" s="20">
        <f t="shared" si="30"/>
        <v>6.3314257883844149E-3</v>
      </c>
      <c r="M270" s="20">
        <f t="shared" si="31"/>
        <v>5.7692307692307709E-2</v>
      </c>
      <c r="N270" s="20">
        <f t="shared" si="32"/>
        <v>2.5076990761108586E-2</v>
      </c>
      <c r="O270" s="20">
        <f t="shared" si="33"/>
        <v>-6.2453160129902763E-3</v>
      </c>
      <c r="P270" s="20">
        <f t="shared" si="34"/>
        <v>1.9459459459459483E-2</v>
      </c>
    </row>
    <row r="271" spans="1:16" x14ac:dyDescent="0.3">
      <c r="A271" s="3">
        <f t="shared" si="28"/>
        <v>269</v>
      </c>
      <c r="B271" s="10">
        <v>43936.083333333336</v>
      </c>
      <c r="C271" s="9">
        <v>82.81</v>
      </c>
      <c r="D271" s="9">
        <v>43.2</v>
      </c>
      <c r="E271" s="9">
        <v>11.315</v>
      </c>
      <c r="F271" s="28">
        <v>7.6379999999999999</v>
      </c>
      <c r="G271" s="9">
        <v>87.95</v>
      </c>
      <c r="J271" s="3">
        <f t="shared" si="29"/>
        <v>269</v>
      </c>
      <c r="K271" s="10">
        <v>43936.083333333336</v>
      </c>
      <c r="L271" s="20">
        <f t="shared" si="30"/>
        <v>1.9358741681789748E-3</v>
      </c>
      <c r="M271" s="20">
        <f t="shared" si="31"/>
        <v>-1.8181818181818077E-2</v>
      </c>
      <c r="N271" s="20">
        <f t="shared" si="32"/>
        <v>-2.8755364806867023E-2</v>
      </c>
      <c r="O271" s="20">
        <f t="shared" si="33"/>
        <v>-3.9969834087481226E-2</v>
      </c>
      <c r="P271" s="20">
        <f t="shared" si="34"/>
        <v>-6.7338282078472922E-2</v>
      </c>
    </row>
    <row r="272" spans="1:16" x14ac:dyDescent="0.3">
      <c r="A272" s="3">
        <f t="shared" si="28"/>
        <v>270</v>
      </c>
      <c r="B272" s="10">
        <v>43937.083333333336</v>
      </c>
      <c r="C272" s="9">
        <v>84.83</v>
      </c>
      <c r="D272" s="9">
        <v>41.5</v>
      </c>
      <c r="E272" s="9">
        <v>11.16</v>
      </c>
      <c r="F272" s="28">
        <v>7.1980000000000004</v>
      </c>
      <c r="G272" s="9">
        <v>83.7</v>
      </c>
      <c r="J272" s="3">
        <f t="shared" si="29"/>
        <v>270</v>
      </c>
      <c r="K272" s="10">
        <v>43937.083333333336</v>
      </c>
      <c r="L272" s="20">
        <f t="shared" si="30"/>
        <v>2.4393189228353984E-2</v>
      </c>
      <c r="M272" s="20">
        <f t="shared" si="31"/>
        <v>-3.935185185185186E-2</v>
      </c>
      <c r="N272" s="20">
        <f t="shared" si="32"/>
        <v>-1.3698630136986245E-2</v>
      </c>
      <c r="O272" s="20">
        <f t="shared" si="33"/>
        <v>-5.7606703325477793E-2</v>
      </c>
      <c r="P272" s="20">
        <f t="shared" si="34"/>
        <v>-4.8322910744741376E-2</v>
      </c>
    </row>
    <row r="273" spans="1:16" x14ac:dyDescent="0.3">
      <c r="A273" s="3">
        <f t="shared" si="28"/>
        <v>271</v>
      </c>
      <c r="B273" s="10">
        <v>43938.083333333336</v>
      </c>
      <c r="C273" s="9">
        <v>86.57</v>
      </c>
      <c r="D273" s="9">
        <v>43.5</v>
      </c>
      <c r="E273" s="9">
        <v>11.365</v>
      </c>
      <c r="F273" s="28">
        <v>7.2519999999999998</v>
      </c>
      <c r="G273" s="9">
        <v>88.4</v>
      </c>
      <c r="J273" s="3">
        <f t="shared" si="29"/>
        <v>271</v>
      </c>
      <c r="K273" s="10">
        <v>43938.083333333336</v>
      </c>
      <c r="L273" s="20">
        <f t="shared" si="30"/>
        <v>2.0511611458210455E-2</v>
      </c>
      <c r="M273" s="20">
        <f t="shared" si="31"/>
        <v>4.8192771084337283E-2</v>
      </c>
      <c r="N273" s="20">
        <f t="shared" si="32"/>
        <v>1.8369175627240164E-2</v>
      </c>
      <c r="O273" s="20">
        <f t="shared" si="33"/>
        <v>7.5020839121977545E-3</v>
      </c>
      <c r="P273" s="20">
        <f t="shared" si="34"/>
        <v>5.6152927120669105E-2</v>
      </c>
    </row>
    <row r="274" spans="1:16" x14ac:dyDescent="0.3">
      <c r="A274" s="3">
        <f t="shared" si="28"/>
        <v>272</v>
      </c>
      <c r="B274" s="10">
        <v>43941.083333333336</v>
      </c>
      <c r="C274" s="9">
        <v>88.4</v>
      </c>
      <c r="D274" s="9">
        <v>41.8</v>
      </c>
      <c r="E274" s="9">
        <v>11.51</v>
      </c>
      <c r="F274" s="28">
        <v>7.05</v>
      </c>
      <c r="G274" s="9">
        <v>88</v>
      </c>
      <c r="J274" s="3">
        <f t="shared" si="29"/>
        <v>272</v>
      </c>
      <c r="K274" s="10">
        <v>43941.083333333336</v>
      </c>
      <c r="L274" s="20">
        <f t="shared" si="30"/>
        <v>2.1138962689153384E-2</v>
      </c>
      <c r="M274" s="20">
        <f t="shared" si="31"/>
        <v>-3.9080459770114984E-2</v>
      </c>
      <c r="N274" s="20">
        <f t="shared" si="32"/>
        <v>1.2758468983721905E-2</v>
      </c>
      <c r="O274" s="20">
        <f t="shared" si="33"/>
        <v>-2.7854384997242132E-2</v>
      </c>
      <c r="P274" s="20">
        <f t="shared" si="34"/>
        <v>-4.5248868778281492E-3</v>
      </c>
    </row>
    <row r="275" spans="1:16" x14ac:dyDescent="0.3">
      <c r="A275" s="3">
        <f t="shared" si="28"/>
        <v>273</v>
      </c>
      <c r="B275" s="10">
        <v>43942.083333333336</v>
      </c>
      <c r="C275" s="9">
        <v>88.09</v>
      </c>
      <c r="D275" s="9">
        <v>41.9</v>
      </c>
      <c r="E275" s="9">
        <v>11.01</v>
      </c>
      <c r="F275" s="28">
        <v>6.7060000000000004</v>
      </c>
      <c r="G275" s="9">
        <v>86.35</v>
      </c>
      <c r="J275" s="3">
        <f t="shared" si="29"/>
        <v>273</v>
      </c>
      <c r="K275" s="10">
        <v>43942.083333333336</v>
      </c>
      <c r="L275" s="20">
        <f t="shared" si="30"/>
        <v>-3.5067873303167296E-3</v>
      </c>
      <c r="M275" s="20">
        <f t="shared" si="31"/>
        <v>2.3923444976077235E-3</v>
      </c>
      <c r="N275" s="20">
        <f t="shared" si="32"/>
        <v>-4.344048653344923E-2</v>
      </c>
      <c r="O275" s="20">
        <f t="shared" si="33"/>
        <v>-4.8794326241134667E-2</v>
      </c>
      <c r="P275" s="20">
        <f t="shared" si="34"/>
        <v>-1.8750000000000044E-2</v>
      </c>
    </row>
    <row r="276" spans="1:16" x14ac:dyDescent="0.3">
      <c r="A276" s="3">
        <f t="shared" si="28"/>
        <v>274</v>
      </c>
      <c r="B276" s="10">
        <v>43943.083333333336</v>
      </c>
      <c r="C276" s="9">
        <v>88.16</v>
      </c>
      <c r="D276" s="9">
        <v>41.2</v>
      </c>
      <c r="E276" s="9">
        <v>11.305</v>
      </c>
      <c r="F276" s="28">
        <v>6.69</v>
      </c>
      <c r="G276" s="9">
        <v>87.5</v>
      </c>
      <c r="J276" s="3">
        <f t="shared" si="29"/>
        <v>274</v>
      </c>
      <c r="K276" s="10">
        <v>43943.083333333336</v>
      </c>
      <c r="L276" s="20">
        <f t="shared" si="30"/>
        <v>7.9464184356892176E-4</v>
      </c>
      <c r="M276" s="20">
        <f t="shared" si="31"/>
        <v>-1.6706443914081048E-2</v>
      </c>
      <c r="N276" s="20">
        <f t="shared" si="32"/>
        <v>2.6793823796548599E-2</v>
      </c>
      <c r="O276" s="20">
        <f t="shared" si="33"/>
        <v>-2.3859230539815535E-3</v>
      </c>
      <c r="P276" s="20">
        <f t="shared" si="34"/>
        <v>1.3317892298783995E-2</v>
      </c>
    </row>
    <row r="277" spans="1:16" x14ac:dyDescent="0.3">
      <c r="A277" s="3">
        <f t="shared" si="28"/>
        <v>275</v>
      </c>
      <c r="B277" s="10">
        <v>43944.083333333336</v>
      </c>
      <c r="C277" s="9">
        <v>88.89</v>
      </c>
      <c r="D277" s="9">
        <v>43</v>
      </c>
      <c r="E277" s="9">
        <v>11.31</v>
      </c>
      <c r="F277" s="28">
        <v>6.7480000000000002</v>
      </c>
      <c r="G277" s="9">
        <v>86.85</v>
      </c>
      <c r="J277" s="3">
        <f t="shared" si="29"/>
        <v>275</v>
      </c>
      <c r="K277" s="10">
        <v>43944.083333333336</v>
      </c>
      <c r="L277" s="20">
        <f t="shared" si="30"/>
        <v>8.2803992740472232E-3</v>
      </c>
      <c r="M277" s="20">
        <f t="shared" si="31"/>
        <v>4.3689320388349495E-2</v>
      </c>
      <c r="N277" s="20">
        <f t="shared" si="32"/>
        <v>4.4228217602837461E-4</v>
      </c>
      <c r="O277" s="20">
        <f t="shared" si="33"/>
        <v>8.6696562032884117E-3</v>
      </c>
      <c r="P277" s="20">
        <f t="shared" si="34"/>
        <v>-7.428571428571451E-3</v>
      </c>
    </row>
    <row r="278" spans="1:16" x14ac:dyDescent="0.3">
      <c r="A278" s="3">
        <f t="shared" si="28"/>
        <v>276</v>
      </c>
      <c r="B278" s="10">
        <v>43945.083333333336</v>
      </c>
      <c r="C278" s="9">
        <v>90.94</v>
      </c>
      <c r="D278" s="9">
        <v>44</v>
      </c>
      <c r="E278" s="9">
        <v>11.185</v>
      </c>
      <c r="F278" s="28">
        <v>6.7039999999999997</v>
      </c>
      <c r="G278" s="9">
        <v>86.25</v>
      </c>
      <c r="J278" s="3">
        <f t="shared" si="29"/>
        <v>276</v>
      </c>
      <c r="K278" s="10">
        <v>43945.083333333336</v>
      </c>
      <c r="L278" s="20">
        <f t="shared" si="30"/>
        <v>2.3062211722353343E-2</v>
      </c>
      <c r="M278" s="20">
        <f t="shared" si="31"/>
        <v>2.3255813953488413E-2</v>
      </c>
      <c r="N278" s="20">
        <f t="shared" si="32"/>
        <v>-1.1052166224580051E-2</v>
      </c>
      <c r="O278" s="20">
        <f t="shared" si="33"/>
        <v>-6.5204505038530813E-3</v>
      </c>
      <c r="P278" s="20">
        <f t="shared" si="34"/>
        <v>-6.9084628670120773E-3</v>
      </c>
    </row>
    <row r="279" spans="1:16" x14ac:dyDescent="0.3">
      <c r="A279" s="3">
        <f t="shared" si="28"/>
        <v>277</v>
      </c>
      <c r="B279" s="10">
        <v>43948.083333333336</v>
      </c>
      <c r="C279" s="9">
        <v>93.4</v>
      </c>
      <c r="D279" s="9">
        <v>44.2</v>
      </c>
      <c r="E279" s="9">
        <v>11.32</v>
      </c>
      <c r="F279" s="28">
        <v>6.59</v>
      </c>
      <c r="G279" s="9">
        <v>89.6</v>
      </c>
      <c r="J279" s="3">
        <f t="shared" si="29"/>
        <v>277</v>
      </c>
      <c r="K279" s="10">
        <v>43948.083333333336</v>
      </c>
      <c r="L279" s="20">
        <f t="shared" si="30"/>
        <v>2.7050802727072831E-2</v>
      </c>
      <c r="M279" s="20">
        <f t="shared" si="31"/>
        <v>4.5454545454546302E-3</v>
      </c>
      <c r="N279" s="20">
        <f t="shared" si="32"/>
        <v>1.2069736253911501E-2</v>
      </c>
      <c r="O279" s="20">
        <f t="shared" si="33"/>
        <v>-1.7004773269689744E-2</v>
      </c>
      <c r="P279" s="20">
        <f t="shared" si="34"/>
        <v>3.8840579710144763E-2</v>
      </c>
    </row>
    <row r="280" spans="1:16" x14ac:dyDescent="0.3">
      <c r="A280" s="3">
        <f t="shared" si="28"/>
        <v>278</v>
      </c>
      <c r="B280" s="10">
        <v>43949.083333333336</v>
      </c>
      <c r="C280" s="9">
        <v>92.19</v>
      </c>
      <c r="D280" s="9">
        <v>41</v>
      </c>
      <c r="E280" s="9">
        <v>11.25</v>
      </c>
      <c r="F280" s="28">
        <v>6.7720000000000002</v>
      </c>
      <c r="G280" s="9">
        <v>90.25</v>
      </c>
      <c r="J280" s="3">
        <f t="shared" si="29"/>
        <v>278</v>
      </c>
      <c r="K280" s="10">
        <v>43949.083333333336</v>
      </c>
      <c r="L280" s="20">
        <f t="shared" si="30"/>
        <v>-1.2955032119914445E-2</v>
      </c>
      <c r="M280" s="20">
        <f t="shared" si="31"/>
        <v>-7.2398190045248945E-2</v>
      </c>
      <c r="N280" s="20">
        <f t="shared" si="32"/>
        <v>-6.1837455830389132E-3</v>
      </c>
      <c r="O280" s="20">
        <f t="shared" si="33"/>
        <v>2.7617602427921106E-2</v>
      </c>
      <c r="P280" s="20">
        <f t="shared" si="34"/>
        <v>7.2544642857144126E-3</v>
      </c>
    </row>
    <row r="281" spans="1:16" x14ac:dyDescent="0.3">
      <c r="A281" s="3">
        <f t="shared" si="28"/>
        <v>279</v>
      </c>
      <c r="B281" s="10">
        <v>43950.083333333336</v>
      </c>
      <c r="C281" s="9">
        <v>90.7</v>
      </c>
      <c r="D281" s="9">
        <v>41</v>
      </c>
      <c r="E281" s="9">
        <v>11.2</v>
      </c>
      <c r="F281" s="28">
        <v>7.31</v>
      </c>
      <c r="G281" s="9">
        <v>89.6</v>
      </c>
      <c r="J281" s="3">
        <f t="shared" si="29"/>
        <v>279</v>
      </c>
      <c r="K281" s="10">
        <v>43950.083333333336</v>
      </c>
      <c r="L281" s="20">
        <f t="shared" si="30"/>
        <v>-1.6162273565462626E-2</v>
      </c>
      <c r="M281" s="20">
        <f t="shared" si="31"/>
        <v>0</v>
      </c>
      <c r="N281" s="20">
        <f t="shared" si="32"/>
        <v>-4.4444444444444731E-3</v>
      </c>
      <c r="O281" s="20">
        <f t="shared" si="33"/>
        <v>7.9444772593030066E-2</v>
      </c>
      <c r="P281" s="20">
        <f t="shared" si="34"/>
        <v>-7.2022160664820811E-3</v>
      </c>
    </row>
    <row r="282" spans="1:16" x14ac:dyDescent="0.3">
      <c r="A282" s="3">
        <f t="shared" si="28"/>
        <v>280</v>
      </c>
      <c r="B282" s="10">
        <v>43951.083333333336</v>
      </c>
      <c r="C282" s="9">
        <v>89.19</v>
      </c>
      <c r="D282" s="9">
        <v>39.6</v>
      </c>
      <c r="E282" s="9">
        <v>11.135</v>
      </c>
      <c r="F282" s="28">
        <v>7.274</v>
      </c>
      <c r="G282" s="9">
        <v>89.4</v>
      </c>
      <c r="J282" s="3">
        <f t="shared" si="29"/>
        <v>280</v>
      </c>
      <c r="K282" s="10">
        <v>43951.083333333336</v>
      </c>
      <c r="L282" s="20">
        <f t="shared" si="30"/>
        <v>-1.6648291069459864E-2</v>
      </c>
      <c r="M282" s="20">
        <f t="shared" si="31"/>
        <v>-3.4146341463414553E-2</v>
      </c>
      <c r="N282" s="20">
        <f t="shared" si="32"/>
        <v>-5.8035714285713524E-3</v>
      </c>
      <c r="O282" s="20">
        <f t="shared" si="33"/>
        <v>-4.9247606019151569E-3</v>
      </c>
      <c r="P282" s="20">
        <f t="shared" si="34"/>
        <v>-2.2321428571426827E-3</v>
      </c>
    </row>
    <row r="283" spans="1:16" x14ac:dyDescent="0.3">
      <c r="A283" s="3">
        <f t="shared" si="28"/>
        <v>281</v>
      </c>
      <c r="B283" s="10">
        <v>43955.083333333336</v>
      </c>
      <c r="C283" s="9">
        <v>88.42</v>
      </c>
      <c r="D283" s="9">
        <v>38</v>
      </c>
      <c r="E283" s="9">
        <v>10.775</v>
      </c>
      <c r="F283" s="28">
        <v>6.9139999999999997</v>
      </c>
      <c r="G283" s="9">
        <v>83.85</v>
      </c>
      <c r="J283" s="3">
        <f t="shared" si="29"/>
        <v>281</v>
      </c>
      <c r="K283" s="10">
        <v>43955.083333333336</v>
      </c>
      <c r="L283" s="20">
        <f t="shared" si="30"/>
        <v>-8.6332548491983019E-3</v>
      </c>
      <c r="M283" s="20">
        <f t="shared" si="31"/>
        <v>-4.0404040404040442E-2</v>
      </c>
      <c r="N283" s="20">
        <f t="shared" si="32"/>
        <v>-3.233048944768746E-2</v>
      </c>
      <c r="O283" s="20">
        <f t="shared" si="33"/>
        <v>-4.9491339015672264E-2</v>
      </c>
      <c r="P283" s="20">
        <f t="shared" si="34"/>
        <v>-6.2080536912751838E-2</v>
      </c>
    </row>
    <row r="284" spans="1:16" x14ac:dyDescent="0.3">
      <c r="A284" s="3">
        <f t="shared" si="28"/>
        <v>282</v>
      </c>
      <c r="B284" s="10">
        <v>43956.083333333336</v>
      </c>
      <c r="C284" s="9">
        <v>90.7</v>
      </c>
      <c r="D284" s="9">
        <v>38.1</v>
      </c>
      <c r="E284" s="9">
        <v>10.89</v>
      </c>
      <c r="F284" s="28">
        <v>6.95</v>
      </c>
      <c r="G284" s="9">
        <v>83.9</v>
      </c>
      <c r="J284" s="3">
        <f t="shared" si="29"/>
        <v>282</v>
      </c>
      <c r="K284" s="10">
        <v>43956.083333333336</v>
      </c>
      <c r="L284" s="20">
        <f t="shared" si="30"/>
        <v>2.5786021262157899E-2</v>
      </c>
      <c r="M284" s="20">
        <f t="shared" si="31"/>
        <v>2.6315789473685403E-3</v>
      </c>
      <c r="N284" s="20">
        <f t="shared" si="32"/>
        <v>1.0672853828306295E-2</v>
      </c>
      <c r="O284" s="20">
        <f t="shared" si="33"/>
        <v>5.2068267283773562E-3</v>
      </c>
      <c r="P284" s="20">
        <f t="shared" si="34"/>
        <v>5.9630292188450618E-4</v>
      </c>
    </row>
    <row r="285" spans="1:16" x14ac:dyDescent="0.3">
      <c r="A285" s="3">
        <f t="shared" si="28"/>
        <v>283</v>
      </c>
      <c r="B285" s="10">
        <v>43957.083333333336</v>
      </c>
      <c r="C285" s="9">
        <v>92.42</v>
      </c>
      <c r="D285" s="9">
        <v>38.1</v>
      </c>
      <c r="E285" s="9">
        <v>10.725</v>
      </c>
      <c r="F285" s="28">
        <v>7.0259999999999998</v>
      </c>
      <c r="G285" s="9">
        <v>81.900000000000006</v>
      </c>
      <c r="J285" s="3">
        <f t="shared" si="29"/>
        <v>283</v>
      </c>
      <c r="K285" s="10">
        <v>43957.083333333336</v>
      </c>
      <c r="L285" s="20">
        <f t="shared" si="30"/>
        <v>1.8963616317530407E-2</v>
      </c>
      <c r="M285" s="20">
        <f t="shared" si="31"/>
        <v>0</v>
      </c>
      <c r="N285" s="20">
        <f t="shared" si="32"/>
        <v>-1.5151515151515249E-2</v>
      </c>
      <c r="O285" s="20">
        <f t="shared" si="33"/>
        <v>1.093525179856103E-2</v>
      </c>
      <c r="P285" s="20">
        <f t="shared" si="34"/>
        <v>-2.3837902264600697E-2</v>
      </c>
    </row>
    <row r="286" spans="1:16" x14ac:dyDescent="0.3">
      <c r="A286" s="3">
        <f t="shared" si="28"/>
        <v>284</v>
      </c>
      <c r="B286" s="10">
        <v>43958.083333333336</v>
      </c>
      <c r="C286" s="9">
        <v>90.75</v>
      </c>
      <c r="D286" s="9">
        <v>37</v>
      </c>
      <c r="E286" s="9">
        <v>10.69</v>
      </c>
      <c r="F286" s="28">
        <v>7.1280000000000001</v>
      </c>
      <c r="G286" s="9">
        <v>80.2</v>
      </c>
      <c r="J286" s="3">
        <f t="shared" si="29"/>
        <v>284</v>
      </c>
      <c r="K286" s="10">
        <v>43958.083333333336</v>
      </c>
      <c r="L286" s="20">
        <f t="shared" si="30"/>
        <v>-1.8069681887037503E-2</v>
      </c>
      <c r="M286" s="20">
        <f t="shared" si="31"/>
        <v>-2.8871391076115471E-2</v>
      </c>
      <c r="N286" s="20">
        <f t="shared" si="32"/>
        <v>-3.2634032634032417E-3</v>
      </c>
      <c r="O286" s="20">
        <f t="shared" si="33"/>
        <v>1.4517506404782221E-2</v>
      </c>
      <c r="P286" s="20">
        <f t="shared" si="34"/>
        <v>-2.0757020757020794E-2</v>
      </c>
    </row>
    <row r="287" spans="1:16" x14ac:dyDescent="0.3">
      <c r="A287" s="3">
        <f t="shared" si="28"/>
        <v>285</v>
      </c>
      <c r="B287" s="10">
        <v>43959.083333333336</v>
      </c>
      <c r="C287" s="9">
        <v>89.57</v>
      </c>
      <c r="D287" s="9">
        <v>37</v>
      </c>
      <c r="E287" s="9">
        <v>10.725</v>
      </c>
      <c r="F287" s="28">
        <v>7.2</v>
      </c>
      <c r="G287" s="9">
        <v>81</v>
      </c>
      <c r="J287" s="3">
        <f t="shared" si="29"/>
        <v>285</v>
      </c>
      <c r="K287" s="10">
        <v>43959.083333333336</v>
      </c>
      <c r="L287" s="20">
        <f t="shared" si="30"/>
        <v>-1.3002754820936713E-2</v>
      </c>
      <c r="M287" s="20">
        <f t="shared" si="31"/>
        <v>0</v>
      </c>
      <c r="N287" s="20">
        <f t="shared" si="32"/>
        <v>3.2740879326473848E-3</v>
      </c>
      <c r="O287" s="20">
        <f t="shared" si="33"/>
        <v>1.0101010101010166E-2</v>
      </c>
      <c r="P287" s="20">
        <f t="shared" si="34"/>
        <v>9.9750623441396957E-3</v>
      </c>
    </row>
    <row r="288" spans="1:16" x14ac:dyDescent="0.3">
      <c r="A288" s="3">
        <f t="shared" si="28"/>
        <v>286</v>
      </c>
      <c r="B288" s="10">
        <v>43962.083333333336</v>
      </c>
      <c r="C288" s="9">
        <v>88.92</v>
      </c>
      <c r="D288" s="9">
        <v>36.200000000000003</v>
      </c>
      <c r="E288" s="9">
        <v>10.635</v>
      </c>
      <c r="F288" s="28">
        <v>7.0979999999999999</v>
      </c>
      <c r="G288" s="9">
        <v>78.75</v>
      </c>
      <c r="J288" s="3">
        <f t="shared" si="29"/>
        <v>286</v>
      </c>
      <c r="K288" s="10">
        <v>43962.083333333336</v>
      </c>
      <c r="L288" s="20">
        <f t="shared" si="30"/>
        <v>-7.2568940493468181E-3</v>
      </c>
      <c r="M288" s="20">
        <f t="shared" si="31"/>
        <v>-2.1621621621621512E-2</v>
      </c>
      <c r="N288" s="20">
        <f t="shared" si="32"/>
        <v>-8.3916083916083517E-3</v>
      </c>
      <c r="O288" s="20">
        <f t="shared" si="33"/>
        <v>-1.4166666666666661E-2</v>
      </c>
      <c r="P288" s="20">
        <f t="shared" si="34"/>
        <v>-2.777777777777779E-2</v>
      </c>
    </row>
    <row r="289" spans="1:16" x14ac:dyDescent="0.3">
      <c r="A289" s="3">
        <f t="shared" si="28"/>
        <v>287</v>
      </c>
      <c r="B289" s="10">
        <v>43963.083333333336</v>
      </c>
      <c r="C289" s="9">
        <v>91.01</v>
      </c>
      <c r="D289" s="9">
        <v>37</v>
      </c>
      <c r="E289" s="9">
        <v>10.67</v>
      </c>
      <c r="F289" s="28">
        <v>7.2359999999999998</v>
      </c>
      <c r="G289" s="9">
        <v>77.95</v>
      </c>
      <c r="J289" s="3">
        <f t="shared" si="29"/>
        <v>287</v>
      </c>
      <c r="K289" s="10">
        <v>43963.083333333336</v>
      </c>
      <c r="L289" s="20">
        <f t="shared" si="30"/>
        <v>2.3504273504273643E-2</v>
      </c>
      <c r="M289" s="20">
        <f t="shared" si="31"/>
        <v>2.2099447513812098E-2</v>
      </c>
      <c r="N289" s="20">
        <f t="shared" si="32"/>
        <v>3.2910202162670377E-3</v>
      </c>
      <c r="O289" s="20">
        <f t="shared" si="33"/>
        <v>1.9442096365173356E-2</v>
      </c>
      <c r="P289" s="20">
        <f t="shared" si="34"/>
        <v>-1.0158730158730145E-2</v>
      </c>
    </row>
    <row r="290" spans="1:16" x14ac:dyDescent="0.3">
      <c r="A290" s="3">
        <f t="shared" si="28"/>
        <v>288</v>
      </c>
      <c r="B290" s="10">
        <v>43964.083333333336</v>
      </c>
      <c r="C290" s="9">
        <v>89.49</v>
      </c>
      <c r="D290" s="9">
        <v>36.700000000000003</v>
      </c>
      <c r="E290" s="9">
        <v>10.4</v>
      </c>
      <c r="F290" s="28">
        <v>7.0960000000000001</v>
      </c>
      <c r="G290" s="9">
        <v>75.75</v>
      </c>
      <c r="J290" s="3">
        <f t="shared" si="29"/>
        <v>288</v>
      </c>
      <c r="K290" s="10">
        <v>43964.083333333336</v>
      </c>
      <c r="L290" s="20">
        <f t="shared" si="30"/>
        <v>-1.6701461377870652E-2</v>
      </c>
      <c r="M290" s="20">
        <f t="shared" si="31"/>
        <v>-8.1081081081080253E-3</v>
      </c>
      <c r="N290" s="20">
        <f t="shared" si="32"/>
        <v>-2.5304592314901564E-2</v>
      </c>
      <c r="O290" s="20">
        <f t="shared" si="33"/>
        <v>-1.9347705914870006E-2</v>
      </c>
      <c r="P290" s="20">
        <f t="shared" si="34"/>
        <v>-2.8223220012828731E-2</v>
      </c>
    </row>
    <row r="291" spans="1:16" x14ac:dyDescent="0.3">
      <c r="A291" s="3">
        <f t="shared" si="28"/>
        <v>289</v>
      </c>
      <c r="B291" s="10">
        <v>43965.083333333336</v>
      </c>
      <c r="C291" s="9">
        <v>88.18</v>
      </c>
      <c r="D291" s="9">
        <v>36.4</v>
      </c>
      <c r="E291" s="9">
        <v>10.23</v>
      </c>
      <c r="F291" s="28">
        <v>7.2320000000000002</v>
      </c>
      <c r="G291" s="9">
        <v>73.150000000000006</v>
      </c>
      <c r="J291" s="3">
        <f t="shared" si="29"/>
        <v>289</v>
      </c>
      <c r="K291" s="10">
        <v>43965.083333333336</v>
      </c>
      <c r="L291" s="20">
        <f t="shared" si="30"/>
        <v>-1.4638507095764752E-2</v>
      </c>
      <c r="M291" s="20">
        <f t="shared" si="31"/>
        <v>-8.1743869209810471E-3</v>
      </c>
      <c r="N291" s="20">
        <f t="shared" si="32"/>
        <v>-1.6346153846153788E-2</v>
      </c>
      <c r="O291" s="20">
        <f t="shared" si="33"/>
        <v>1.916572717023679E-2</v>
      </c>
      <c r="P291" s="20">
        <f t="shared" si="34"/>
        <v>-3.4323432343234206E-2</v>
      </c>
    </row>
    <row r="292" spans="1:16" x14ac:dyDescent="0.3">
      <c r="A292" s="3">
        <f t="shared" si="28"/>
        <v>290</v>
      </c>
      <c r="B292" s="10">
        <v>43966.083333333336</v>
      </c>
      <c r="C292" s="9">
        <v>87.22</v>
      </c>
      <c r="D292" s="9">
        <v>37.1</v>
      </c>
      <c r="E292" s="9">
        <v>10.115</v>
      </c>
      <c r="F292" s="28">
        <v>7.2</v>
      </c>
      <c r="G292" s="9">
        <v>71.55</v>
      </c>
      <c r="J292" s="3">
        <f t="shared" si="29"/>
        <v>290</v>
      </c>
      <c r="K292" s="10">
        <v>43966.083333333336</v>
      </c>
      <c r="L292" s="20">
        <f t="shared" si="30"/>
        <v>-1.0886822408709529E-2</v>
      </c>
      <c r="M292" s="20">
        <f t="shared" si="31"/>
        <v>1.9230769230769384E-2</v>
      </c>
      <c r="N292" s="20">
        <f t="shared" si="32"/>
        <v>-1.1241446725317683E-2</v>
      </c>
      <c r="O292" s="20">
        <f t="shared" si="33"/>
        <v>-4.4247787610619538E-3</v>
      </c>
      <c r="P292" s="20">
        <f t="shared" si="34"/>
        <v>-2.1872863978127266E-2</v>
      </c>
    </row>
    <row r="293" spans="1:16" x14ac:dyDescent="0.3">
      <c r="A293" s="3">
        <f t="shared" si="28"/>
        <v>291</v>
      </c>
      <c r="B293" s="10">
        <v>43969.083333333336</v>
      </c>
      <c r="C293" s="9">
        <v>87.56</v>
      </c>
      <c r="D293" s="9">
        <v>36.200000000000003</v>
      </c>
      <c r="E293" s="9">
        <v>10.535</v>
      </c>
      <c r="F293" s="28">
        <v>7.72</v>
      </c>
      <c r="G293" s="9">
        <v>80.900000000000006</v>
      </c>
      <c r="J293" s="3">
        <f t="shared" si="29"/>
        <v>291</v>
      </c>
      <c r="K293" s="10">
        <v>43969.083333333336</v>
      </c>
      <c r="L293" s="20">
        <f t="shared" si="30"/>
        <v>3.8981884888786844E-3</v>
      </c>
      <c r="M293" s="20">
        <f t="shared" si="31"/>
        <v>-2.425876010781669E-2</v>
      </c>
      <c r="N293" s="20">
        <f t="shared" si="32"/>
        <v>4.1522491349480939E-2</v>
      </c>
      <c r="O293" s="20">
        <f t="shared" si="33"/>
        <v>7.2222222222222188E-2</v>
      </c>
      <c r="P293" s="20">
        <f t="shared" si="34"/>
        <v>0.13067784765897983</v>
      </c>
    </row>
    <row r="294" spans="1:16" x14ac:dyDescent="0.3">
      <c r="A294" s="3">
        <f t="shared" si="28"/>
        <v>292</v>
      </c>
      <c r="B294" s="10">
        <v>43970.083333333336</v>
      </c>
      <c r="C294" s="9">
        <v>86.84</v>
      </c>
      <c r="D294" s="9">
        <v>36.4</v>
      </c>
      <c r="E294" s="9">
        <v>10.16</v>
      </c>
      <c r="F294" s="28">
        <v>7.36</v>
      </c>
      <c r="G294" s="9">
        <v>80.95</v>
      </c>
      <c r="J294" s="3">
        <f t="shared" si="29"/>
        <v>292</v>
      </c>
      <c r="K294" s="10">
        <v>43970.083333333336</v>
      </c>
      <c r="L294" s="20">
        <f t="shared" si="30"/>
        <v>-8.2229328460483586E-3</v>
      </c>
      <c r="M294" s="20">
        <f t="shared" si="31"/>
        <v>5.5248618784529135E-3</v>
      </c>
      <c r="N294" s="20">
        <f t="shared" si="32"/>
        <v>-3.5595633602278132E-2</v>
      </c>
      <c r="O294" s="20">
        <f t="shared" si="33"/>
        <v>-4.663212435233155E-2</v>
      </c>
      <c r="P294" s="20">
        <f t="shared" si="34"/>
        <v>6.180469715697523E-4</v>
      </c>
    </row>
    <row r="295" spans="1:16" x14ac:dyDescent="0.3">
      <c r="A295" s="3">
        <f t="shared" si="28"/>
        <v>293</v>
      </c>
      <c r="B295" s="10">
        <v>43971.083333333336</v>
      </c>
      <c r="C295" s="9">
        <v>87.74</v>
      </c>
      <c r="D295" s="9">
        <v>36.299999999999997</v>
      </c>
      <c r="E295" s="9">
        <v>10.34</v>
      </c>
      <c r="F295" s="28">
        <v>7.452</v>
      </c>
      <c r="G295" s="9">
        <v>80.05</v>
      </c>
      <c r="J295" s="3">
        <f t="shared" si="29"/>
        <v>293</v>
      </c>
      <c r="K295" s="10">
        <v>43971.083333333336</v>
      </c>
      <c r="L295" s="20">
        <f t="shared" si="30"/>
        <v>1.0363887609396549E-2</v>
      </c>
      <c r="M295" s="20">
        <f t="shared" si="31"/>
        <v>-2.7472527472527375E-3</v>
      </c>
      <c r="N295" s="20">
        <f t="shared" si="32"/>
        <v>1.7716535433070835E-2</v>
      </c>
      <c r="O295" s="20">
        <f t="shared" si="33"/>
        <v>1.2499999999999956E-2</v>
      </c>
      <c r="P295" s="20">
        <f t="shared" si="34"/>
        <v>-1.1117974058060587E-2</v>
      </c>
    </row>
    <row r="296" spans="1:16" x14ac:dyDescent="0.3">
      <c r="A296" s="3">
        <f t="shared" si="28"/>
        <v>294</v>
      </c>
      <c r="B296" s="10">
        <v>43972.083333333336</v>
      </c>
      <c r="C296" s="9">
        <v>86.99</v>
      </c>
      <c r="D296" s="9">
        <v>36.799999999999997</v>
      </c>
      <c r="E296" s="9">
        <v>10.3</v>
      </c>
      <c r="F296" s="28">
        <v>7.4080000000000004</v>
      </c>
      <c r="G296" s="9">
        <v>79.349999999999994</v>
      </c>
      <c r="J296" s="3">
        <f t="shared" si="29"/>
        <v>294</v>
      </c>
      <c r="K296" s="10">
        <v>43972.083333333336</v>
      </c>
      <c r="L296" s="20">
        <f t="shared" si="30"/>
        <v>-8.5479826760884725E-3</v>
      </c>
      <c r="M296" s="20">
        <f t="shared" si="31"/>
        <v>1.377410468319562E-2</v>
      </c>
      <c r="N296" s="20">
        <f t="shared" si="32"/>
        <v>-3.8684719535782008E-3</v>
      </c>
      <c r="O296" s="20">
        <f t="shared" si="33"/>
        <v>-5.9044551798174139E-3</v>
      </c>
      <c r="P296" s="20">
        <f t="shared" si="34"/>
        <v>-8.744534665833914E-3</v>
      </c>
    </row>
    <row r="297" spans="1:16" x14ac:dyDescent="0.3">
      <c r="A297" s="3">
        <f t="shared" si="28"/>
        <v>295</v>
      </c>
      <c r="B297" s="10">
        <v>43973.083333333336</v>
      </c>
      <c r="C297" s="9">
        <v>86.86</v>
      </c>
      <c r="D297" s="9">
        <v>36.200000000000003</v>
      </c>
      <c r="E297" s="9">
        <v>10.28</v>
      </c>
      <c r="F297" s="28">
        <v>7.4459999999999997</v>
      </c>
      <c r="G297" s="9">
        <v>79.150000000000006</v>
      </c>
      <c r="J297" s="3">
        <f t="shared" si="29"/>
        <v>295</v>
      </c>
      <c r="K297" s="10">
        <v>43973.083333333336</v>
      </c>
      <c r="L297" s="20">
        <f t="shared" si="30"/>
        <v>-1.4944246465110611E-3</v>
      </c>
      <c r="M297" s="20">
        <f t="shared" si="31"/>
        <v>-1.6304347826086807E-2</v>
      </c>
      <c r="N297" s="20">
        <f t="shared" si="32"/>
        <v>-1.9417475728156219E-3</v>
      </c>
      <c r="O297" s="20">
        <f t="shared" si="33"/>
        <v>5.12958963282939E-3</v>
      </c>
      <c r="P297" s="20">
        <f t="shared" si="34"/>
        <v>-2.520478890989164E-3</v>
      </c>
    </row>
    <row r="298" spans="1:16" x14ac:dyDescent="0.3">
      <c r="A298" s="3">
        <f t="shared" si="28"/>
        <v>296</v>
      </c>
      <c r="B298" s="10">
        <v>43976.083333333336</v>
      </c>
      <c r="C298" s="9">
        <v>87.67</v>
      </c>
      <c r="D298" s="9">
        <v>36.4</v>
      </c>
      <c r="E298" s="9">
        <v>10.395</v>
      </c>
      <c r="F298" s="28">
        <v>7.6059999999999999</v>
      </c>
      <c r="G298" s="9">
        <v>86.05</v>
      </c>
      <c r="J298" s="3">
        <f t="shared" si="29"/>
        <v>296</v>
      </c>
      <c r="K298" s="10">
        <v>43976.083333333336</v>
      </c>
      <c r="L298" s="20">
        <f t="shared" si="30"/>
        <v>9.3253511397650701E-3</v>
      </c>
      <c r="M298" s="20">
        <f t="shared" si="31"/>
        <v>5.5248618784529135E-3</v>
      </c>
      <c r="N298" s="20">
        <f t="shared" si="32"/>
        <v>1.1186770428015524E-2</v>
      </c>
      <c r="O298" s="20">
        <f t="shared" si="33"/>
        <v>2.1488047273704014E-2</v>
      </c>
      <c r="P298" s="20">
        <f t="shared" si="34"/>
        <v>8.7176247631080006E-2</v>
      </c>
    </row>
    <row r="299" spans="1:16" x14ac:dyDescent="0.3">
      <c r="A299" s="3">
        <f t="shared" si="28"/>
        <v>297</v>
      </c>
      <c r="B299" s="10">
        <v>43977.083333333336</v>
      </c>
      <c r="C299" s="9">
        <v>86.53</v>
      </c>
      <c r="D299" s="9">
        <v>38.200000000000003</v>
      </c>
      <c r="E299" s="9">
        <v>10.199999999999999</v>
      </c>
      <c r="F299" s="28">
        <v>7.8540000000000001</v>
      </c>
      <c r="G299" s="9">
        <v>96.7</v>
      </c>
      <c r="J299" s="3">
        <f t="shared" si="29"/>
        <v>297</v>
      </c>
      <c r="K299" s="10">
        <v>43977.083333333336</v>
      </c>
      <c r="L299" s="20">
        <f t="shared" si="30"/>
        <v>-1.3003307859016822E-2</v>
      </c>
      <c r="M299" s="20">
        <f t="shared" si="31"/>
        <v>4.9450549450549497E-2</v>
      </c>
      <c r="N299" s="20">
        <f t="shared" si="32"/>
        <v>-1.8759018759018753E-2</v>
      </c>
      <c r="O299" s="20">
        <f t="shared" si="33"/>
        <v>3.2605837496713086E-2</v>
      </c>
      <c r="P299" s="20">
        <f t="shared" si="34"/>
        <v>0.12376525276002326</v>
      </c>
    </row>
    <row r="300" spans="1:16" x14ac:dyDescent="0.3">
      <c r="A300" s="3">
        <f t="shared" si="28"/>
        <v>298</v>
      </c>
      <c r="B300" s="10">
        <v>43978.083333333336</v>
      </c>
      <c r="C300" s="9">
        <v>86.18</v>
      </c>
      <c r="D300" s="9">
        <v>38.799999999999997</v>
      </c>
      <c r="E300" s="9">
        <v>10.45</v>
      </c>
      <c r="F300" s="28">
        <v>8.01</v>
      </c>
      <c r="G300" s="9">
        <v>95.65</v>
      </c>
      <c r="J300" s="3">
        <f t="shared" si="29"/>
        <v>298</v>
      </c>
      <c r="K300" s="10">
        <v>43978.083333333336</v>
      </c>
      <c r="L300" s="20">
        <f t="shared" si="30"/>
        <v>-4.0448399399051205E-3</v>
      </c>
      <c r="M300" s="20">
        <f t="shared" si="31"/>
        <v>1.5706806282722363E-2</v>
      </c>
      <c r="N300" s="20">
        <f t="shared" si="32"/>
        <v>2.450980392156854E-2</v>
      </c>
      <c r="O300" s="20">
        <f t="shared" si="33"/>
        <v>1.9862490450725634E-2</v>
      </c>
      <c r="P300" s="20">
        <f t="shared" si="34"/>
        <v>-1.085832471561532E-2</v>
      </c>
    </row>
    <row r="301" spans="1:16" x14ac:dyDescent="0.3">
      <c r="A301" s="3">
        <f t="shared" si="28"/>
        <v>299</v>
      </c>
      <c r="B301" s="10">
        <v>43979.083333333336</v>
      </c>
      <c r="C301" s="9">
        <v>88.51</v>
      </c>
      <c r="D301" s="9">
        <v>37.5</v>
      </c>
      <c r="E301" s="9">
        <v>10.78</v>
      </c>
      <c r="F301" s="28">
        <v>7.99</v>
      </c>
      <c r="G301" s="9">
        <v>94.6</v>
      </c>
      <c r="J301" s="3">
        <f t="shared" si="29"/>
        <v>299</v>
      </c>
      <c r="K301" s="10">
        <v>43979.083333333336</v>
      </c>
      <c r="L301" s="20">
        <f t="shared" si="30"/>
        <v>2.7036435367834732E-2</v>
      </c>
      <c r="M301" s="20">
        <f t="shared" si="31"/>
        <v>-3.3505154639175139E-2</v>
      </c>
      <c r="N301" s="20">
        <f t="shared" si="32"/>
        <v>3.1578947368421151E-2</v>
      </c>
      <c r="O301" s="20">
        <f t="shared" si="33"/>
        <v>-2.4968789013731785E-3</v>
      </c>
      <c r="P301" s="20">
        <f t="shared" si="34"/>
        <v>-1.0977522216414126E-2</v>
      </c>
    </row>
    <row r="302" spans="1:16" x14ac:dyDescent="0.3">
      <c r="A302" s="3">
        <f t="shared" si="28"/>
        <v>300</v>
      </c>
      <c r="B302" s="10">
        <v>43980.083333333336</v>
      </c>
      <c r="C302" s="9">
        <v>87.53</v>
      </c>
      <c r="D302" s="9">
        <v>38.4</v>
      </c>
      <c r="E302" s="9">
        <v>10.845000000000001</v>
      </c>
      <c r="F302" s="28">
        <v>7.9560000000000004</v>
      </c>
      <c r="G302" s="9">
        <v>93.65</v>
      </c>
      <c r="J302" s="3">
        <f t="shared" si="29"/>
        <v>300</v>
      </c>
      <c r="K302" s="10">
        <v>43980.083333333336</v>
      </c>
      <c r="L302" s="20">
        <f t="shared" si="30"/>
        <v>-1.1072195232177173E-2</v>
      </c>
      <c r="M302" s="20">
        <f t="shared" si="31"/>
        <v>2.4000000000000021E-2</v>
      </c>
      <c r="N302" s="20">
        <f t="shared" si="32"/>
        <v>6.0296846011131944E-3</v>
      </c>
      <c r="O302" s="20">
        <f t="shared" si="33"/>
        <v>-4.2553191489361764E-3</v>
      </c>
      <c r="P302" s="20">
        <f t="shared" si="34"/>
        <v>-1.0042283298097088E-2</v>
      </c>
    </row>
    <row r="303" spans="1:16" x14ac:dyDescent="0.3">
      <c r="A303" s="3">
        <f t="shared" si="28"/>
        <v>301</v>
      </c>
      <c r="B303" s="10">
        <v>43983.083333333336</v>
      </c>
      <c r="C303" s="9">
        <v>88.69</v>
      </c>
      <c r="D303" s="9">
        <v>39.200000000000003</v>
      </c>
      <c r="E303" s="9">
        <v>11.04</v>
      </c>
      <c r="F303" s="28">
        <v>8.0860000000000003</v>
      </c>
      <c r="G303" s="9">
        <v>94.55</v>
      </c>
      <c r="J303" s="3">
        <f t="shared" si="29"/>
        <v>301</v>
      </c>
      <c r="K303" s="10">
        <v>43983.083333333336</v>
      </c>
      <c r="L303" s="20">
        <f t="shared" si="30"/>
        <v>1.3252599108876995E-2</v>
      </c>
      <c r="M303" s="20">
        <f t="shared" si="31"/>
        <v>2.0833333333333481E-2</v>
      </c>
      <c r="N303" s="20">
        <f t="shared" si="32"/>
        <v>1.7980636237897585E-2</v>
      </c>
      <c r="O303" s="20">
        <f t="shared" si="33"/>
        <v>1.6339869281045694E-2</v>
      </c>
      <c r="P303" s="20">
        <f t="shared" si="34"/>
        <v>9.6102509343298781E-3</v>
      </c>
    </row>
    <row r="304" spans="1:16" x14ac:dyDescent="0.3">
      <c r="A304" s="3">
        <f t="shared" si="28"/>
        <v>302</v>
      </c>
      <c r="B304" s="10">
        <v>43984.083333333336</v>
      </c>
      <c r="C304" s="9">
        <v>88.82</v>
      </c>
      <c r="D304" s="9">
        <v>39.4</v>
      </c>
      <c r="E304" s="9">
        <v>10.98</v>
      </c>
      <c r="F304" s="28">
        <v>8.3840000000000003</v>
      </c>
      <c r="G304" s="9">
        <v>97.75</v>
      </c>
      <c r="J304" s="3">
        <f t="shared" si="29"/>
        <v>302</v>
      </c>
      <c r="K304" s="10">
        <v>43984.083333333336</v>
      </c>
      <c r="L304" s="20">
        <f t="shared" si="30"/>
        <v>1.4657796820385371E-3</v>
      </c>
      <c r="M304" s="20">
        <f t="shared" si="31"/>
        <v>5.1020408163264808E-3</v>
      </c>
      <c r="N304" s="20">
        <f t="shared" si="32"/>
        <v>-5.4347826086955653E-3</v>
      </c>
      <c r="O304" s="20">
        <f t="shared" si="33"/>
        <v>3.6853821419737809E-2</v>
      </c>
      <c r="P304" s="20">
        <f t="shared" si="34"/>
        <v>3.3844526705446798E-2</v>
      </c>
    </row>
    <row r="305" spans="1:16" x14ac:dyDescent="0.3">
      <c r="A305" s="3">
        <f t="shared" si="28"/>
        <v>303</v>
      </c>
      <c r="B305" s="10">
        <v>43985.083333333336</v>
      </c>
      <c r="C305" s="9">
        <v>88.8</v>
      </c>
      <c r="D305" s="9">
        <v>40.200000000000003</v>
      </c>
      <c r="E305" s="9">
        <v>11.265000000000001</v>
      </c>
      <c r="F305" s="28">
        <v>8.5860000000000003</v>
      </c>
      <c r="G305" s="9">
        <v>103.3</v>
      </c>
      <c r="J305" s="3">
        <f t="shared" si="29"/>
        <v>303</v>
      </c>
      <c r="K305" s="10">
        <v>43985.083333333336</v>
      </c>
      <c r="L305" s="20">
        <f t="shared" si="30"/>
        <v>-2.2517451024539614E-4</v>
      </c>
      <c r="M305" s="20">
        <f t="shared" si="31"/>
        <v>2.0304568527918843E-2</v>
      </c>
      <c r="N305" s="20">
        <f t="shared" si="32"/>
        <v>2.5956284153005438E-2</v>
      </c>
      <c r="O305" s="20">
        <f t="shared" si="33"/>
        <v>2.4093511450381744E-2</v>
      </c>
      <c r="P305" s="20">
        <f t="shared" si="34"/>
        <v>5.6777493606138041E-2</v>
      </c>
    </row>
    <row r="306" spans="1:16" x14ac:dyDescent="0.3">
      <c r="A306" s="3">
        <f t="shared" si="28"/>
        <v>304</v>
      </c>
      <c r="B306" s="10">
        <v>43986.083333333336</v>
      </c>
      <c r="C306" s="9">
        <v>88.85</v>
      </c>
      <c r="D306" s="9">
        <v>40.200000000000003</v>
      </c>
      <c r="E306" s="9">
        <v>11.315</v>
      </c>
      <c r="F306" s="28">
        <v>8.5</v>
      </c>
      <c r="G306" s="9">
        <v>103.4</v>
      </c>
      <c r="J306" s="3">
        <f t="shared" si="29"/>
        <v>304</v>
      </c>
      <c r="K306" s="10">
        <v>43986.083333333336</v>
      </c>
      <c r="L306" s="20">
        <f t="shared" si="30"/>
        <v>5.6306306306308507E-4</v>
      </c>
      <c r="M306" s="20">
        <f t="shared" si="31"/>
        <v>0</v>
      </c>
      <c r="N306" s="20">
        <f t="shared" si="32"/>
        <v>4.4385264092321464E-3</v>
      </c>
      <c r="O306" s="20">
        <f t="shared" si="33"/>
        <v>-1.0016305613789966E-2</v>
      </c>
      <c r="P306" s="20">
        <f t="shared" si="34"/>
        <v>9.6805421103596245E-4</v>
      </c>
    </row>
    <row r="307" spans="1:16" x14ac:dyDescent="0.3">
      <c r="A307" s="3">
        <f t="shared" si="28"/>
        <v>305</v>
      </c>
      <c r="B307" s="10">
        <v>43987.083333333336</v>
      </c>
      <c r="C307" s="9">
        <v>89.16</v>
      </c>
      <c r="D307" s="9">
        <v>40.9</v>
      </c>
      <c r="E307" s="9">
        <v>11.535</v>
      </c>
      <c r="F307" s="28">
        <v>8.6</v>
      </c>
      <c r="G307" s="9">
        <v>110.4</v>
      </c>
      <c r="J307" s="3">
        <f t="shared" si="29"/>
        <v>305</v>
      </c>
      <c r="K307" s="10">
        <v>43987.083333333336</v>
      </c>
      <c r="L307" s="20">
        <f t="shared" si="30"/>
        <v>3.4890264490714529E-3</v>
      </c>
      <c r="M307" s="20">
        <f t="shared" si="31"/>
        <v>1.741293532338295E-2</v>
      </c>
      <c r="N307" s="20">
        <f t="shared" si="32"/>
        <v>1.9443216968625832E-2</v>
      </c>
      <c r="O307" s="20">
        <f t="shared" si="33"/>
        <v>1.1764705882352899E-2</v>
      </c>
      <c r="P307" s="20">
        <f t="shared" si="34"/>
        <v>6.7698259187620957E-2</v>
      </c>
    </row>
    <row r="308" spans="1:16" x14ac:dyDescent="0.3">
      <c r="A308" s="3">
        <f t="shared" si="28"/>
        <v>306</v>
      </c>
      <c r="B308" s="10">
        <v>43990.083333333336</v>
      </c>
      <c r="C308" s="9">
        <v>89.68</v>
      </c>
      <c r="D308" s="9">
        <v>41.3</v>
      </c>
      <c r="E308" s="9">
        <v>11.484999999999999</v>
      </c>
      <c r="F308" s="28">
        <v>9.0419999999999998</v>
      </c>
      <c r="G308" s="9">
        <v>113</v>
      </c>
      <c r="J308" s="3">
        <f t="shared" si="29"/>
        <v>306</v>
      </c>
      <c r="K308" s="10">
        <v>43990.083333333336</v>
      </c>
      <c r="L308" s="20">
        <f t="shared" si="30"/>
        <v>5.8322117541500518E-3</v>
      </c>
      <c r="M308" s="20">
        <f t="shared" si="31"/>
        <v>9.7799511002445438E-3</v>
      </c>
      <c r="N308" s="20">
        <f t="shared" si="32"/>
        <v>-4.3346337234504428E-3</v>
      </c>
      <c r="O308" s="20">
        <f t="shared" si="33"/>
        <v>5.139534883720942E-2</v>
      </c>
      <c r="P308" s="20">
        <f t="shared" si="34"/>
        <v>2.3550724637681153E-2</v>
      </c>
    </row>
    <row r="309" spans="1:16" x14ac:dyDescent="0.3">
      <c r="A309" s="3">
        <f t="shared" si="28"/>
        <v>307</v>
      </c>
      <c r="B309" s="10">
        <v>43991.083333333336</v>
      </c>
      <c r="C309" s="9">
        <v>90.46</v>
      </c>
      <c r="D309" s="9">
        <v>41</v>
      </c>
      <c r="E309" s="9">
        <v>11.035</v>
      </c>
      <c r="F309" s="28">
        <v>8.5960000000000001</v>
      </c>
      <c r="G309" s="9">
        <v>111</v>
      </c>
      <c r="J309" s="3">
        <f t="shared" si="29"/>
        <v>307</v>
      </c>
      <c r="K309" s="10">
        <v>43991.083333333336</v>
      </c>
      <c r="L309" s="20">
        <f t="shared" si="30"/>
        <v>8.6975914362175111E-3</v>
      </c>
      <c r="M309" s="20">
        <f t="shared" si="31"/>
        <v>-7.2639225181597711E-3</v>
      </c>
      <c r="N309" s="20">
        <f t="shared" si="32"/>
        <v>-3.9181541140618115E-2</v>
      </c>
      <c r="O309" s="20">
        <f t="shared" si="33"/>
        <v>-4.9325370493253695E-2</v>
      </c>
      <c r="P309" s="20">
        <f t="shared" si="34"/>
        <v>-1.7699115044247815E-2</v>
      </c>
    </row>
    <row r="310" spans="1:16" x14ac:dyDescent="0.3">
      <c r="A310" s="3">
        <f t="shared" si="28"/>
        <v>308</v>
      </c>
      <c r="B310" s="10">
        <v>43992.083333333336</v>
      </c>
      <c r="C310" s="9">
        <v>90.69</v>
      </c>
      <c r="D310" s="9">
        <v>40.9</v>
      </c>
      <c r="E310" s="9">
        <v>10.865</v>
      </c>
      <c r="F310" s="28">
        <v>8.4339999999999993</v>
      </c>
      <c r="G310" s="9">
        <v>106</v>
      </c>
      <c r="J310" s="3">
        <f t="shared" si="29"/>
        <v>308</v>
      </c>
      <c r="K310" s="10">
        <v>43992.083333333336</v>
      </c>
      <c r="L310" s="20">
        <f t="shared" si="30"/>
        <v>2.5425602476232267E-3</v>
      </c>
      <c r="M310" s="20">
        <f t="shared" si="31"/>
        <v>-2.4390243902439046E-3</v>
      </c>
      <c r="N310" s="20">
        <f t="shared" si="32"/>
        <v>-1.540552786588123E-2</v>
      </c>
      <c r="O310" s="20">
        <f t="shared" si="33"/>
        <v>-1.8845974872033544E-2</v>
      </c>
      <c r="P310" s="20">
        <f t="shared" si="34"/>
        <v>-4.5045045045045029E-2</v>
      </c>
    </row>
    <row r="311" spans="1:16" x14ac:dyDescent="0.3">
      <c r="A311" s="3">
        <f t="shared" si="28"/>
        <v>309</v>
      </c>
      <c r="B311" s="10">
        <v>43993.083333333336</v>
      </c>
      <c r="C311" s="9">
        <v>89.22</v>
      </c>
      <c r="D311" s="9">
        <v>39</v>
      </c>
      <c r="E311" s="9">
        <v>10.38</v>
      </c>
      <c r="F311" s="28">
        <v>8.0719999999999992</v>
      </c>
      <c r="G311" s="9">
        <v>97.4</v>
      </c>
      <c r="J311" s="3">
        <f t="shared" si="29"/>
        <v>309</v>
      </c>
      <c r="K311" s="10">
        <v>43993.083333333336</v>
      </c>
      <c r="L311" s="20">
        <f t="shared" si="30"/>
        <v>-1.6209063843863669E-2</v>
      </c>
      <c r="M311" s="20">
        <f t="shared" si="31"/>
        <v>-4.6454767726161306E-2</v>
      </c>
      <c r="N311" s="20">
        <f t="shared" si="32"/>
        <v>-4.4638748274275164E-2</v>
      </c>
      <c r="O311" s="20">
        <f t="shared" si="33"/>
        <v>-4.2921508181171464E-2</v>
      </c>
      <c r="P311" s="20">
        <f t="shared" si="34"/>
        <v>-8.1132075471698095E-2</v>
      </c>
    </row>
    <row r="312" spans="1:16" x14ac:dyDescent="0.3">
      <c r="A312" s="3">
        <f t="shared" si="28"/>
        <v>310</v>
      </c>
      <c r="B312" s="10">
        <v>43994.083333333336</v>
      </c>
      <c r="C312" s="9">
        <v>89.02</v>
      </c>
      <c r="D312" s="9">
        <v>39</v>
      </c>
      <c r="E312" s="9">
        <v>10.41</v>
      </c>
      <c r="F312" s="28">
        <v>8.1639999999999997</v>
      </c>
      <c r="G312" s="9">
        <v>98.95</v>
      </c>
      <c r="J312" s="3">
        <f t="shared" si="29"/>
        <v>310</v>
      </c>
      <c r="K312" s="10">
        <v>43994.083333333336</v>
      </c>
      <c r="L312" s="20">
        <f t="shared" si="30"/>
        <v>-2.2416498542927599E-3</v>
      </c>
      <c r="M312" s="20">
        <f t="shared" si="31"/>
        <v>0</v>
      </c>
      <c r="N312" s="20">
        <f t="shared" si="32"/>
        <v>2.8901734104045396E-3</v>
      </c>
      <c r="O312" s="20">
        <f t="shared" si="33"/>
        <v>1.1397423191278566E-2</v>
      </c>
      <c r="P312" s="20">
        <f t="shared" si="34"/>
        <v>1.5913757700205311E-2</v>
      </c>
    </row>
    <row r="313" spans="1:16" x14ac:dyDescent="0.3">
      <c r="A313" s="3">
        <f t="shared" si="28"/>
        <v>311</v>
      </c>
      <c r="B313" s="10">
        <v>43997.083333333336</v>
      </c>
      <c r="C313" s="9">
        <v>89.19</v>
      </c>
      <c r="D313" s="9">
        <v>39</v>
      </c>
      <c r="E313" s="9">
        <v>10.285</v>
      </c>
      <c r="F313" s="28">
        <v>8.1739999999999995</v>
      </c>
      <c r="G313" s="9">
        <v>97.65</v>
      </c>
      <c r="J313" s="3">
        <f t="shared" si="29"/>
        <v>311</v>
      </c>
      <c r="K313" s="10">
        <v>43997.083333333336</v>
      </c>
      <c r="L313" s="20">
        <f t="shared" si="30"/>
        <v>1.9096832172544875E-3</v>
      </c>
      <c r="M313" s="20">
        <f t="shared" si="31"/>
        <v>0</v>
      </c>
      <c r="N313" s="20">
        <f t="shared" si="32"/>
        <v>-1.2007684918347694E-2</v>
      </c>
      <c r="O313" s="20">
        <f t="shared" si="33"/>
        <v>1.2248897599216324E-3</v>
      </c>
      <c r="P313" s="20">
        <f t="shared" si="34"/>
        <v>-1.313794845881755E-2</v>
      </c>
    </row>
    <row r="314" spans="1:16" x14ac:dyDescent="0.3">
      <c r="A314" s="3">
        <f t="shared" si="28"/>
        <v>312</v>
      </c>
      <c r="B314" s="10">
        <v>43998.083333333336</v>
      </c>
      <c r="C314" s="9">
        <v>91.07</v>
      </c>
      <c r="D314" s="9">
        <v>39.200000000000003</v>
      </c>
      <c r="E314" s="9">
        <v>10.685</v>
      </c>
      <c r="F314" s="28">
        <v>8.2460000000000004</v>
      </c>
      <c r="G314" s="9">
        <v>100.4</v>
      </c>
      <c r="J314" s="3">
        <f t="shared" si="29"/>
        <v>312</v>
      </c>
      <c r="K314" s="10">
        <v>43998.083333333336</v>
      </c>
      <c r="L314" s="20">
        <f t="shared" si="30"/>
        <v>2.10785962551856E-2</v>
      </c>
      <c r="M314" s="20">
        <f t="shared" si="31"/>
        <v>5.12820512820511E-3</v>
      </c>
      <c r="N314" s="20">
        <f t="shared" si="32"/>
        <v>3.8891589693728745E-2</v>
      </c>
      <c r="O314" s="20">
        <f t="shared" si="33"/>
        <v>8.8084169317348415E-3</v>
      </c>
      <c r="P314" s="20">
        <f t="shared" si="34"/>
        <v>2.8161802355350707E-2</v>
      </c>
    </row>
    <row r="315" spans="1:16" x14ac:dyDescent="0.3">
      <c r="A315" s="3">
        <f t="shared" si="28"/>
        <v>313</v>
      </c>
      <c r="B315" s="10">
        <v>43999.083333333336</v>
      </c>
      <c r="C315" s="9">
        <v>93.71</v>
      </c>
      <c r="D315" s="9">
        <v>39</v>
      </c>
      <c r="E315" s="9">
        <v>10.615</v>
      </c>
      <c r="F315" s="28">
        <v>8.2460000000000004</v>
      </c>
      <c r="G315" s="9">
        <v>100</v>
      </c>
      <c r="J315" s="3">
        <f t="shared" si="29"/>
        <v>313</v>
      </c>
      <c r="K315" s="10">
        <v>43999.083333333336</v>
      </c>
      <c r="L315" s="20">
        <f t="shared" si="30"/>
        <v>2.8988690018666885E-2</v>
      </c>
      <c r="M315" s="20">
        <f t="shared" si="31"/>
        <v>-5.1020408163265918E-3</v>
      </c>
      <c r="N315" s="20">
        <f t="shared" si="32"/>
        <v>-6.5512400561534845E-3</v>
      </c>
      <c r="O315" s="20">
        <f t="shared" si="33"/>
        <v>0</v>
      </c>
      <c r="P315" s="20">
        <f t="shared" si="34"/>
        <v>-3.9840637450200278E-3</v>
      </c>
    </row>
    <row r="316" spans="1:16" x14ac:dyDescent="0.3">
      <c r="A316" s="3">
        <f t="shared" si="28"/>
        <v>314</v>
      </c>
      <c r="B316" s="10">
        <v>44000.083333333336</v>
      </c>
      <c r="C316" s="9">
        <v>92.32</v>
      </c>
      <c r="D316" s="9">
        <v>38.9</v>
      </c>
      <c r="E316" s="9">
        <v>10.385</v>
      </c>
      <c r="F316" s="28">
        <v>8.2219999999999995</v>
      </c>
      <c r="G316" s="9">
        <v>100.1</v>
      </c>
      <c r="J316" s="3">
        <f t="shared" si="29"/>
        <v>314</v>
      </c>
      <c r="K316" s="10">
        <v>44000.083333333336</v>
      </c>
      <c r="L316" s="20">
        <f t="shared" si="30"/>
        <v>-1.4832995411375505E-2</v>
      </c>
      <c r="M316" s="20">
        <f t="shared" si="31"/>
        <v>-2.564102564102555E-3</v>
      </c>
      <c r="N316" s="20">
        <f t="shared" si="32"/>
        <v>-2.1667451719265207E-2</v>
      </c>
      <c r="O316" s="20">
        <f t="shared" si="33"/>
        <v>-2.910502061605702E-3</v>
      </c>
      <c r="P316" s="20">
        <f t="shared" si="34"/>
        <v>9.9999999999988987E-4</v>
      </c>
    </row>
    <row r="317" spans="1:16" x14ac:dyDescent="0.3">
      <c r="A317" s="3">
        <f t="shared" si="28"/>
        <v>315</v>
      </c>
      <c r="B317" s="10">
        <v>44001.083333333336</v>
      </c>
      <c r="C317" s="9">
        <v>94.12</v>
      </c>
      <c r="D317" s="9">
        <v>40.5</v>
      </c>
      <c r="E317" s="9">
        <v>10.565</v>
      </c>
      <c r="F317" s="28">
        <v>8.282</v>
      </c>
      <c r="G317" s="9">
        <v>99.8</v>
      </c>
      <c r="J317" s="3">
        <f t="shared" si="29"/>
        <v>315</v>
      </c>
      <c r="K317" s="10">
        <v>44001.083333333336</v>
      </c>
      <c r="L317" s="20">
        <f t="shared" si="30"/>
        <v>1.9497400346620619E-2</v>
      </c>
      <c r="M317" s="20">
        <f t="shared" si="31"/>
        <v>4.1131105398457546E-2</v>
      </c>
      <c r="N317" s="20">
        <f t="shared" si="32"/>
        <v>1.7332691381800602E-2</v>
      </c>
      <c r="O317" s="20">
        <f t="shared" si="33"/>
        <v>7.2974945268791114E-3</v>
      </c>
      <c r="P317" s="20">
        <f t="shared" si="34"/>
        <v>-2.9970029970030065E-3</v>
      </c>
    </row>
    <row r="318" spans="1:16" x14ac:dyDescent="0.3">
      <c r="A318" s="3">
        <f t="shared" si="28"/>
        <v>316</v>
      </c>
      <c r="B318" s="10">
        <v>44004.083333333336</v>
      </c>
      <c r="C318" s="9">
        <v>93.03</v>
      </c>
      <c r="D318" s="9">
        <v>40.200000000000003</v>
      </c>
      <c r="E318" s="9">
        <v>10.484999999999999</v>
      </c>
      <c r="F318" s="28">
        <v>8.0440000000000005</v>
      </c>
      <c r="G318" s="9">
        <v>97.6</v>
      </c>
      <c r="J318" s="3">
        <f t="shared" si="29"/>
        <v>316</v>
      </c>
      <c r="K318" s="10">
        <v>44004.083333333336</v>
      </c>
      <c r="L318" s="20">
        <f t="shared" si="30"/>
        <v>-1.1580960475988111E-2</v>
      </c>
      <c r="M318" s="20">
        <f t="shared" si="31"/>
        <v>-7.4074074074073071E-3</v>
      </c>
      <c r="N318" s="20">
        <f t="shared" si="32"/>
        <v>-7.5721722669190861E-3</v>
      </c>
      <c r="O318" s="20">
        <f t="shared" si="33"/>
        <v>-2.8737020043467676E-2</v>
      </c>
      <c r="P318" s="20">
        <f t="shared" si="34"/>
        <v>-2.2044088176352727E-2</v>
      </c>
    </row>
    <row r="319" spans="1:16" x14ac:dyDescent="0.3">
      <c r="A319" s="3">
        <f t="shared" si="28"/>
        <v>317</v>
      </c>
      <c r="B319" s="10">
        <v>44005.083333333336</v>
      </c>
      <c r="C319" s="9">
        <v>93.29</v>
      </c>
      <c r="D319" s="9">
        <v>41.5</v>
      </c>
      <c r="E319" s="9">
        <v>10.515000000000001</v>
      </c>
      <c r="F319" s="28">
        <v>8.1140000000000008</v>
      </c>
      <c r="G319" s="9">
        <v>96.65</v>
      </c>
      <c r="J319" s="3">
        <f t="shared" si="29"/>
        <v>317</v>
      </c>
      <c r="K319" s="10">
        <v>44005.083333333336</v>
      </c>
      <c r="L319" s="20">
        <f t="shared" si="30"/>
        <v>2.794797377190239E-3</v>
      </c>
      <c r="M319" s="20">
        <f t="shared" si="31"/>
        <v>3.2338308457711351E-2</v>
      </c>
      <c r="N319" s="20">
        <f t="shared" si="32"/>
        <v>2.8612303290416197E-3</v>
      </c>
      <c r="O319" s="20">
        <f t="shared" si="33"/>
        <v>8.7021382396816893E-3</v>
      </c>
      <c r="P319" s="20">
        <f t="shared" si="34"/>
        <v>-9.7336065573769837E-3</v>
      </c>
    </row>
    <row r="320" spans="1:16" x14ac:dyDescent="0.3">
      <c r="A320" s="3">
        <f t="shared" si="28"/>
        <v>318</v>
      </c>
      <c r="B320" s="10">
        <v>44006.083333333336</v>
      </c>
      <c r="C320" s="9">
        <v>91.06</v>
      </c>
      <c r="D320" s="9">
        <v>40.4</v>
      </c>
      <c r="E320" s="9">
        <v>10.345000000000001</v>
      </c>
      <c r="F320" s="28">
        <v>7.8019999999999996</v>
      </c>
      <c r="G320" s="9">
        <v>91.9</v>
      </c>
      <c r="J320" s="3">
        <f t="shared" si="29"/>
        <v>318</v>
      </c>
      <c r="K320" s="10">
        <v>44006.083333333336</v>
      </c>
      <c r="L320" s="20">
        <f t="shared" si="30"/>
        <v>-2.3903955407867938E-2</v>
      </c>
      <c r="M320" s="20">
        <f t="shared" si="31"/>
        <v>-2.6506024096385583E-2</v>
      </c>
      <c r="N320" s="20">
        <f t="shared" si="32"/>
        <v>-1.6167379933428427E-2</v>
      </c>
      <c r="O320" s="20">
        <f t="shared" si="33"/>
        <v>-3.8452058171062453E-2</v>
      </c>
      <c r="P320" s="20">
        <f t="shared" si="34"/>
        <v>-4.9146404552509071E-2</v>
      </c>
    </row>
    <row r="321" spans="1:16" x14ac:dyDescent="0.3">
      <c r="A321" s="3">
        <f t="shared" si="28"/>
        <v>319</v>
      </c>
      <c r="B321" s="10">
        <v>44007.083333333336</v>
      </c>
      <c r="C321" s="9">
        <v>91.86</v>
      </c>
      <c r="D321" s="9">
        <v>41.3</v>
      </c>
      <c r="E321" s="9">
        <v>10.39</v>
      </c>
      <c r="F321" s="28">
        <v>7.92</v>
      </c>
      <c r="G321" s="9">
        <v>92.2</v>
      </c>
      <c r="J321" s="3">
        <f t="shared" si="29"/>
        <v>319</v>
      </c>
      <c r="K321" s="10">
        <v>44007.083333333336</v>
      </c>
      <c r="L321" s="20">
        <f t="shared" si="30"/>
        <v>8.785416209092789E-3</v>
      </c>
      <c r="M321" s="20">
        <f t="shared" si="31"/>
        <v>2.2277227722772297E-2</v>
      </c>
      <c r="N321" s="20">
        <f t="shared" si="32"/>
        <v>4.3499275012082173E-3</v>
      </c>
      <c r="O321" s="20">
        <f t="shared" si="33"/>
        <v>1.5124327095616508E-2</v>
      </c>
      <c r="P321" s="20">
        <f t="shared" si="34"/>
        <v>3.2644178454841466E-3</v>
      </c>
    </row>
    <row r="322" spans="1:16" x14ac:dyDescent="0.3">
      <c r="A322" s="3">
        <f t="shared" si="28"/>
        <v>320</v>
      </c>
      <c r="B322" s="10">
        <v>44008.083333333336</v>
      </c>
      <c r="C322" s="9">
        <v>91.1</v>
      </c>
      <c r="D322" s="9">
        <v>41.6</v>
      </c>
      <c r="E322" s="9">
        <v>10.39</v>
      </c>
      <c r="F322" s="28">
        <v>7.9779999999999998</v>
      </c>
      <c r="G322" s="9">
        <v>92.3</v>
      </c>
      <c r="J322" s="3">
        <f t="shared" si="29"/>
        <v>320</v>
      </c>
      <c r="K322" s="10">
        <v>44008.083333333336</v>
      </c>
      <c r="L322" s="20">
        <f t="shared" si="30"/>
        <v>-8.2734596124537374E-3</v>
      </c>
      <c r="M322" s="20">
        <f t="shared" si="31"/>
        <v>7.2639225181598821E-3</v>
      </c>
      <c r="N322" s="20">
        <f t="shared" si="32"/>
        <v>0</v>
      </c>
      <c r="O322" s="20">
        <f t="shared" si="33"/>
        <v>7.3232323232323981E-3</v>
      </c>
      <c r="P322" s="20">
        <f t="shared" si="34"/>
        <v>1.0845986984815426E-3</v>
      </c>
    </row>
    <row r="323" spans="1:16" x14ac:dyDescent="0.3">
      <c r="A323" s="3">
        <f t="shared" si="28"/>
        <v>321</v>
      </c>
      <c r="B323" s="10">
        <v>44011.083333333336</v>
      </c>
      <c r="C323" s="9">
        <v>91.54</v>
      </c>
      <c r="D323" s="9">
        <v>42</v>
      </c>
      <c r="E323" s="9">
        <v>10.685</v>
      </c>
      <c r="F323" s="28">
        <v>8.1340000000000003</v>
      </c>
      <c r="G323" s="9">
        <v>91.6</v>
      </c>
      <c r="J323" s="3">
        <f t="shared" si="29"/>
        <v>321</v>
      </c>
      <c r="K323" s="10">
        <v>44011.083333333336</v>
      </c>
      <c r="L323" s="20">
        <f t="shared" si="30"/>
        <v>4.8298572996707811E-3</v>
      </c>
      <c r="M323" s="20">
        <f t="shared" si="31"/>
        <v>9.6153846153845812E-3</v>
      </c>
      <c r="N323" s="20">
        <f t="shared" si="32"/>
        <v>2.8392685274302165E-2</v>
      </c>
      <c r="O323" s="20">
        <f t="shared" si="33"/>
        <v>1.9553772875407383E-2</v>
      </c>
      <c r="P323" s="20">
        <f t="shared" si="34"/>
        <v>-7.5839653304442534E-3</v>
      </c>
    </row>
    <row r="324" spans="1:16" x14ac:dyDescent="0.3">
      <c r="A324" s="3">
        <f t="shared" ref="A324:A387" si="35">A323+1</f>
        <v>322</v>
      </c>
      <c r="B324" s="10">
        <v>44012.083333333336</v>
      </c>
      <c r="C324" s="9">
        <v>90.65</v>
      </c>
      <c r="D324" s="9">
        <v>42.1</v>
      </c>
      <c r="E324" s="9">
        <v>10.645</v>
      </c>
      <c r="F324" s="28">
        <v>8.2100000000000009</v>
      </c>
      <c r="G324" s="9">
        <v>91.4</v>
      </c>
      <c r="J324" s="3">
        <f t="shared" si="29"/>
        <v>322</v>
      </c>
      <c r="K324" s="10">
        <v>44012.083333333336</v>
      </c>
      <c r="L324" s="20">
        <f t="shared" si="30"/>
        <v>-9.7225256718374009E-3</v>
      </c>
      <c r="M324" s="20">
        <f t="shared" si="31"/>
        <v>2.3809523809523725E-3</v>
      </c>
      <c r="N324" s="20">
        <f t="shared" si="32"/>
        <v>-3.7435657463734673E-3</v>
      </c>
      <c r="O324" s="20">
        <f t="shared" si="33"/>
        <v>9.3434964347185456E-3</v>
      </c>
      <c r="P324" s="20">
        <f t="shared" si="34"/>
        <v>-2.1834061135369565E-3</v>
      </c>
    </row>
    <row r="325" spans="1:16" x14ac:dyDescent="0.3">
      <c r="A325" s="3">
        <f t="shared" si="35"/>
        <v>323</v>
      </c>
      <c r="B325" s="10">
        <v>44013.083333333336</v>
      </c>
      <c r="C325" s="9">
        <v>91.1</v>
      </c>
      <c r="D325" s="9">
        <v>41.6</v>
      </c>
      <c r="E325" s="9">
        <v>10.6</v>
      </c>
      <c r="F325" s="28">
        <v>8.2439999999999998</v>
      </c>
      <c r="G325" s="9">
        <v>91.4</v>
      </c>
      <c r="J325" s="3">
        <f t="shared" ref="J325:J388" si="36">J324+1</f>
        <v>323</v>
      </c>
      <c r="K325" s="10">
        <v>44013.083333333336</v>
      </c>
      <c r="L325" s="20">
        <f t="shared" ref="L325:L388" si="37">($C325/$C324)-1</f>
        <v>4.9641478212905099E-3</v>
      </c>
      <c r="M325" s="20">
        <f t="shared" ref="M325:M388" si="38">($D325/$D324)-1</f>
        <v>-1.1876484560570111E-2</v>
      </c>
      <c r="N325" s="20">
        <f t="shared" ref="N325:N388" si="39">($E325/$E324)-1</f>
        <v>-4.2273367778299376E-3</v>
      </c>
      <c r="O325" s="20">
        <f t="shared" ref="O325:O388" si="40">($F325/$F324)-1</f>
        <v>4.1412911084042214E-3</v>
      </c>
      <c r="P325" s="20">
        <f t="shared" ref="P325:P388" si="41">($G325/$G324)-1</f>
        <v>0</v>
      </c>
    </row>
    <row r="326" spans="1:16" x14ac:dyDescent="0.3">
      <c r="A326" s="3">
        <f t="shared" si="35"/>
        <v>324</v>
      </c>
      <c r="B326" s="10">
        <v>44014.083333333336</v>
      </c>
      <c r="C326" s="9">
        <v>91.96</v>
      </c>
      <c r="D326" s="9">
        <v>41.5</v>
      </c>
      <c r="E326" s="9">
        <v>10.824999999999999</v>
      </c>
      <c r="F326" s="28">
        <v>8.452</v>
      </c>
      <c r="G326" s="9">
        <v>94.2</v>
      </c>
      <c r="J326" s="3">
        <f t="shared" si="36"/>
        <v>324</v>
      </c>
      <c r="K326" s="10">
        <v>44014.083333333336</v>
      </c>
      <c r="L326" s="20">
        <f t="shared" si="37"/>
        <v>9.4401756311746077E-3</v>
      </c>
      <c r="M326" s="20">
        <f t="shared" si="38"/>
        <v>-2.4038461538461453E-3</v>
      </c>
      <c r="N326" s="20">
        <f t="shared" si="39"/>
        <v>2.1226415094339535E-2</v>
      </c>
      <c r="O326" s="20">
        <f t="shared" si="40"/>
        <v>2.5230470645317915E-2</v>
      </c>
      <c r="P326" s="20">
        <f t="shared" si="41"/>
        <v>3.0634573304157531E-2</v>
      </c>
    </row>
    <row r="327" spans="1:16" x14ac:dyDescent="0.3">
      <c r="A327" s="3">
        <f t="shared" si="35"/>
        <v>325</v>
      </c>
      <c r="B327" s="10">
        <v>44015.083333333336</v>
      </c>
      <c r="C327" s="9">
        <v>91</v>
      </c>
      <c r="D327" s="9">
        <v>42.1</v>
      </c>
      <c r="E327" s="9">
        <v>10.74</v>
      </c>
      <c r="F327" s="28">
        <v>8.9280000000000008</v>
      </c>
      <c r="G327" s="9">
        <v>94.85</v>
      </c>
      <c r="J327" s="3">
        <f t="shared" si="36"/>
        <v>325</v>
      </c>
      <c r="K327" s="10">
        <v>44015.083333333336</v>
      </c>
      <c r="L327" s="20">
        <f t="shared" si="37"/>
        <v>-1.0439321444106087E-2</v>
      </c>
      <c r="M327" s="20">
        <f t="shared" si="38"/>
        <v>1.4457831325301207E-2</v>
      </c>
      <c r="N327" s="20">
        <f t="shared" si="39"/>
        <v>-7.8521939953809516E-3</v>
      </c>
      <c r="O327" s="20">
        <f t="shared" si="40"/>
        <v>5.631803123521073E-2</v>
      </c>
      <c r="P327" s="20">
        <f t="shared" si="41"/>
        <v>6.900212314224996E-3</v>
      </c>
    </row>
    <row r="328" spans="1:16" x14ac:dyDescent="0.3">
      <c r="A328" s="3">
        <f t="shared" si="35"/>
        <v>326</v>
      </c>
      <c r="B328" s="10">
        <v>44018.083333333336</v>
      </c>
      <c r="C328" s="9">
        <v>92.49</v>
      </c>
      <c r="D328" s="9">
        <v>44.4</v>
      </c>
      <c r="E328" s="9">
        <v>10.95</v>
      </c>
      <c r="F328" s="28">
        <v>8.9320000000000004</v>
      </c>
      <c r="G328" s="9">
        <v>95.55</v>
      </c>
      <c r="J328" s="3">
        <f t="shared" si="36"/>
        <v>326</v>
      </c>
      <c r="K328" s="10">
        <v>44018.083333333336</v>
      </c>
      <c r="L328" s="20">
        <f t="shared" si="37"/>
        <v>1.6373626373626271E-2</v>
      </c>
      <c r="M328" s="20">
        <f t="shared" si="38"/>
        <v>5.4631828978622288E-2</v>
      </c>
      <c r="N328" s="20">
        <f t="shared" si="39"/>
        <v>1.9553072625698276E-2</v>
      </c>
      <c r="O328" s="20">
        <f t="shared" si="40"/>
        <v>4.4802867383508804E-4</v>
      </c>
      <c r="P328" s="20">
        <f t="shared" si="41"/>
        <v>7.3800738007381295E-3</v>
      </c>
    </row>
    <row r="329" spans="1:16" x14ac:dyDescent="0.3">
      <c r="A329" s="3">
        <f t="shared" si="35"/>
        <v>327</v>
      </c>
      <c r="B329" s="10">
        <v>44019.083333333336</v>
      </c>
      <c r="C329" s="9">
        <v>91.66</v>
      </c>
      <c r="D329" s="9">
        <v>46.7</v>
      </c>
      <c r="E329" s="9">
        <v>10.725</v>
      </c>
      <c r="F329" s="28">
        <v>8.8680000000000003</v>
      </c>
      <c r="G329" s="9">
        <v>93.55</v>
      </c>
      <c r="J329" s="3">
        <f t="shared" si="36"/>
        <v>327</v>
      </c>
      <c r="K329" s="10">
        <v>44019.083333333336</v>
      </c>
      <c r="L329" s="20">
        <f t="shared" si="37"/>
        <v>-8.9739431289869165E-3</v>
      </c>
      <c r="M329" s="20">
        <f t="shared" si="38"/>
        <v>5.1801801801801828E-2</v>
      </c>
      <c r="N329" s="20">
        <f t="shared" si="39"/>
        <v>-2.0547945205479423E-2</v>
      </c>
      <c r="O329" s="20">
        <f t="shared" si="40"/>
        <v>-7.1652485445589109E-3</v>
      </c>
      <c r="P329" s="20">
        <f t="shared" si="41"/>
        <v>-2.0931449502878063E-2</v>
      </c>
    </row>
    <row r="330" spans="1:16" x14ac:dyDescent="0.3">
      <c r="A330" s="3">
        <f t="shared" si="35"/>
        <v>328</v>
      </c>
      <c r="B330" s="10">
        <v>44020.083333333336</v>
      </c>
      <c r="C330" s="9">
        <v>90.56</v>
      </c>
      <c r="D330" s="9">
        <v>46.8</v>
      </c>
      <c r="E330" s="9">
        <v>10.565</v>
      </c>
      <c r="F330" s="28">
        <v>9.2840000000000007</v>
      </c>
      <c r="G330" s="9">
        <v>92.2</v>
      </c>
      <c r="J330" s="3">
        <f t="shared" si="36"/>
        <v>328</v>
      </c>
      <c r="K330" s="10">
        <v>44020.083333333336</v>
      </c>
      <c r="L330" s="20">
        <f t="shared" si="37"/>
        <v>-1.2000872790748351E-2</v>
      </c>
      <c r="M330" s="20">
        <f t="shared" si="38"/>
        <v>2.1413276231261325E-3</v>
      </c>
      <c r="N330" s="20">
        <f t="shared" si="39"/>
        <v>-1.4918414918414946E-2</v>
      </c>
      <c r="O330" s="20">
        <f t="shared" si="40"/>
        <v>4.6910239061795256E-2</v>
      </c>
      <c r="P330" s="20">
        <f t="shared" si="41"/>
        <v>-1.4430785676109004E-2</v>
      </c>
    </row>
    <row r="331" spans="1:16" x14ac:dyDescent="0.3">
      <c r="A331" s="3">
        <f t="shared" si="35"/>
        <v>329</v>
      </c>
      <c r="B331" s="10">
        <v>44021.083333333336</v>
      </c>
      <c r="C331" s="9">
        <v>89.18</v>
      </c>
      <c r="D331" s="9">
        <v>47.3</v>
      </c>
      <c r="E331" s="9">
        <v>10.404999999999999</v>
      </c>
      <c r="F331" s="28">
        <v>9.0519999999999996</v>
      </c>
      <c r="G331" s="9">
        <v>91.35</v>
      </c>
      <c r="J331" s="3">
        <f t="shared" si="36"/>
        <v>329</v>
      </c>
      <c r="K331" s="10">
        <v>44021.083333333336</v>
      </c>
      <c r="L331" s="20">
        <f t="shared" si="37"/>
        <v>-1.5238515901060068E-2</v>
      </c>
      <c r="M331" s="20">
        <f t="shared" si="38"/>
        <v>1.0683760683760646E-2</v>
      </c>
      <c r="N331" s="20">
        <f t="shared" si="39"/>
        <v>-1.5144344533838172E-2</v>
      </c>
      <c r="O331" s="20">
        <f t="shared" si="40"/>
        <v>-2.4989228780698092E-2</v>
      </c>
      <c r="P331" s="20">
        <f t="shared" si="41"/>
        <v>-9.2190889370933338E-3</v>
      </c>
    </row>
    <row r="332" spans="1:16" x14ac:dyDescent="0.3">
      <c r="A332" s="3">
        <f t="shared" si="35"/>
        <v>330</v>
      </c>
      <c r="B332" s="10">
        <v>44022.083333333336</v>
      </c>
      <c r="C332" s="9">
        <v>88.92</v>
      </c>
      <c r="D332" s="9">
        <v>46.7</v>
      </c>
      <c r="E332" s="9">
        <v>10.494999999999999</v>
      </c>
      <c r="F332" s="28">
        <v>9.2420000000000009</v>
      </c>
      <c r="G332" s="9">
        <v>92.75</v>
      </c>
      <c r="J332" s="3">
        <f t="shared" si="36"/>
        <v>330</v>
      </c>
      <c r="K332" s="10">
        <v>44022.083333333336</v>
      </c>
      <c r="L332" s="20">
        <f t="shared" si="37"/>
        <v>-2.9154518950438302E-3</v>
      </c>
      <c r="M332" s="20">
        <f t="shared" si="38"/>
        <v>-1.2684989429175397E-2</v>
      </c>
      <c r="N332" s="20">
        <f t="shared" si="39"/>
        <v>8.6496876501682696E-3</v>
      </c>
      <c r="O332" s="20">
        <f t="shared" si="40"/>
        <v>2.0989836500221015E-2</v>
      </c>
      <c r="P332" s="20">
        <f t="shared" si="41"/>
        <v>1.5325670498084421E-2</v>
      </c>
    </row>
    <row r="333" spans="1:16" x14ac:dyDescent="0.3">
      <c r="A333" s="3">
        <f t="shared" si="35"/>
        <v>331</v>
      </c>
      <c r="B333" s="10">
        <v>44025.083333333336</v>
      </c>
      <c r="C333" s="9">
        <v>90.98</v>
      </c>
      <c r="D333" s="9">
        <v>46.1</v>
      </c>
      <c r="E333" s="9">
        <v>10.664999999999999</v>
      </c>
      <c r="F333" s="28">
        <v>9.4179999999999993</v>
      </c>
      <c r="G333" s="9">
        <v>92</v>
      </c>
      <c r="J333" s="3">
        <f t="shared" si="36"/>
        <v>331</v>
      </c>
      <c r="K333" s="10">
        <v>44025.083333333336</v>
      </c>
      <c r="L333" s="20">
        <f t="shared" si="37"/>
        <v>2.3166891587944161E-2</v>
      </c>
      <c r="M333" s="20">
        <f t="shared" si="38"/>
        <v>-1.2847965738758016E-2</v>
      </c>
      <c r="N333" s="20">
        <f t="shared" si="39"/>
        <v>1.619818961410191E-2</v>
      </c>
      <c r="O333" s="20">
        <f t="shared" si="40"/>
        <v>1.9043497078554239E-2</v>
      </c>
      <c r="P333" s="20">
        <f t="shared" si="41"/>
        <v>-8.0862533692722671E-3</v>
      </c>
    </row>
    <row r="334" spans="1:16" x14ac:dyDescent="0.3">
      <c r="A334" s="3">
        <f t="shared" si="35"/>
        <v>332</v>
      </c>
      <c r="B334" s="10">
        <v>44026.083333333336</v>
      </c>
      <c r="C334" s="9">
        <v>91.49</v>
      </c>
      <c r="D334" s="9">
        <v>46.1</v>
      </c>
      <c r="E334" s="9">
        <v>10.875</v>
      </c>
      <c r="F334" s="28">
        <v>9.3420000000000005</v>
      </c>
      <c r="G334" s="9">
        <v>90.9</v>
      </c>
      <c r="J334" s="3">
        <f t="shared" si="36"/>
        <v>332</v>
      </c>
      <c r="K334" s="10">
        <v>44026.083333333336</v>
      </c>
      <c r="L334" s="20">
        <f t="shared" si="37"/>
        <v>5.6056276104636815E-3</v>
      </c>
      <c r="M334" s="20">
        <f t="shared" si="38"/>
        <v>0</v>
      </c>
      <c r="N334" s="20">
        <f t="shared" si="39"/>
        <v>1.9690576652602099E-2</v>
      </c>
      <c r="O334" s="20">
        <f t="shared" si="40"/>
        <v>-8.0696538543213459E-3</v>
      </c>
      <c r="P334" s="20">
        <f t="shared" si="41"/>
        <v>-1.1956521739130421E-2</v>
      </c>
    </row>
    <row r="335" spans="1:16" x14ac:dyDescent="0.3">
      <c r="A335" s="3">
        <f t="shared" si="35"/>
        <v>333</v>
      </c>
      <c r="B335" s="10">
        <v>44027.083333333336</v>
      </c>
      <c r="C335" s="9">
        <v>93.67</v>
      </c>
      <c r="D335" s="9">
        <v>46.4</v>
      </c>
      <c r="E335" s="9">
        <v>10.925000000000001</v>
      </c>
      <c r="F335" s="28">
        <v>9.44</v>
      </c>
      <c r="G335" s="9">
        <v>93.45</v>
      </c>
      <c r="J335" s="3">
        <f t="shared" si="36"/>
        <v>333</v>
      </c>
      <c r="K335" s="10">
        <v>44027.083333333336</v>
      </c>
      <c r="L335" s="20">
        <f t="shared" si="37"/>
        <v>2.3827740736692693E-2</v>
      </c>
      <c r="M335" s="20">
        <f t="shared" si="38"/>
        <v>6.5075921908892553E-3</v>
      </c>
      <c r="N335" s="20">
        <f t="shared" si="39"/>
        <v>4.5977011494253706E-3</v>
      </c>
      <c r="O335" s="20">
        <f t="shared" si="40"/>
        <v>1.0490259045172312E-2</v>
      </c>
      <c r="P335" s="20">
        <f t="shared" si="41"/>
        <v>2.8052805280528004E-2</v>
      </c>
    </row>
    <row r="336" spans="1:16" x14ac:dyDescent="0.3">
      <c r="A336" s="3">
        <f t="shared" si="35"/>
        <v>334</v>
      </c>
      <c r="B336" s="10">
        <v>44028.083333333336</v>
      </c>
      <c r="C336" s="9">
        <v>92.92</v>
      </c>
      <c r="D336" s="9">
        <v>46.6</v>
      </c>
      <c r="E336" s="9">
        <v>10.984999999999999</v>
      </c>
      <c r="F336" s="28">
        <v>9.5839999999999996</v>
      </c>
      <c r="G336" s="9">
        <v>92</v>
      </c>
      <c r="J336" s="3">
        <f t="shared" si="36"/>
        <v>334</v>
      </c>
      <c r="K336" s="10">
        <v>44028.083333333336</v>
      </c>
      <c r="L336" s="20">
        <f t="shared" si="37"/>
        <v>-8.0068324970641314E-3</v>
      </c>
      <c r="M336" s="20">
        <f t="shared" si="38"/>
        <v>4.3103448275862988E-3</v>
      </c>
      <c r="N336" s="20">
        <f t="shared" si="39"/>
        <v>5.4919908466817269E-3</v>
      </c>
      <c r="O336" s="20">
        <f t="shared" si="40"/>
        <v>1.5254237288135686E-2</v>
      </c>
      <c r="P336" s="20">
        <f t="shared" si="41"/>
        <v>-1.5516318887105474E-2</v>
      </c>
    </row>
    <row r="337" spans="1:16" x14ac:dyDescent="0.3">
      <c r="A337" s="3">
        <f t="shared" si="35"/>
        <v>335</v>
      </c>
      <c r="B337" s="10">
        <v>44029.083333333336</v>
      </c>
      <c r="C337" s="9">
        <v>93.22</v>
      </c>
      <c r="D337" s="9">
        <v>46.2</v>
      </c>
      <c r="E337" s="9">
        <v>11.005000000000001</v>
      </c>
      <c r="F337" s="28">
        <v>9.7119999999999997</v>
      </c>
      <c r="G337" s="9">
        <v>91.5</v>
      </c>
      <c r="J337" s="3">
        <f t="shared" si="36"/>
        <v>335</v>
      </c>
      <c r="K337" s="10">
        <v>44029.083333333336</v>
      </c>
      <c r="L337" s="20">
        <f t="shared" si="37"/>
        <v>3.2285837279379948E-3</v>
      </c>
      <c r="M337" s="20">
        <f t="shared" si="38"/>
        <v>-8.5836909871244149E-3</v>
      </c>
      <c r="N337" s="20">
        <f t="shared" si="39"/>
        <v>1.8206645425582479E-3</v>
      </c>
      <c r="O337" s="20">
        <f t="shared" si="40"/>
        <v>1.3355592654423987E-2</v>
      </c>
      <c r="P337" s="20">
        <f t="shared" si="41"/>
        <v>-5.4347826086956763E-3</v>
      </c>
    </row>
    <row r="338" spans="1:16" x14ac:dyDescent="0.3">
      <c r="A338" s="3">
        <f t="shared" si="35"/>
        <v>336</v>
      </c>
      <c r="B338" s="10">
        <v>44032.083333333336</v>
      </c>
      <c r="C338" s="9">
        <v>94.29</v>
      </c>
      <c r="D338" s="9">
        <v>46.2</v>
      </c>
      <c r="E338" s="9">
        <v>11.11</v>
      </c>
      <c r="F338" s="28">
        <v>9.7579999999999991</v>
      </c>
      <c r="G338" s="9">
        <v>91.1</v>
      </c>
      <c r="J338" s="3">
        <f t="shared" si="36"/>
        <v>336</v>
      </c>
      <c r="K338" s="10">
        <v>44032.083333333336</v>
      </c>
      <c r="L338" s="20">
        <f t="shared" si="37"/>
        <v>1.1478223557176648E-2</v>
      </c>
      <c r="M338" s="20">
        <f t="shared" si="38"/>
        <v>0</v>
      </c>
      <c r="N338" s="20">
        <f t="shared" si="39"/>
        <v>9.541117673784516E-3</v>
      </c>
      <c r="O338" s="20">
        <f t="shared" si="40"/>
        <v>4.7364085667214173E-3</v>
      </c>
      <c r="P338" s="20">
        <f t="shared" si="41"/>
        <v>-4.3715846994536456E-3</v>
      </c>
    </row>
    <row r="339" spans="1:16" x14ac:dyDescent="0.3">
      <c r="A339" s="3">
        <f t="shared" si="35"/>
        <v>337</v>
      </c>
      <c r="B339" s="10">
        <v>44033.083333333336</v>
      </c>
      <c r="C339" s="9">
        <v>92.72</v>
      </c>
      <c r="D339" s="9">
        <v>44.7</v>
      </c>
      <c r="E339" s="9">
        <v>10.935</v>
      </c>
      <c r="F339" s="28">
        <v>9.6039999999999992</v>
      </c>
      <c r="G339" s="9">
        <v>93.5</v>
      </c>
      <c r="J339" s="3">
        <f t="shared" si="36"/>
        <v>337</v>
      </c>
      <c r="K339" s="10">
        <v>44033.083333333336</v>
      </c>
      <c r="L339" s="20">
        <f t="shared" si="37"/>
        <v>-1.6650758298865309E-2</v>
      </c>
      <c r="M339" s="20">
        <f t="shared" si="38"/>
        <v>-3.2467532467532423E-2</v>
      </c>
      <c r="N339" s="20">
        <f t="shared" si="39"/>
        <v>-1.5751575157515685E-2</v>
      </c>
      <c r="O339" s="20">
        <f t="shared" si="40"/>
        <v>-1.5781922525107572E-2</v>
      </c>
      <c r="P339" s="20">
        <f t="shared" si="41"/>
        <v>2.634467618002212E-2</v>
      </c>
    </row>
    <row r="340" spans="1:16" x14ac:dyDescent="0.3">
      <c r="A340" s="3">
        <f t="shared" si="35"/>
        <v>338</v>
      </c>
      <c r="B340" s="10">
        <v>44034.083333333336</v>
      </c>
      <c r="C340" s="9">
        <v>91.51</v>
      </c>
      <c r="D340" s="9">
        <v>46.4</v>
      </c>
      <c r="E340" s="9">
        <v>10.87</v>
      </c>
      <c r="F340" s="28">
        <v>9.5559999999999992</v>
      </c>
      <c r="G340" s="9">
        <v>91.05</v>
      </c>
      <c r="J340" s="3">
        <f t="shared" si="36"/>
        <v>338</v>
      </c>
      <c r="K340" s="10">
        <v>44034.083333333336</v>
      </c>
      <c r="L340" s="20">
        <f t="shared" si="37"/>
        <v>-1.3050043140638401E-2</v>
      </c>
      <c r="M340" s="20">
        <f t="shared" si="38"/>
        <v>3.8031319910514449E-2</v>
      </c>
      <c r="N340" s="20">
        <f t="shared" si="39"/>
        <v>-5.9442158207591023E-3</v>
      </c>
      <c r="O340" s="20">
        <f t="shared" si="40"/>
        <v>-4.9979175343607407E-3</v>
      </c>
      <c r="P340" s="20">
        <f t="shared" si="41"/>
        <v>-2.6203208556149771E-2</v>
      </c>
    </row>
    <row r="341" spans="1:16" x14ac:dyDescent="0.3">
      <c r="A341" s="3">
        <f t="shared" si="35"/>
        <v>339</v>
      </c>
      <c r="B341" s="10">
        <v>44035.083333333336</v>
      </c>
      <c r="C341" s="9">
        <v>91.1</v>
      </c>
      <c r="D341" s="9">
        <v>47</v>
      </c>
      <c r="E341" s="9">
        <v>10.824999999999999</v>
      </c>
      <c r="F341" s="28">
        <v>9.56</v>
      </c>
      <c r="G341" s="9">
        <v>90.75</v>
      </c>
      <c r="J341" s="3">
        <f t="shared" si="36"/>
        <v>339</v>
      </c>
      <c r="K341" s="10">
        <v>44035.083333333336</v>
      </c>
      <c r="L341" s="20">
        <f t="shared" si="37"/>
        <v>-4.4803846574146267E-3</v>
      </c>
      <c r="M341" s="20">
        <f t="shared" si="38"/>
        <v>1.2931034482758674E-2</v>
      </c>
      <c r="N341" s="20">
        <f t="shared" si="39"/>
        <v>-4.1398344066236881E-3</v>
      </c>
      <c r="O341" s="20">
        <f t="shared" si="40"/>
        <v>4.185851820845965E-4</v>
      </c>
      <c r="P341" s="20">
        <f t="shared" si="41"/>
        <v>-3.2948929159801743E-3</v>
      </c>
    </row>
    <row r="342" spans="1:16" x14ac:dyDescent="0.3">
      <c r="A342" s="3">
        <f t="shared" si="35"/>
        <v>340</v>
      </c>
      <c r="B342" s="10">
        <v>44036.083333333336</v>
      </c>
      <c r="C342" s="9">
        <v>88.81</v>
      </c>
      <c r="D342" s="9">
        <v>47</v>
      </c>
      <c r="E342" s="9">
        <v>10.64</v>
      </c>
      <c r="F342" s="28">
        <v>9.48</v>
      </c>
      <c r="G342" s="9">
        <v>91</v>
      </c>
      <c r="J342" s="3">
        <f t="shared" si="36"/>
        <v>340</v>
      </c>
      <c r="K342" s="10">
        <v>44036.083333333336</v>
      </c>
      <c r="L342" s="20">
        <f t="shared" si="37"/>
        <v>-2.5137211855104202E-2</v>
      </c>
      <c r="M342" s="20">
        <f t="shared" si="38"/>
        <v>0</v>
      </c>
      <c r="N342" s="20">
        <f t="shared" si="39"/>
        <v>-1.7090069284064535E-2</v>
      </c>
      <c r="O342" s="20">
        <f t="shared" si="40"/>
        <v>-8.3682008368201055E-3</v>
      </c>
      <c r="P342" s="20">
        <f t="shared" si="41"/>
        <v>2.7548209366390353E-3</v>
      </c>
    </row>
    <row r="343" spans="1:16" x14ac:dyDescent="0.3">
      <c r="A343" s="3">
        <f t="shared" si="35"/>
        <v>341</v>
      </c>
      <c r="B343" s="10">
        <v>44039.083333333336</v>
      </c>
      <c r="C343" s="9">
        <v>89.12</v>
      </c>
      <c r="D343" s="9">
        <v>47.1</v>
      </c>
      <c r="E343" s="9">
        <v>10.385</v>
      </c>
      <c r="F343" s="28">
        <v>9.2680000000000007</v>
      </c>
      <c r="G343" s="9">
        <v>91</v>
      </c>
      <c r="J343" s="3">
        <f t="shared" si="36"/>
        <v>341</v>
      </c>
      <c r="K343" s="10">
        <v>44039.083333333336</v>
      </c>
      <c r="L343" s="20">
        <f t="shared" si="37"/>
        <v>3.4905979056412129E-3</v>
      </c>
      <c r="M343" s="20">
        <f t="shared" si="38"/>
        <v>2.1276595744681437E-3</v>
      </c>
      <c r="N343" s="20">
        <f t="shared" si="39"/>
        <v>-2.3966165413533913E-2</v>
      </c>
      <c r="O343" s="20">
        <f t="shared" si="40"/>
        <v>-2.2362869198312207E-2</v>
      </c>
      <c r="P343" s="20">
        <f t="shared" si="41"/>
        <v>0</v>
      </c>
    </row>
    <row r="344" spans="1:16" x14ac:dyDescent="0.3">
      <c r="A344" s="3">
        <f t="shared" si="35"/>
        <v>342</v>
      </c>
      <c r="B344" s="10">
        <v>44040.083333333336</v>
      </c>
      <c r="C344" s="9">
        <v>89.5</v>
      </c>
      <c r="D344" s="9">
        <v>47</v>
      </c>
      <c r="E344" s="9">
        <v>10.43</v>
      </c>
      <c r="F344" s="28">
        <v>9.3960000000000008</v>
      </c>
      <c r="G344" s="9">
        <v>89.05</v>
      </c>
      <c r="J344" s="3">
        <f t="shared" si="36"/>
        <v>342</v>
      </c>
      <c r="K344" s="10">
        <v>44040.083333333336</v>
      </c>
      <c r="L344" s="20">
        <f t="shared" si="37"/>
        <v>4.2639138240574415E-3</v>
      </c>
      <c r="M344" s="20">
        <f t="shared" si="38"/>
        <v>-2.1231422505307851E-3</v>
      </c>
      <c r="N344" s="20">
        <f t="shared" si="39"/>
        <v>4.3331728454500951E-3</v>
      </c>
      <c r="O344" s="20">
        <f t="shared" si="40"/>
        <v>1.3810962451445752E-2</v>
      </c>
      <c r="P344" s="20">
        <f t="shared" si="41"/>
        <v>-2.1428571428571463E-2</v>
      </c>
    </row>
    <row r="345" spans="1:16" x14ac:dyDescent="0.3">
      <c r="A345" s="3">
        <f t="shared" si="35"/>
        <v>343</v>
      </c>
      <c r="B345" s="10">
        <v>44041.083333333336</v>
      </c>
      <c r="C345" s="9">
        <v>89.92</v>
      </c>
      <c r="D345" s="9">
        <v>47.3</v>
      </c>
      <c r="E345" s="9">
        <v>10.47</v>
      </c>
      <c r="F345" s="28">
        <v>9.452</v>
      </c>
      <c r="G345" s="9">
        <v>87.7</v>
      </c>
      <c r="J345" s="3">
        <f t="shared" si="36"/>
        <v>343</v>
      </c>
      <c r="K345" s="10">
        <v>44041.083333333336</v>
      </c>
      <c r="L345" s="20">
        <f t="shared" si="37"/>
        <v>4.6927374301675151E-3</v>
      </c>
      <c r="M345" s="20">
        <f t="shared" si="38"/>
        <v>6.382978723404209E-3</v>
      </c>
      <c r="N345" s="20">
        <f t="shared" si="39"/>
        <v>3.835091083413289E-3</v>
      </c>
      <c r="O345" s="20">
        <f t="shared" si="40"/>
        <v>5.9599829714771513E-3</v>
      </c>
      <c r="P345" s="20">
        <f t="shared" si="41"/>
        <v>-1.5160022459292488E-2</v>
      </c>
    </row>
    <row r="346" spans="1:16" x14ac:dyDescent="0.3">
      <c r="A346" s="3">
        <f t="shared" si="35"/>
        <v>344</v>
      </c>
      <c r="B346" s="10">
        <v>44042.083333333336</v>
      </c>
      <c r="C346" s="9">
        <v>88.55</v>
      </c>
      <c r="D346" s="9">
        <v>51.2</v>
      </c>
      <c r="E346" s="9">
        <v>9.9559999999999995</v>
      </c>
      <c r="F346" s="28">
        <v>9.0399999999999991</v>
      </c>
      <c r="G346" s="9">
        <v>83.3</v>
      </c>
      <c r="J346" s="3">
        <f t="shared" si="36"/>
        <v>344</v>
      </c>
      <c r="K346" s="10">
        <v>44042.083333333336</v>
      </c>
      <c r="L346" s="20">
        <f t="shared" si="37"/>
        <v>-1.5235765124555156E-2</v>
      </c>
      <c r="M346" s="20">
        <f t="shared" si="38"/>
        <v>8.2452431289640638E-2</v>
      </c>
      <c r="N346" s="20">
        <f t="shared" si="39"/>
        <v>-4.9092645654250311E-2</v>
      </c>
      <c r="O346" s="20">
        <f t="shared" si="40"/>
        <v>-4.3588658484976839E-2</v>
      </c>
      <c r="P346" s="20">
        <f t="shared" si="41"/>
        <v>-5.0171037628278237E-2</v>
      </c>
    </row>
    <row r="347" spans="1:16" x14ac:dyDescent="0.3">
      <c r="A347" s="3">
        <f t="shared" si="35"/>
        <v>345</v>
      </c>
      <c r="B347" s="10">
        <v>44043.083333333336</v>
      </c>
      <c r="C347" s="9">
        <v>88.55</v>
      </c>
      <c r="D347" s="9">
        <v>51</v>
      </c>
      <c r="E347" s="9">
        <v>9.9120000000000008</v>
      </c>
      <c r="F347" s="28">
        <v>8.5500000000000007</v>
      </c>
      <c r="G347" s="9">
        <v>80</v>
      </c>
      <c r="J347" s="3">
        <f t="shared" si="36"/>
        <v>345</v>
      </c>
      <c r="K347" s="10">
        <v>44043.083333333336</v>
      </c>
      <c r="L347" s="20">
        <f t="shared" si="37"/>
        <v>0</v>
      </c>
      <c r="M347" s="20">
        <f t="shared" si="38"/>
        <v>-3.90625E-3</v>
      </c>
      <c r="N347" s="20">
        <f t="shared" si="39"/>
        <v>-4.4194455604659177E-3</v>
      </c>
      <c r="O347" s="20">
        <f t="shared" si="40"/>
        <v>-5.4203539823008628E-2</v>
      </c>
      <c r="P347" s="20">
        <f t="shared" si="41"/>
        <v>-3.9615846338535432E-2</v>
      </c>
    </row>
    <row r="348" spans="1:16" x14ac:dyDescent="0.3">
      <c r="A348" s="3">
        <f t="shared" si="35"/>
        <v>346</v>
      </c>
      <c r="B348" s="10">
        <v>44046.083333333336</v>
      </c>
      <c r="C348" s="9">
        <v>90.26</v>
      </c>
      <c r="D348" s="9">
        <v>51.2</v>
      </c>
      <c r="E348" s="9">
        <v>10</v>
      </c>
      <c r="F348" s="28">
        <v>8.59</v>
      </c>
      <c r="G348" s="9">
        <v>80.099999999999994</v>
      </c>
      <c r="J348" s="3">
        <f t="shared" si="36"/>
        <v>346</v>
      </c>
      <c r="K348" s="10">
        <v>44046.083333333336</v>
      </c>
      <c r="L348" s="20">
        <f t="shared" si="37"/>
        <v>1.9311123658949825E-2</v>
      </c>
      <c r="M348" s="20">
        <f t="shared" si="38"/>
        <v>3.9215686274509665E-3</v>
      </c>
      <c r="N348" s="20">
        <f t="shared" si="39"/>
        <v>8.8781275221951894E-3</v>
      </c>
      <c r="O348" s="20">
        <f t="shared" si="40"/>
        <v>4.6783625730992817E-3</v>
      </c>
      <c r="P348" s="20">
        <f t="shared" si="41"/>
        <v>1.2499999999999734E-3</v>
      </c>
    </row>
    <row r="349" spans="1:16" x14ac:dyDescent="0.3">
      <c r="A349" s="3">
        <f t="shared" si="35"/>
        <v>347</v>
      </c>
      <c r="B349" s="10">
        <v>44047.083333333336</v>
      </c>
      <c r="C349" s="9">
        <v>88.21</v>
      </c>
      <c r="D349" s="9">
        <v>51.6</v>
      </c>
      <c r="E349" s="9">
        <v>10.11</v>
      </c>
      <c r="F349" s="28">
        <v>8.8079999999999998</v>
      </c>
      <c r="G349" s="9">
        <v>82.95</v>
      </c>
      <c r="J349" s="3">
        <f t="shared" si="36"/>
        <v>347</v>
      </c>
      <c r="K349" s="10">
        <v>44047.083333333336</v>
      </c>
      <c r="L349" s="20">
        <f t="shared" si="37"/>
        <v>-2.271216485707972E-2</v>
      </c>
      <c r="M349" s="20">
        <f t="shared" si="38"/>
        <v>7.8125E-3</v>
      </c>
      <c r="N349" s="20">
        <f t="shared" si="39"/>
        <v>1.0999999999999899E-2</v>
      </c>
      <c r="O349" s="20">
        <f t="shared" si="40"/>
        <v>2.5378346915017502E-2</v>
      </c>
      <c r="P349" s="20">
        <f t="shared" si="41"/>
        <v>3.5580524344569486E-2</v>
      </c>
    </row>
    <row r="350" spans="1:16" x14ac:dyDescent="0.3">
      <c r="A350" s="3">
        <f t="shared" si="35"/>
        <v>348</v>
      </c>
      <c r="B350" s="10">
        <v>44048.083333333336</v>
      </c>
      <c r="C350" s="9">
        <v>87.48</v>
      </c>
      <c r="D350" s="9">
        <v>52.8</v>
      </c>
      <c r="E350" s="9">
        <v>9.98</v>
      </c>
      <c r="F350" s="28">
        <v>8.82</v>
      </c>
      <c r="G350" s="9">
        <v>84.4</v>
      </c>
      <c r="J350" s="3">
        <f t="shared" si="36"/>
        <v>348</v>
      </c>
      <c r="K350" s="10">
        <v>44048.083333333336</v>
      </c>
      <c r="L350" s="20">
        <f t="shared" si="37"/>
        <v>-8.2757057023011837E-3</v>
      </c>
      <c r="M350" s="20">
        <f t="shared" si="38"/>
        <v>2.3255813953488191E-2</v>
      </c>
      <c r="N350" s="20">
        <f t="shared" si="39"/>
        <v>-1.2858555885261969E-2</v>
      </c>
      <c r="O350" s="20">
        <f t="shared" si="40"/>
        <v>1.3623978201635634E-3</v>
      </c>
      <c r="P350" s="20">
        <f t="shared" si="41"/>
        <v>1.748040988547328E-2</v>
      </c>
    </row>
    <row r="351" spans="1:16" x14ac:dyDescent="0.3">
      <c r="A351" s="3">
        <f t="shared" si="35"/>
        <v>349</v>
      </c>
      <c r="B351" s="10">
        <v>44049.083333333336</v>
      </c>
      <c r="C351" s="9">
        <v>86.4</v>
      </c>
      <c r="D351" s="9">
        <v>52.2</v>
      </c>
      <c r="E351" s="9">
        <v>9.7379999999999995</v>
      </c>
      <c r="F351" s="28">
        <v>8.7200000000000006</v>
      </c>
      <c r="G351" s="9">
        <v>84.1</v>
      </c>
      <c r="J351" s="3">
        <f t="shared" si="36"/>
        <v>349</v>
      </c>
      <c r="K351" s="10">
        <v>44049.083333333336</v>
      </c>
      <c r="L351" s="20">
        <f t="shared" si="37"/>
        <v>-1.2345679012345623E-2</v>
      </c>
      <c r="M351" s="20">
        <f t="shared" si="38"/>
        <v>-1.1363636363636243E-2</v>
      </c>
      <c r="N351" s="20">
        <f t="shared" si="39"/>
        <v>-2.4248496993988011E-2</v>
      </c>
      <c r="O351" s="20">
        <f t="shared" si="40"/>
        <v>-1.1337868480725599E-2</v>
      </c>
      <c r="P351" s="20">
        <f t="shared" si="41"/>
        <v>-3.5545023696683664E-3</v>
      </c>
    </row>
    <row r="352" spans="1:16" x14ac:dyDescent="0.3">
      <c r="A352" s="3">
        <f t="shared" si="35"/>
        <v>350</v>
      </c>
      <c r="B352" s="10">
        <v>44050.083333333336</v>
      </c>
      <c r="C352" s="9">
        <v>87.38</v>
      </c>
      <c r="D352" s="9">
        <v>52.8</v>
      </c>
      <c r="E352" s="9">
        <v>9.7040000000000006</v>
      </c>
      <c r="F352" s="28">
        <v>8.7279999999999998</v>
      </c>
      <c r="G352" s="9">
        <v>84.1</v>
      </c>
      <c r="J352" s="3">
        <f t="shared" si="36"/>
        <v>350</v>
      </c>
      <c r="K352" s="10">
        <v>44050.083333333336</v>
      </c>
      <c r="L352" s="20">
        <f t="shared" si="37"/>
        <v>1.1342592592592515E-2</v>
      </c>
      <c r="M352" s="20">
        <f t="shared" si="38"/>
        <v>1.1494252873563093E-2</v>
      </c>
      <c r="N352" s="20">
        <f t="shared" si="39"/>
        <v>-3.4914766892584215E-3</v>
      </c>
      <c r="O352" s="20">
        <f t="shared" si="40"/>
        <v>9.1743119266052275E-4</v>
      </c>
      <c r="P352" s="20">
        <f t="shared" si="41"/>
        <v>0</v>
      </c>
    </row>
    <row r="353" spans="1:16" x14ac:dyDescent="0.3">
      <c r="A353" s="3">
        <f t="shared" si="35"/>
        <v>351</v>
      </c>
      <c r="B353" s="10">
        <v>44053.083333333336</v>
      </c>
      <c r="C353" s="9">
        <v>86.72</v>
      </c>
      <c r="D353" s="9">
        <v>52.8</v>
      </c>
      <c r="E353" s="9">
        <v>9.8040000000000003</v>
      </c>
      <c r="F353" s="28">
        <v>8.8040000000000003</v>
      </c>
      <c r="G353" s="9">
        <v>87.05</v>
      </c>
      <c r="J353" s="3">
        <f t="shared" si="36"/>
        <v>351</v>
      </c>
      <c r="K353" s="10">
        <v>44053.083333333336</v>
      </c>
      <c r="L353" s="20">
        <f t="shared" si="37"/>
        <v>-7.5532158388647019E-3</v>
      </c>
      <c r="M353" s="20">
        <f t="shared" si="38"/>
        <v>0</v>
      </c>
      <c r="N353" s="20">
        <f t="shared" si="39"/>
        <v>1.0305028854080689E-2</v>
      </c>
      <c r="O353" s="20">
        <f t="shared" si="40"/>
        <v>8.7076076993584106E-3</v>
      </c>
      <c r="P353" s="20">
        <f t="shared" si="41"/>
        <v>3.5077288941736118E-2</v>
      </c>
    </row>
    <row r="354" spans="1:16" x14ac:dyDescent="0.3">
      <c r="A354" s="3">
        <f t="shared" si="35"/>
        <v>352</v>
      </c>
      <c r="B354" s="10">
        <v>44054.083333333336</v>
      </c>
      <c r="C354" s="9">
        <v>87.63</v>
      </c>
      <c r="D354" s="9">
        <v>53</v>
      </c>
      <c r="E354" s="9">
        <v>9.9160000000000004</v>
      </c>
      <c r="F354" s="28">
        <v>8.8780000000000001</v>
      </c>
      <c r="G354" s="9">
        <v>91.35</v>
      </c>
      <c r="J354" s="3">
        <f t="shared" si="36"/>
        <v>352</v>
      </c>
      <c r="K354" s="10">
        <v>44054.083333333336</v>
      </c>
      <c r="L354" s="20">
        <f t="shared" si="37"/>
        <v>1.0493542435424219E-2</v>
      </c>
      <c r="M354" s="20">
        <f t="shared" si="38"/>
        <v>3.7878787878788955E-3</v>
      </c>
      <c r="N354" s="20">
        <f t="shared" si="39"/>
        <v>1.1423908608731104E-2</v>
      </c>
      <c r="O354" s="20">
        <f t="shared" si="40"/>
        <v>8.4052703316674915E-3</v>
      </c>
      <c r="P354" s="20">
        <f t="shared" si="41"/>
        <v>4.9396898334290507E-2</v>
      </c>
    </row>
    <row r="355" spans="1:16" x14ac:dyDescent="0.3">
      <c r="A355" s="3">
        <f t="shared" si="35"/>
        <v>353</v>
      </c>
      <c r="B355" s="10">
        <v>44055.083333333336</v>
      </c>
      <c r="C355" s="9">
        <v>88.2</v>
      </c>
      <c r="D355" s="9">
        <v>52.6</v>
      </c>
      <c r="E355" s="9">
        <v>10.029999999999999</v>
      </c>
      <c r="F355" s="28">
        <v>9.0020000000000007</v>
      </c>
      <c r="G355" s="9">
        <v>91.65</v>
      </c>
      <c r="J355" s="3">
        <f t="shared" si="36"/>
        <v>353</v>
      </c>
      <c r="K355" s="10">
        <v>44055.083333333336</v>
      </c>
      <c r="L355" s="20">
        <f t="shared" si="37"/>
        <v>6.5046217048956301E-3</v>
      </c>
      <c r="M355" s="20">
        <f t="shared" si="38"/>
        <v>-7.547169811320753E-3</v>
      </c>
      <c r="N355" s="20">
        <f t="shared" si="39"/>
        <v>1.1496571198063688E-2</v>
      </c>
      <c r="O355" s="20">
        <f t="shared" si="40"/>
        <v>1.3967109709394077E-2</v>
      </c>
      <c r="P355" s="20">
        <f t="shared" si="41"/>
        <v>3.284072249589709E-3</v>
      </c>
    </row>
    <row r="356" spans="1:16" x14ac:dyDescent="0.3">
      <c r="A356" s="3">
        <f t="shared" si="35"/>
        <v>354</v>
      </c>
      <c r="B356" s="10">
        <v>44056.083333333336</v>
      </c>
      <c r="C356" s="9">
        <v>86.99</v>
      </c>
      <c r="D356" s="9">
        <v>52</v>
      </c>
      <c r="E356" s="9">
        <v>10.015000000000001</v>
      </c>
      <c r="F356" s="28">
        <v>9.0120000000000005</v>
      </c>
      <c r="G356" s="9">
        <v>89.25</v>
      </c>
      <c r="J356" s="3">
        <f t="shared" si="36"/>
        <v>354</v>
      </c>
      <c r="K356" s="10">
        <v>44056.083333333336</v>
      </c>
      <c r="L356" s="20">
        <f t="shared" si="37"/>
        <v>-1.3718820861678083E-2</v>
      </c>
      <c r="M356" s="20">
        <f t="shared" si="38"/>
        <v>-1.1406844106463865E-2</v>
      </c>
      <c r="N356" s="20">
        <f t="shared" si="39"/>
        <v>-1.4955134596210673E-3</v>
      </c>
      <c r="O356" s="20">
        <f t="shared" si="40"/>
        <v>1.1108642523882661E-3</v>
      </c>
      <c r="P356" s="20">
        <f t="shared" si="41"/>
        <v>-2.6186579378068786E-2</v>
      </c>
    </row>
    <row r="357" spans="1:16" x14ac:dyDescent="0.3">
      <c r="A357" s="3">
        <f t="shared" si="35"/>
        <v>355</v>
      </c>
      <c r="B357" s="10">
        <v>44057.083333333336</v>
      </c>
      <c r="C357" s="9">
        <v>85.46</v>
      </c>
      <c r="D357" s="9">
        <v>52.2</v>
      </c>
      <c r="E357" s="9">
        <v>9.9060000000000006</v>
      </c>
      <c r="F357" s="28">
        <v>8.9019999999999992</v>
      </c>
      <c r="G357" s="9">
        <v>88</v>
      </c>
      <c r="J357" s="3">
        <f t="shared" si="36"/>
        <v>355</v>
      </c>
      <c r="K357" s="10">
        <v>44057.083333333336</v>
      </c>
      <c r="L357" s="20">
        <f t="shared" si="37"/>
        <v>-1.7588228532015138E-2</v>
      </c>
      <c r="M357" s="20">
        <f t="shared" si="38"/>
        <v>3.8461538461538325E-3</v>
      </c>
      <c r="N357" s="20">
        <f t="shared" si="39"/>
        <v>-1.0883674488267547E-2</v>
      </c>
      <c r="O357" s="20">
        <f t="shared" si="40"/>
        <v>-1.2205947625388514E-2</v>
      </c>
      <c r="P357" s="20">
        <f t="shared" si="41"/>
        <v>-1.4005602240896309E-2</v>
      </c>
    </row>
    <row r="358" spans="1:16" x14ac:dyDescent="0.3">
      <c r="A358" s="3">
        <f t="shared" si="35"/>
        <v>356</v>
      </c>
      <c r="B358" s="10">
        <v>44060.083333333336</v>
      </c>
      <c r="C358" s="9">
        <v>86.51</v>
      </c>
      <c r="D358" s="9">
        <v>52</v>
      </c>
      <c r="E358" s="9">
        <v>9.8439999999999994</v>
      </c>
      <c r="F358" s="28">
        <v>8.83</v>
      </c>
      <c r="G358" s="9">
        <v>84.15</v>
      </c>
      <c r="J358" s="3">
        <f t="shared" si="36"/>
        <v>356</v>
      </c>
      <c r="K358" s="10">
        <v>44060.083333333336</v>
      </c>
      <c r="L358" s="20">
        <f t="shared" si="37"/>
        <v>1.2286449801076627E-2</v>
      </c>
      <c r="M358" s="20">
        <f t="shared" si="38"/>
        <v>-3.8314176245211051E-3</v>
      </c>
      <c r="N358" s="20">
        <f t="shared" si="39"/>
        <v>-6.2588330304866879E-3</v>
      </c>
      <c r="O358" s="20">
        <f t="shared" si="40"/>
        <v>-8.0880700966073915E-3</v>
      </c>
      <c r="P358" s="20">
        <f t="shared" si="41"/>
        <v>-4.3749999999999956E-2</v>
      </c>
    </row>
    <row r="359" spans="1:16" x14ac:dyDescent="0.3">
      <c r="A359" s="3">
        <f t="shared" si="35"/>
        <v>357</v>
      </c>
      <c r="B359" s="10">
        <v>44061.083333333336</v>
      </c>
      <c r="C359" s="9">
        <v>87.38</v>
      </c>
      <c r="D359" s="9">
        <v>52.2</v>
      </c>
      <c r="E359" s="9">
        <v>9.8059999999999992</v>
      </c>
      <c r="F359" s="28">
        <v>8.6560000000000006</v>
      </c>
      <c r="G359" s="9">
        <v>84.4</v>
      </c>
      <c r="J359" s="3">
        <f t="shared" si="36"/>
        <v>357</v>
      </c>
      <c r="K359" s="10">
        <v>44061.083333333336</v>
      </c>
      <c r="L359" s="20">
        <f t="shared" si="37"/>
        <v>1.0056640850768517E-2</v>
      </c>
      <c r="M359" s="20">
        <f t="shared" si="38"/>
        <v>3.8461538461538325E-3</v>
      </c>
      <c r="N359" s="20">
        <f t="shared" si="39"/>
        <v>-3.8602194229988562E-3</v>
      </c>
      <c r="O359" s="20">
        <f t="shared" si="40"/>
        <v>-1.9705549263873134E-2</v>
      </c>
      <c r="P359" s="20">
        <f t="shared" si="41"/>
        <v>2.9708853238266109E-3</v>
      </c>
    </row>
    <row r="360" spans="1:16" x14ac:dyDescent="0.3">
      <c r="A360" s="3">
        <f t="shared" si="35"/>
        <v>358</v>
      </c>
      <c r="B360" s="10">
        <v>44062.083333333336</v>
      </c>
      <c r="C360" s="9">
        <v>87.64</v>
      </c>
      <c r="D360" s="9">
        <v>51.4</v>
      </c>
      <c r="E360" s="9">
        <v>10.005000000000001</v>
      </c>
      <c r="F360" s="28">
        <v>8.7360000000000007</v>
      </c>
      <c r="G360" s="9">
        <v>85.85</v>
      </c>
      <c r="J360" s="3">
        <f t="shared" si="36"/>
        <v>358</v>
      </c>
      <c r="K360" s="10">
        <v>44062.083333333336</v>
      </c>
      <c r="L360" s="20">
        <f t="shared" si="37"/>
        <v>2.9755092698557917E-3</v>
      </c>
      <c r="M360" s="20">
        <f t="shared" si="38"/>
        <v>-1.5325670498084421E-2</v>
      </c>
      <c r="N360" s="20">
        <f t="shared" si="39"/>
        <v>2.0293697736080141E-2</v>
      </c>
      <c r="O360" s="20">
        <f t="shared" si="40"/>
        <v>9.2421441774492852E-3</v>
      </c>
      <c r="P360" s="20">
        <f t="shared" si="41"/>
        <v>1.7180094786729772E-2</v>
      </c>
    </row>
    <row r="361" spans="1:16" x14ac:dyDescent="0.3">
      <c r="A361" s="3">
        <f t="shared" si="35"/>
        <v>359</v>
      </c>
      <c r="B361" s="10">
        <v>44063.083333333336</v>
      </c>
      <c r="C361" s="9">
        <v>86.97</v>
      </c>
      <c r="D361" s="9">
        <v>51.4</v>
      </c>
      <c r="E361" s="9">
        <v>9.8659999999999997</v>
      </c>
      <c r="F361" s="28">
        <v>8.5719999999999992</v>
      </c>
      <c r="G361" s="9">
        <v>85.05</v>
      </c>
      <c r="J361" s="3">
        <f t="shared" si="36"/>
        <v>359</v>
      </c>
      <c r="K361" s="10">
        <v>44063.083333333336</v>
      </c>
      <c r="L361" s="20">
        <f t="shared" si="37"/>
        <v>-7.6449109995435638E-3</v>
      </c>
      <c r="M361" s="20">
        <f t="shared" si="38"/>
        <v>0</v>
      </c>
      <c r="N361" s="20">
        <f t="shared" si="39"/>
        <v>-1.3893053473263528E-2</v>
      </c>
      <c r="O361" s="20">
        <f t="shared" si="40"/>
        <v>-1.8772893772893928E-2</v>
      </c>
      <c r="P361" s="20">
        <f t="shared" si="41"/>
        <v>-9.31857891671517E-3</v>
      </c>
    </row>
    <row r="362" spans="1:16" x14ac:dyDescent="0.3">
      <c r="A362" s="3">
        <f t="shared" si="35"/>
        <v>360</v>
      </c>
      <c r="B362" s="10">
        <v>44064.083333333336</v>
      </c>
      <c r="C362" s="9">
        <v>86.34</v>
      </c>
      <c r="D362" s="9">
        <v>51.6</v>
      </c>
      <c r="E362" s="9">
        <v>9.83</v>
      </c>
      <c r="F362" s="28">
        <v>8.5359999999999996</v>
      </c>
      <c r="G362" s="9">
        <v>86.35</v>
      </c>
      <c r="J362" s="3">
        <f t="shared" si="36"/>
        <v>360</v>
      </c>
      <c r="K362" s="10">
        <v>44064.083333333336</v>
      </c>
      <c r="L362" s="20">
        <f t="shared" si="37"/>
        <v>-7.2438771990340767E-3</v>
      </c>
      <c r="M362" s="20">
        <f t="shared" si="38"/>
        <v>3.8910505836575737E-3</v>
      </c>
      <c r="N362" s="20">
        <f t="shared" si="39"/>
        <v>-3.6488951956212823E-3</v>
      </c>
      <c r="O362" s="20">
        <f t="shared" si="40"/>
        <v>-4.1997200186654204E-3</v>
      </c>
      <c r="P362" s="20">
        <f t="shared" si="41"/>
        <v>1.5285126396237469E-2</v>
      </c>
    </row>
    <row r="363" spans="1:16" x14ac:dyDescent="0.3">
      <c r="A363" s="3">
        <f t="shared" si="35"/>
        <v>361</v>
      </c>
      <c r="B363" s="10">
        <v>44067.083333333336</v>
      </c>
      <c r="C363" s="9">
        <v>87.43</v>
      </c>
      <c r="D363" s="9">
        <v>52.2</v>
      </c>
      <c r="E363" s="9">
        <v>10.050000000000001</v>
      </c>
      <c r="F363" s="28">
        <v>8.9139999999999997</v>
      </c>
      <c r="G363" s="9">
        <v>89.1</v>
      </c>
      <c r="J363" s="3">
        <f t="shared" si="36"/>
        <v>361</v>
      </c>
      <c r="K363" s="10">
        <v>44067.083333333336</v>
      </c>
      <c r="L363" s="20">
        <f t="shared" si="37"/>
        <v>1.2624507760018666E-2</v>
      </c>
      <c r="M363" s="20">
        <f t="shared" si="38"/>
        <v>1.1627906976744207E-2</v>
      </c>
      <c r="N363" s="20">
        <f t="shared" si="39"/>
        <v>2.238046795523907E-2</v>
      </c>
      <c r="O363" s="20">
        <f t="shared" si="40"/>
        <v>4.4283036551077792E-2</v>
      </c>
      <c r="P363" s="20">
        <f t="shared" si="41"/>
        <v>3.1847133757961776E-2</v>
      </c>
    </row>
    <row r="364" spans="1:16" x14ac:dyDescent="0.3">
      <c r="A364" s="3">
        <f t="shared" si="35"/>
        <v>362</v>
      </c>
      <c r="B364" s="10">
        <v>44068.083333333336</v>
      </c>
      <c r="C364" s="9">
        <v>87.67</v>
      </c>
      <c r="D364" s="9">
        <v>51.8</v>
      </c>
      <c r="E364" s="9">
        <v>9.9700000000000006</v>
      </c>
      <c r="F364" s="28">
        <v>8.8460000000000001</v>
      </c>
      <c r="G364" s="9">
        <v>87.75</v>
      </c>
      <c r="J364" s="3">
        <f t="shared" si="36"/>
        <v>362</v>
      </c>
      <c r="K364" s="10">
        <v>44068.083333333336</v>
      </c>
      <c r="L364" s="20">
        <f t="shared" si="37"/>
        <v>2.7450531854054105E-3</v>
      </c>
      <c r="M364" s="20">
        <f t="shared" si="38"/>
        <v>-7.6628352490422103E-3</v>
      </c>
      <c r="N364" s="20">
        <f t="shared" si="39"/>
        <v>-7.9601990049751326E-3</v>
      </c>
      <c r="O364" s="20">
        <f t="shared" si="40"/>
        <v>-7.6284496297958082E-3</v>
      </c>
      <c r="P364" s="20">
        <f t="shared" si="41"/>
        <v>-1.5151515151515138E-2</v>
      </c>
    </row>
    <row r="365" spans="1:16" x14ac:dyDescent="0.3">
      <c r="A365" s="3">
        <f t="shared" si="35"/>
        <v>363</v>
      </c>
      <c r="B365" s="10">
        <v>44069.083333333336</v>
      </c>
      <c r="C365" s="9">
        <v>87.49</v>
      </c>
      <c r="D365" s="9">
        <v>51.6</v>
      </c>
      <c r="E365" s="9">
        <v>9.8339999999999996</v>
      </c>
      <c r="F365" s="28">
        <v>9.08</v>
      </c>
      <c r="G365" s="9">
        <v>89.1</v>
      </c>
      <c r="J365" s="3">
        <f t="shared" si="36"/>
        <v>363</v>
      </c>
      <c r="K365" s="10">
        <v>44069.083333333336</v>
      </c>
      <c r="L365" s="20">
        <f t="shared" si="37"/>
        <v>-2.0531538724763987E-3</v>
      </c>
      <c r="M365" s="20">
        <f t="shared" si="38"/>
        <v>-3.8610038610037423E-3</v>
      </c>
      <c r="N365" s="20">
        <f t="shared" si="39"/>
        <v>-1.3640922768304975E-2</v>
      </c>
      <c r="O365" s="20">
        <f t="shared" si="40"/>
        <v>2.6452633958851557E-2</v>
      </c>
      <c r="P365" s="20">
        <f t="shared" si="41"/>
        <v>1.538461538461533E-2</v>
      </c>
    </row>
    <row r="366" spans="1:16" x14ac:dyDescent="0.3">
      <c r="A366" s="3">
        <f t="shared" si="35"/>
        <v>364</v>
      </c>
      <c r="B366" s="10">
        <v>44070.083333333336</v>
      </c>
      <c r="C366" s="9">
        <v>86.15</v>
      </c>
      <c r="D366" s="9">
        <v>51.4</v>
      </c>
      <c r="E366" s="9">
        <v>9.6579999999999995</v>
      </c>
      <c r="F366" s="28">
        <v>8.9</v>
      </c>
      <c r="G366" s="9">
        <v>89.35</v>
      </c>
      <c r="J366" s="3">
        <f t="shared" si="36"/>
        <v>364</v>
      </c>
      <c r="K366" s="10">
        <v>44070.083333333336</v>
      </c>
      <c r="L366" s="20">
        <f t="shared" si="37"/>
        <v>-1.5316036118413368E-2</v>
      </c>
      <c r="M366" s="20">
        <f t="shared" si="38"/>
        <v>-3.8759689922480689E-3</v>
      </c>
      <c r="N366" s="20">
        <f t="shared" si="39"/>
        <v>-1.7897091722595126E-2</v>
      </c>
      <c r="O366" s="20">
        <f t="shared" si="40"/>
        <v>-1.9823788546255439E-2</v>
      </c>
      <c r="P366" s="20">
        <f t="shared" si="41"/>
        <v>2.8058361391694042E-3</v>
      </c>
    </row>
    <row r="367" spans="1:16" x14ac:dyDescent="0.3">
      <c r="A367" s="3">
        <f t="shared" si="35"/>
        <v>365</v>
      </c>
      <c r="B367" s="10">
        <v>44071.083333333336</v>
      </c>
      <c r="C367" s="9">
        <v>85.03</v>
      </c>
      <c r="D367" s="9">
        <v>50.8</v>
      </c>
      <c r="E367" s="9">
        <v>9.5719999999999992</v>
      </c>
      <c r="F367" s="28">
        <v>8.7899999999999991</v>
      </c>
      <c r="G367" s="9">
        <v>90.55</v>
      </c>
      <c r="J367" s="3">
        <f t="shared" si="36"/>
        <v>365</v>
      </c>
      <c r="K367" s="10">
        <v>44071.083333333336</v>
      </c>
      <c r="L367" s="20">
        <f t="shared" si="37"/>
        <v>-1.3000580383052851E-2</v>
      </c>
      <c r="M367" s="20">
        <f t="shared" si="38"/>
        <v>-1.1673151750972832E-2</v>
      </c>
      <c r="N367" s="20">
        <f t="shared" si="39"/>
        <v>-8.9045351004348738E-3</v>
      </c>
      <c r="O367" s="20">
        <f t="shared" si="40"/>
        <v>-1.2359550561797938E-2</v>
      </c>
      <c r="P367" s="20">
        <f t="shared" si="41"/>
        <v>1.3430330162283122E-2</v>
      </c>
    </row>
    <row r="368" spans="1:16" x14ac:dyDescent="0.3">
      <c r="A368" s="3">
        <f t="shared" si="35"/>
        <v>366</v>
      </c>
      <c r="B368" s="10">
        <v>44074.083333333336</v>
      </c>
      <c r="C368" s="9">
        <v>84.87</v>
      </c>
      <c r="D368" s="9">
        <v>51.8</v>
      </c>
      <c r="E368" s="9">
        <v>9.33</v>
      </c>
      <c r="F368" s="28">
        <v>8.8019999999999996</v>
      </c>
      <c r="G368" s="9">
        <v>87.8</v>
      </c>
      <c r="J368" s="3">
        <f t="shared" si="36"/>
        <v>366</v>
      </c>
      <c r="K368" s="10">
        <v>44074.083333333336</v>
      </c>
      <c r="L368" s="20">
        <f t="shared" si="37"/>
        <v>-1.8816888157120459E-3</v>
      </c>
      <c r="M368" s="20">
        <f t="shared" si="38"/>
        <v>1.9685039370078705E-2</v>
      </c>
      <c r="N368" s="20">
        <f t="shared" si="39"/>
        <v>-2.5282072712076831E-2</v>
      </c>
      <c r="O368" s="20">
        <f t="shared" si="40"/>
        <v>1.3651877133107337E-3</v>
      </c>
      <c r="P368" s="20">
        <f t="shared" si="41"/>
        <v>-3.036996134732195E-2</v>
      </c>
    </row>
    <row r="369" spans="1:16" x14ac:dyDescent="0.3">
      <c r="A369" s="3">
        <f t="shared" si="35"/>
        <v>367</v>
      </c>
      <c r="B369" s="10">
        <v>44075.083333333336</v>
      </c>
      <c r="C369" s="9">
        <v>83.91</v>
      </c>
      <c r="D369" s="9">
        <v>53.6</v>
      </c>
      <c r="E369" s="9">
        <v>9.1720000000000006</v>
      </c>
      <c r="F369" s="28">
        <v>8.7840000000000007</v>
      </c>
      <c r="G369" s="9">
        <v>85</v>
      </c>
      <c r="J369" s="3">
        <f t="shared" si="36"/>
        <v>367</v>
      </c>
      <c r="K369" s="10">
        <v>44075.083333333336</v>
      </c>
      <c r="L369" s="20">
        <f t="shared" si="37"/>
        <v>-1.1311417462000817E-2</v>
      </c>
      <c r="M369" s="20">
        <f t="shared" si="38"/>
        <v>3.4749034749034902E-2</v>
      </c>
      <c r="N369" s="20">
        <f t="shared" si="39"/>
        <v>-1.693461950696673E-2</v>
      </c>
      <c r="O369" s="20">
        <f t="shared" si="40"/>
        <v>-2.0449897750509649E-3</v>
      </c>
      <c r="P369" s="20">
        <f t="shared" si="41"/>
        <v>-3.1890660592255093E-2</v>
      </c>
    </row>
    <row r="370" spans="1:16" x14ac:dyDescent="0.3">
      <c r="A370" s="3">
        <f t="shared" si="35"/>
        <v>368</v>
      </c>
      <c r="B370" s="10">
        <v>44076.083333333336</v>
      </c>
      <c r="C370" s="9">
        <v>85.18</v>
      </c>
      <c r="D370" s="9">
        <v>54.2</v>
      </c>
      <c r="E370" s="9">
        <v>9.2140000000000004</v>
      </c>
      <c r="F370" s="28">
        <v>8.98</v>
      </c>
      <c r="G370" s="9">
        <v>87.5</v>
      </c>
      <c r="J370" s="3">
        <f t="shared" si="36"/>
        <v>368</v>
      </c>
      <c r="K370" s="10">
        <v>44076.083333333336</v>
      </c>
      <c r="L370" s="20">
        <f t="shared" si="37"/>
        <v>1.5135263973304891E-2</v>
      </c>
      <c r="M370" s="20">
        <f t="shared" si="38"/>
        <v>1.1194029850746245E-2</v>
      </c>
      <c r="N370" s="20">
        <f t="shared" si="39"/>
        <v>4.5791539467945341E-3</v>
      </c>
      <c r="O370" s="20">
        <f t="shared" si="40"/>
        <v>2.2313296903460733E-2</v>
      </c>
      <c r="P370" s="20">
        <f t="shared" si="41"/>
        <v>2.9411764705882248E-2</v>
      </c>
    </row>
    <row r="371" spans="1:16" x14ac:dyDescent="0.3">
      <c r="A371" s="3">
        <f t="shared" si="35"/>
        <v>369</v>
      </c>
      <c r="B371" s="10">
        <v>44077.083333333336</v>
      </c>
      <c r="C371" s="9">
        <v>84.41</v>
      </c>
      <c r="D371" s="9">
        <v>56</v>
      </c>
      <c r="E371" s="9">
        <v>9.3219999999999992</v>
      </c>
      <c r="F371" s="28">
        <v>8.85</v>
      </c>
      <c r="G371" s="9">
        <v>91.3</v>
      </c>
      <c r="J371" s="3">
        <f t="shared" si="36"/>
        <v>369</v>
      </c>
      <c r="K371" s="10">
        <v>44077.083333333336</v>
      </c>
      <c r="L371" s="20">
        <f t="shared" si="37"/>
        <v>-9.0396806762151893E-3</v>
      </c>
      <c r="M371" s="20">
        <f t="shared" si="38"/>
        <v>3.3210332103321027E-2</v>
      </c>
      <c r="N371" s="20">
        <f t="shared" si="39"/>
        <v>1.1721293683524925E-2</v>
      </c>
      <c r="O371" s="20">
        <f t="shared" si="40"/>
        <v>-1.4476614699331924E-2</v>
      </c>
      <c r="P371" s="20">
        <f t="shared" si="41"/>
        <v>4.3428571428571372E-2</v>
      </c>
    </row>
    <row r="372" spans="1:16" x14ac:dyDescent="0.3">
      <c r="A372" s="3">
        <f t="shared" si="35"/>
        <v>370</v>
      </c>
      <c r="B372" s="10">
        <v>44078.083333333336</v>
      </c>
      <c r="C372" s="9">
        <v>83.57</v>
      </c>
      <c r="D372" s="9">
        <v>58</v>
      </c>
      <c r="E372" s="9">
        <v>9.218</v>
      </c>
      <c r="F372" s="28">
        <v>8.6440000000000001</v>
      </c>
      <c r="G372" s="9">
        <v>88.55</v>
      </c>
      <c r="J372" s="3">
        <f t="shared" si="36"/>
        <v>370</v>
      </c>
      <c r="K372" s="10">
        <v>44078.083333333336</v>
      </c>
      <c r="L372" s="20">
        <f t="shared" si="37"/>
        <v>-9.9514275559767773E-3</v>
      </c>
      <c r="M372" s="20">
        <f t="shared" si="38"/>
        <v>3.5714285714285809E-2</v>
      </c>
      <c r="N372" s="20">
        <f t="shared" si="39"/>
        <v>-1.1156404205106107E-2</v>
      </c>
      <c r="O372" s="20">
        <f t="shared" si="40"/>
        <v>-2.3276836158191982E-2</v>
      </c>
      <c r="P372" s="20">
        <f t="shared" si="41"/>
        <v>-3.0120481927710885E-2</v>
      </c>
    </row>
    <row r="373" spans="1:16" x14ac:dyDescent="0.3">
      <c r="A373" s="3">
        <f t="shared" si="35"/>
        <v>371</v>
      </c>
      <c r="B373" s="10">
        <v>44081.083333333336</v>
      </c>
      <c r="C373" s="9">
        <v>85.53</v>
      </c>
      <c r="D373" s="9">
        <v>58.8</v>
      </c>
      <c r="E373" s="9">
        <v>9.26</v>
      </c>
      <c r="F373" s="28">
        <v>8.8360000000000003</v>
      </c>
      <c r="G373" s="9">
        <v>91.7</v>
      </c>
      <c r="J373" s="3">
        <f t="shared" si="36"/>
        <v>371</v>
      </c>
      <c r="K373" s="10">
        <v>44081.083333333336</v>
      </c>
      <c r="L373" s="20">
        <f t="shared" si="37"/>
        <v>2.3453392365681669E-2</v>
      </c>
      <c r="M373" s="20">
        <f t="shared" si="38"/>
        <v>1.379310344827589E-2</v>
      </c>
      <c r="N373" s="20">
        <f t="shared" si="39"/>
        <v>4.5563028856585586E-3</v>
      </c>
      <c r="O373" s="20">
        <f t="shared" si="40"/>
        <v>2.2211938917167995E-2</v>
      </c>
      <c r="P373" s="20">
        <f t="shared" si="41"/>
        <v>3.5573122529644285E-2</v>
      </c>
    </row>
    <row r="374" spans="1:16" x14ac:dyDescent="0.3">
      <c r="A374" s="3">
        <f t="shared" si="35"/>
        <v>372</v>
      </c>
      <c r="B374" s="10">
        <v>44082.083333333336</v>
      </c>
      <c r="C374" s="9">
        <v>85.7</v>
      </c>
      <c r="D374" s="9">
        <v>61</v>
      </c>
      <c r="E374" s="9">
        <v>9.1660000000000004</v>
      </c>
      <c r="F374" s="28">
        <v>8.1319999999999997</v>
      </c>
      <c r="G374" s="9">
        <v>88.6</v>
      </c>
      <c r="J374" s="3">
        <f t="shared" si="36"/>
        <v>372</v>
      </c>
      <c r="K374" s="10">
        <v>44082.083333333336</v>
      </c>
      <c r="L374" s="20">
        <f t="shared" si="37"/>
        <v>1.9876066877120291E-3</v>
      </c>
      <c r="M374" s="20">
        <f t="shared" si="38"/>
        <v>3.741496598639471E-2</v>
      </c>
      <c r="N374" s="20">
        <f t="shared" si="39"/>
        <v>-1.0151187904967496E-2</v>
      </c>
      <c r="O374" s="20">
        <f t="shared" si="40"/>
        <v>-7.9674060660932633E-2</v>
      </c>
      <c r="P374" s="20">
        <f t="shared" si="41"/>
        <v>-3.3805888767720949E-2</v>
      </c>
    </row>
    <row r="375" spans="1:16" x14ac:dyDescent="0.3">
      <c r="A375" s="3">
        <f t="shared" si="35"/>
        <v>373</v>
      </c>
      <c r="B375" s="10">
        <v>44083.083333333336</v>
      </c>
      <c r="C375" s="9">
        <v>88.12</v>
      </c>
      <c r="D375" s="9">
        <v>60</v>
      </c>
      <c r="E375" s="9">
        <v>9.6039999999999992</v>
      </c>
      <c r="F375" s="28">
        <v>8.5239999999999991</v>
      </c>
      <c r="G375" s="9">
        <v>86.8</v>
      </c>
      <c r="J375" s="3">
        <f t="shared" si="36"/>
        <v>373</v>
      </c>
      <c r="K375" s="10">
        <v>44083.083333333336</v>
      </c>
      <c r="L375" s="20">
        <f t="shared" si="37"/>
        <v>2.823803967327887E-2</v>
      </c>
      <c r="M375" s="20">
        <f t="shared" si="38"/>
        <v>-1.6393442622950838E-2</v>
      </c>
      <c r="N375" s="20">
        <f t="shared" si="39"/>
        <v>4.7785293475889112E-2</v>
      </c>
      <c r="O375" s="20">
        <f t="shared" si="40"/>
        <v>4.8204623708804739E-2</v>
      </c>
      <c r="P375" s="20">
        <f t="shared" si="41"/>
        <v>-2.0316027088036037E-2</v>
      </c>
    </row>
    <row r="376" spans="1:16" x14ac:dyDescent="0.3">
      <c r="A376" s="3">
        <f t="shared" si="35"/>
        <v>374</v>
      </c>
      <c r="B376" s="10">
        <v>44084.083333333336</v>
      </c>
      <c r="C376" s="9">
        <v>86.69</v>
      </c>
      <c r="D376" s="9">
        <v>56</v>
      </c>
      <c r="E376" s="9">
        <v>9.5079999999999991</v>
      </c>
      <c r="F376" s="28">
        <v>8.4</v>
      </c>
      <c r="G376" s="9">
        <v>88.25</v>
      </c>
      <c r="J376" s="3">
        <f t="shared" si="36"/>
        <v>374</v>
      </c>
      <c r="K376" s="10">
        <v>44084.083333333336</v>
      </c>
      <c r="L376" s="20">
        <f t="shared" si="37"/>
        <v>-1.6227871084884327E-2</v>
      </c>
      <c r="M376" s="20">
        <f t="shared" si="38"/>
        <v>-6.6666666666666652E-2</v>
      </c>
      <c r="N376" s="20">
        <f t="shared" si="39"/>
        <v>-9.9958350687213704E-3</v>
      </c>
      <c r="O376" s="20">
        <f t="shared" si="40"/>
        <v>-1.4547160957296912E-2</v>
      </c>
      <c r="P376" s="20">
        <f t="shared" si="41"/>
        <v>1.6705069124423932E-2</v>
      </c>
    </row>
    <row r="377" spans="1:16" x14ac:dyDescent="0.3">
      <c r="A377" s="3">
        <f t="shared" si="35"/>
        <v>375</v>
      </c>
      <c r="B377" s="10">
        <v>44085.083333333336</v>
      </c>
      <c r="C377" s="9">
        <v>87.54</v>
      </c>
      <c r="D377" s="9">
        <v>55.8</v>
      </c>
      <c r="E377" s="9">
        <v>9.4960000000000004</v>
      </c>
      <c r="F377" s="28">
        <v>8.4939999999999998</v>
      </c>
      <c r="G377" s="9">
        <v>86.9</v>
      </c>
      <c r="J377" s="3">
        <f t="shared" si="36"/>
        <v>375</v>
      </c>
      <c r="K377" s="10">
        <v>44085.083333333336</v>
      </c>
      <c r="L377" s="20">
        <f t="shared" si="37"/>
        <v>9.80505248586927E-3</v>
      </c>
      <c r="M377" s="20">
        <f t="shared" si="38"/>
        <v>-3.5714285714286698E-3</v>
      </c>
      <c r="N377" s="20">
        <f t="shared" si="39"/>
        <v>-1.2620950778290396E-3</v>
      </c>
      <c r="O377" s="20">
        <f t="shared" si="40"/>
        <v>1.1190476190476195E-2</v>
      </c>
      <c r="P377" s="20">
        <f t="shared" si="41"/>
        <v>-1.5297450424929138E-2</v>
      </c>
    </row>
    <row r="378" spans="1:16" x14ac:dyDescent="0.3">
      <c r="A378" s="3">
        <f t="shared" si="35"/>
        <v>376</v>
      </c>
      <c r="B378" s="10">
        <v>44088.083333333336</v>
      </c>
      <c r="C378" s="9">
        <v>87.06</v>
      </c>
      <c r="D378" s="9">
        <v>56</v>
      </c>
      <c r="E378" s="9">
        <v>9.5120000000000005</v>
      </c>
      <c r="F378" s="28">
        <v>8.4480000000000004</v>
      </c>
      <c r="G378" s="9">
        <v>87.35</v>
      </c>
      <c r="J378" s="3">
        <f t="shared" si="36"/>
        <v>376</v>
      </c>
      <c r="K378" s="10">
        <v>44088.083333333336</v>
      </c>
      <c r="L378" s="20">
        <f t="shared" si="37"/>
        <v>-5.4832076764907978E-3</v>
      </c>
      <c r="M378" s="20">
        <f t="shared" si="38"/>
        <v>3.5842293906811484E-3</v>
      </c>
      <c r="N378" s="20">
        <f t="shared" si="39"/>
        <v>1.6849199663016012E-3</v>
      </c>
      <c r="O378" s="20">
        <f t="shared" si="40"/>
        <v>-5.4155874735106746E-3</v>
      </c>
      <c r="P378" s="20">
        <f t="shared" si="41"/>
        <v>5.1783659378594749E-3</v>
      </c>
    </row>
    <row r="379" spans="1:16" x14ac:dyDescent="0.3">
      <c r="A379" s="3">
        <f t="shared" si="35"/>
        <v>377</v>
      </c>
      <c r="B379" s="10">
        <v>44089.083333333336</v>
      </c>
      <c r="C379" s="9">
        <v>88.74</v>
      </c>
      <c r="D379" s="9">
        <v>55.6</v>
      </c>
      <c r="E379" s="9">
        <v>9.5079999999999991</v>
      </c>
      <c r="F379" s="28">
        <v>8.4580000000000002</v>
      </c>
      <c r="G379" s="9">
        <v>86.7</v>
      </c>
      <c r="J379" s="3">
        <f t="shared" si="36"/>
        <v>377</v>
      </c>
      <c r="K379" s="10">
        <v>44089.083333333336</v>
      </c>
      <c r="L379" s="20">
        <f t="shared" si="37"/>
        <v>1.9297036526533251E-2</v>
      </c>
      <c r="M379" s="20">
        <f t="shared" si="38"/>
        <v>-7.1428571428571175E-3</v>
      </c>
      <c r="N379" s="20">
        <f t="shared" si="39"/>
        <v>-4.2052144659388002E-4</v>
      </c>
      <c r="O379" s="20">
        <f t="shared" si="40"/>
        <v>1.1837121212121549E-3</v>
      </c>
      <c r="P379" s="20">
        <f t="shared" si="41"/>
        <v>-7.4413279908412955E-3</v>
      </c>
    </row>
    <row r="380" spans="1:16" x14ac:dyDescent="0.3">
      <c r="A380" s="3">
        <f t="shared" si="35"/>
        <v>378</v>
      </c>
      <c r="B380" s="10">
        <v>44090.083333333336</v>
      </c>
      <c r="C380" s="9">
        <v>88.25</v>
      </c>
      <c r="D380" s="9">
        <v>56.6</v>
      </c>
      <c r="E380" s="9">
        <v>9.6359999999999992</v>
      </c>
      <c r="F380" s="28">
        <v>8.57</v>
      </c>
      <c r="G380" s="9">
        <v>87.35</v>
      </c>
      <c r="J380" s="3">
        <f t="shared" si="36"/>
        <v>378</v>
      </c>
      <c r="K380" s="10">
        <v>44090.083333333336</v>
      </c>
      <c r="L380" s="20">
        <f t="shared" si="37"/>
        <v>-5.5217489294567823E-3</v>
      </c>
      <c r="M380" s="20">
        <f t="shared" si="38"/>
        <v>1.7985611510791477E-2</v>
      </c>
      <c r="N380" s="20">
        <f t="shared" si="39"/>
        <v>1.3462347496844718E-2</v>
      </c>
      <c r="O380" s="20">
        <f t="shared" si="40"/>
        <v>1.3241901158666414E-2</v>
      </c>
      <c r="P380" s="20">
        <f t="shared" si="41"/>
        <v>7.4971164936561419E-3</v>
      </c>
    </row>
    <row r="381" spans="1:16" x14ac:dyDescent="0.3">
      <c r="A381" s="3">
        <f t="shared" si="35"/>
        <v>379</v>
      </c>
      <c r="B381" s="10">
        <v>44091.083333333336</v>
      </c>
      <c r="C381" s="9">
        <v>88.03</v>
      </c>
      <c r="D381" s="9">
        <v>56.8</v>
      </c>
      <c r="E381" s="9">
        <v>9.66</v>
      </c>
      <c r="F381" s="28">
        <v>8.7859999999999996</v>
      </c>
      <c r="G381" s="9">
        <v>89.5</v>
      </c>
      <c r="J381" s="3">
        <f t="shared" si="36"/>
        <v>379</v>
      </c>
      <c r="K381" s="10">
        <v>44091.083333333336</v>
      </c>
      <c r="L381" s="20">
        <f t="shared" si="37"/>
        <v>-2.4929178470254332E-3</v>
      </c>
      <c r="M381" s="20">
        <f t="shared" si="38"/>
        <v>3.5335689045936647E-3</v>
      </c>
      <c r="N381" s="20">
        <f t="shared" si="39"/>
        <v>2.4906600249066102E-3</v>
      </c>
      <c r="O381" s="20">
        <f t="shared" si="40"/>
        <v>2.520420070011653E-2</v>
      </c>
      <c r="P381" s="20">
        <f t="shared" si="41"/>
        <v>2.4613623354321712E-2</v>
      </c>
    </row>
    <row r="382" spans="1:16" x14ac:dyDescent="0.3">
      <c r="A382" s="3">
        <f t="shared" si="35"/>
        <v>380</v>
      </c>
      <c r="B382" s="10">
        <v>44092.083333333336</v>
      </c>
      <c r="C382" s="9">
        <v>88.44</v>
      </c>
      <c r="D382" s="9">
        <v>56</v>
      </c>
      <c r="E382" s="9">
        <v>9.516</v>
      </c>
      <c r="F382" s="28">
        <v>8.6639999999999997</v>
      </c>
      <c r="G382" s="9">
        <v>85.8</v>
      </c>
      <c r="J382" s="3">
        <f t="shared" si="36"/>
        <v>380</v>
      </c>
      <c r="K382" s="10">
        <v>44092.083333333336</v>
      </c>
      <c r="L382" s="20">
        <f t="shared" si="37"/>
        <v>4.6575031239350917E-3</v>
      </c>
      <c r="M382" s="20">
        <f t="shared" si="38"/>
        <v>-1.4084507042253502E-2</v>
      </c>
      <c r="N382" s="20">
        <f t="shared" si="39"/>
        <v>-1.4906832298136607E-2</v>
      </c>
      <c r="O382" s="20">
        <f t="shared" si="40"/>
        <v>-1.3885727293421302E-2</v>
      </c>
      <c r="P382" s="20">
        <f t="shared" si="41"/>
        <v>-4.134078212290504E-2</v>
      </c>
    </row>
    <row r="383" spans="1:16" x14ac:dyDescent="0.3">
      <c r="A383" s="3">
        <f t="shared" si="35"/>
        <v>381</v>
      </c>
      <c r="B383" s="10">
        <v>44095.083333333336</v>
      </c>
      <c r="C383" s="9">
        <v>85.88</v>
      </c>
      <c r="D383" s="9">
        <v>55.4</v>
      </c>
      <c r="E383" s="9">
        <v>9.1440000000000001</v>
      </c>
      <c r="F383" s="28">
        <v>8.3859999999999992</v>
      </c>
      <c r="G383" s="9">
        <v>81.900000000000006</v>
      </c>
      <c r="J383" s="3">
        <f t="shared" si="36"/>
        <v>381</v>
      </c>
      <c r="K383" s="10">
        <v>44095.083333333336</v>
      </c>
      <c r="L383" s="20">
        <f t="shared" si="37"/>
        <v>-2.8946178199909522E-2</v>
      </c>
      <c r="M383" s="20">
        <f t="shared" si="38"/>
        <v>-1.0714285714285787E-2</v>
      </c>
      <c r="N383" s="20">
        <f t="shared" si="39"/>
        <v>-3.9092055485498101E-2</v>
      </c>
      <c r="O383" s="20">
        <f t="shared" si="40"/>
        <v>-3.2086795937211532E-2</v>
      </c>
      <c r="P383" s="20">
        <f t="shared" si="41"/>
        <v>-4.5454545454545303E-2</v>
      </c>
    </row>
    <row r="384" spans="1:16" x14ac:dyDescent="0.3">
      <c r="A384" s="3">
        <f t="shared" si="35"/>
        <v>382</v>
      </c>
      <c r="B384" s="10">
        <v>44096.083333333336</v>
      </c>
      <c r="C384" s="9">
        <v>84.76</v>
      </c>
      <c r="D384" s="9">
        <v>55.2</v>
      </c>
      <c r="E384" s="9">
        <v>9.25</v>
      </c>
      <c r="F384" s="28">
        <v>8.6080000000000005</v>
      </c>
      <c r="G384" s="9">
        <v>84</v>
      </c>
      <c r="J384" s="3">
        <f t="shared" si="36"/>
        <v>382</v>
      </c>
      <c r="K384" s="10">
        <v>44096.083333333336</v>
      </c>
      <c r="L384" s="20">
        <f t="shared" si="37"/>
        <v>-1.3041453190498209E-2</v>
      </c>
      <c r="M384" s="20">
        <f t="shared" si="38"/>
        <v>-3.6101083032490378E-3</v>
      </c>
      <c r="N384" s="20">
        <f t="shared" si="39"/>
        <v>1.1592300962379731E-2</v>
      </c>
      <c r="O384" s="20">
        <f t="shared" si="40"/>
        <v>2.6472692582876434E-2</v>
      </c>
      <c r="P384" s="20">
        <f t="shared" si="41"/>
        <v>2.564102564102555E-2</v>
      </c>
    </row>
    <row r="385" spans="1:16" x14ac:dyDescent="0.3">
      <c r="A385" s="3">
        <f t="shared" si="35"/>
        <v>383</v>
      </c>
      <c r="B385" s="10">
        <v>44097.083333333336</v>
      </c>
      <c r="C385" s="9">
        <v>87.06</v>
      </c>
      <c r="D385" s="9">
        <v>55.4</v>
      </c>
      <c r="E385" s="9">
        <v>9.2200000000000006</v>
      </c>
      <c r="F385" s="28">
        <v>8.7479999999999993</v>
      </c>
      <c r="G385" s="9">
        <v>85.75</v>
      </c>
      <c r="J385" s="3">
        <f t="shared" si="36"/>
        <v>383</v>
      </c>
      <c r="K385" s="10">
        <v>44097.083333333336</v>
      </c>
      <c r="L385" s="20">
        <f t="shared" si="37"/>
        <v>2.713544124587064E-2</v>
      </c>
      <c r="M385" s="20">
        <f t="shared" si="38"/>
        <v>3.6231884057971175E-3</v>
      </c>
      <c r="N385" s="20">
        <f t="shared" si="39"/>
        <v>-3.2432432432432101E-3</v>
      </c>
      <c r="O385" s="20">
        <f t="shared" si="40"/>
        <v>1.6263940520445885E-2</v>
      </c>
      <c r="P385" s="20">
        <f t="shared" si="41"/>
        <v>2.0833333333333259E-2</v>
      </c>
    </row>
    <row r="386" spans="1:16" x14ac:dyDescent="0.3">
      <c r="A386" s="3">
        <f t="shared" si="35"/>
        <v>384</v>
      </c>
      <c r="B386" s="10">
        <v>44098.083333333336</v>
      </c>
      <c r="C386" s="9">
        <v>87.14</v>
      </c>
      <c r="D386" s="9">
        <v>52.6</v>
      </c>
      <c r="E386" s="9">
        <v>9.02</v>
      </c>
      <c r="F386" s="28">
        <v>8.5860000000000003</v>
      </c>
      <c r="G386" s="9">
        <v>83</v>
      </c>
      <c r="J386" s="3">
        <f t="shared" si="36"/>
        <v>384</v>
      </c>
      <c r="K386" s="10">
        <v>44098.083333333336</v>
      </c>
      <c r="L386" s="20">
        <f t="shared" si="37"/>
        <v>9.1890650126358331E-4</v>
      </c>
      <c r="M386" s="20">
        <f t="shared" si="38"/>
        <v>-5.0541516245487306E-2</v>
      </c>
      <c r="N386" s="20">
        <f t="shared" si="39"/>
        <v>-2.1691973969631295E-2</v>
      </c>
      <c r="O386" s="20">
        <f t="shared" si="40"/>
        <v>-1.8518518518518379E-2</v>
      </c>
      <c r="P386" s="20">
        <f t="shared" si="41"/>
        <v>-3.2069970845481022E-2</v>
      </c>
    </row>
    <row r="387" spans="1:16" x14ac:dyDescent="0.3">
      <c r="A387" s="3">
        <f t="shared" si="35"/>
        <v>385</v>
      </c>
      <c r="B387" s="10">
        <v>44099.083333333336</v>
      </c>
      <c r="C387" s="9">
        <v>86.61</v>
      </c>
      <c r="D387" s="9">
        <v>53.2</v>
      </c>
      <c r="E387" s="9">
        <v>8.89</v>
      </c>
      <c r="F387" s="28">
        <v>8.6</v>
      </c>
      <c r="G387" s="9">
        <v>82.4</v>
      </c>
      <c r="J387" s="3">
        <f t="shared" si="36"/>
        <v>385</v>
      </c>
      <c r="K387" s="10">
        <v>44099.083333333336</v>
      </c>
      <c r="L387" s="20">
        <f t="shared" si="37"/>
        <v>-6.0821666284140985E-3</v>
      </c>
      <c r="M387" s="20">
        <f t="shared" si="38"/>
        <v>1.1406844106463865E-2</v>
      </c>
      <c r="N387" s="20">
        <f t="shared" si="39"/>
        <v>-1.4412416851441123E-2</v>
      </c>
      <c r="O387" s="20">
        <f t="shared" si="40"/>
        <v>1.6305613789888707E-3</v>
      </c>
      <c r="P387" s="20">
        <f t="shared" si="41"/>
        <v>-7.2289156626504925E-3</v>
      </c>
    </row>
    <row r="388" spans="1:16" x14ac:dyDescent="0.3">
      <c r="A388" s="3">
        <f t="shared" ref="A388:A451" si="42">A387+1</f>
        <v>386</v>
      </c>
      <c r="B388" s="10">
        <v>44102.083333333336</v>
      </c>
      <c r="C388" s="9">
        <v>87.32</v>
      </c>
      <c r="D388" s="9">
        <v>55.4</v>
      </c>
      <c r="E388" s="9">
        <v>8.9960000000000004</v>
      </c>
      <c r="F388" s="28">
        <v>8.8019999999999996</v>
      </c>
      <c r="G388" s="9">
        <v>85.5</v>
      </c>
      <c r="J388" s="3">
        <f t="shared" si="36"/>
        <v>386</v>
      </c>
      <c r="K388" s="10">
        <v>44102.083333333336</v>
      </c>
      <c r="L388" s="20">
        <f t="shared" si="37"/>
        <v>8.1976677058075431E-3</v>
      </c>
      <c r="M388" s="20">
        <f t="shared" si="38"/>
        <v>4.1353383458646586E-2</v>
      </c>
      <c r="N388" s="20">
        <f t="shared" si="39"/>
        <v>1.1923509561304835E-2</v>
      </c>
      <c r="O388" s="20">
        <f t="shared" si="40"/>
        <v>2.3488372093023235E-2</v>
      </c>
      <c r="P388" s="20">
        <f t="shared" si="41"/>
        <v>3.762135922330101E-2</v>
      </c>
    </row>
    <row r="389" spans="1:16" x14ac:dyDescent="0.3">
      <c r="A389" s="3">
        <f t="shared" si="42"/>
        <v>387</v>
      </c>
      <c r="B389" s="10">
        <v>44103.083333333336</v>
      </c>
      <c r="C389" s="9">
        <v>86.18</v>
      </c>
      <c r="D389" s="9">
        <v>56.8</v>
      </c>
      <c r="E389" s="9">
        <v>8.8040000000000003</v>
      </c>
      <c r="F389" s="28">
        <v>8.7479999999999993</v>
      </c>
      <c r="G389" s="9">
        <v>84.6</v>
      </c>
      <c r="J389" s="3">
        <f t="shared" ref="J389:J452" si="43">J388+1</f>
        <v>387</v>
      </c>
      <c r="K389" s="10">
        <v>44103.083333333336</v>
      </c>
      <c r="L389" s="20">
        <f t="shared" ref="L389:L452" si="44">($C389/$C388)-1</f>
        <v>-1.305542830966544E-2</v>
      </c>
      <c r="M389" s="20">
        <f t="shared" ref="M389:M452" si="45">($D389/$D388)-1</f>
        <v>2.5270758122743597E-2</v>
      </c>
      <c r="N389" s="20">
        <f t="shared" ref="N389:N452" si="46">($E389/$E388)-1</f>
        <v>-2.134281903068036E-2</v>
      </c>
      <c r="O389" s="20">
        <f t="shared" ref="O389:O452" si="47">($F389/$F388)-1</f>
        <v>-6.1349693251534498E-3</v>
      </c>
      <c r="P389" s="20">
        <f t="shared" ref="P389:P452" si="48">($G389/$G388)-1</f>
        <v>-1.0526315789473717E-2</v>
      </c>
    </row>
    <row r="390" spans="1:16" x14ac:dyDescent="0.3">
      <c r="A390" s="3">
        <f t="shared" si="42"/>
        <v>388</v>
      </c>
      <c r="B390" s="10">
        <v>44104.083333333336</v>
      </c>
      <c r="C390" s="9">
        <v>85.33</v>
      </c>
      <c r="D390" s="9">
        <v>56.8</v>
      </c>
      <c r="E390" s="9">
        <v>8.8840000000000003</v>
      </c>
      <c r="F390" s="28">
        <v>9.0259999999999998</v>
      </c>
      <c r="G390" s="9">
        <v>85.35</v>
      </c>
      <c r="J390" s="3">
        <f t="shared" si="43"/>
        <v>388</v>
      </c>
      <c r="K390" s="10">
        <v>44104.083333333336</v>
      </c>
      <c r="L390" s="20">
        <f t="shared" si="44"/>
        <v>-9.8630772801114874E-3</v>
      </c>
      <c r="M390" s="20">
        <f t="shared" si="45"/>
        <v>0</v>
      </c>
      <c r="N390" s="20">
        <f t="shared" si="46"/>
        <v>9.0867787369377506E-3</v>
      </c>
      <c r="O390" s="20">
        <f t="shared" si="47"/>
        <v>3.1778692272519393E-2</v>
      </c>
      <c r="P390" s="20">
        <f t="shared" si="48"/>
        <v>8.8652482269504507E-3</v>
      </c>
    </row>
    <row r="391" spans="1:16" x14ac:dyDescent="0.3">
      <c r="A391" s="3">
        <f t="shared" si="42"/>
        <v>389</v>
      </c>
      <c r="B391" s="10">
        <v>44105.083333333336</v>
      </c>
      <c r="C391" s="9">
        <v>85.3</v>
      </c>
      <c r="D391" s="9">
        <v>56.6</v>
      </c>
      <c r="E391" s="9">
        <v>8.6839999999999993</v>
      </c>
      <c r="F391" s="28">
        <v>9.1760000000000002</v>
      </c>
      <c r="G391" s="9">
        <v>84.45</v>
      </c>
      <c r="J391" s="3">
        <f t="shared" si="43"/>
        <v>389</v>
      </c>
      <c r="K391" s="10">
        <v>44105.083333333336</v>
      </c>
      <c r="L391" s="20">
        <f t="shared" si="44"/>
        <v>-3.5157623344661548E-4</v>
      </c>
      <c r="M391" s="20">
        <f t="shared" si="45"/>
        <v>-3.5211267605632646E-3</v>
      </c>
      <c r="N391" s="20">
        <f t="shared" si="46"/>
        <v>-2.2512381809995596E-2</v>
      </c>
      <c r="O391" s="20">
        <f t="shared" si="47"/>
        <v>1.6618657212497334E-2</v>
      </c>
      <c r="P391" s="20">
        <f t="shared" si="48"/>
        <v>-1.0544815465729274E-2</v>
      </c>
    </row>
    <row r="392" spans="1:16" x14ac:dyDescent="0.3">
      <c r="A392" s="3">
        <f t="shared" si="42"/>
        <v>390</v>
      </c>
      <c r="B392" s="10">
        <v>44106.083333333336</v>
      </c>
      <c r="C392" s="9">
        <v>86.08</v>
      </c>
      <c r="D392" s="9">
        <v>56</v>
      </c>
      <c r="E392" s="9">
        <v>8.84</v>
      </c>
      <c r="F392" s="28">
        <v>9.7040000000000006</v>
      </c>
      <c r="G392" s="9">
        <v>83.55</v>
      </c>
      <c r="J392" s="3">
        <f t="shared" si="43"/>
        <v>390</v>
      </c>
      <c r="K392" s="10">
        <v>44106.083333333336</v>
      </c>
      <c r="L392" s="20">
        <f t="shared" si="44"/>
        <v>9.144196951934358E-3</v>
      </c>
      <c r="M392" s="20">
        <f t="shared" si="45"/>
        <v>-1.0600706713780994E-2</v>
      </c>
      <c r="N392" s="20">
        <f t="shared" si="46"/>
        <v>1.7964071856287456E-2</v>
      </c>
      <c r="O392" s="20">
        <f t="shared" si="47"/>
        <v>5.7541412380122114E-2</v>
      </c>
      <c r="P392" s="20">
        <f t="shared" si="48"/>
        <v>-1.0657193605683957E-2</v>
      </c>
    </row>
    <row r="393" spans="1:16" x14ac:dyDescent="0.3">
      <c r="A393" s="3">
        <f t="shared" si="42"/>
        <v>391</v>
      </c>
      <c r="B393" s="10">
        <v>44109.083333333336</v>
      </c>
      <c r="C393" s="9">
        <v>86.52</v>
      </c>
      <c r="D393" s="9">
        <v>58.2</v>
      </c>
      <c r="E393" s="9">
        <v>9.1639999999999997</v>
      </c>
      <c r="F393" s="28">
        <v>9.6999999999999993</v>
      </c>
      <c r="G393" s="9">
        <v>86.75</v>
      </c>
      <c r="J393" s="3">
        <f t="shared" si="43"/>
        <v>391</v>
      </c>
      <c r="K393" s="10">
        <v>44109.083333333336</v>
      </c>
      <c r="L393" s="20">
        <f t="shared" si="44"/>
        <v>5.111524163568637E-3</v>
      </c>
      <c r="M393" s="20">
        <f t="shared" si="45"/>
        <v>3.9285714285714368E-2</v>
      </c>
      <c r="N393" s="20">
        <f t="shared" si="46"/>
        <v>3.6651583710407332E-2</v>
      </c>
      <c r="O393" s="20">
        <f t="shared" si="47"/>
        <v>-4.1220115416340519E-4</v>
      </c>
      <c r="P393" s="20">
        <f t="shared" si="48"/>
        <v>3.8300418910831802E-2</v>
      </c>
    </row>
    <row r="394" spans="1:16" x14ac:dyDescent="0.3">
      <c r="A394" s="3">
        <f t="shared" si="42"/>
        <v>392</v>
      </c>
      <c r="B394" s="10">
        <v>44110.083333333336</v>
      </c>
      <c r="C394" s="9">
        <v>84.87</v>
      </c>
      <c r="D394" s="9">
        <v>57.6</v>
      </c>
      <c r="E394" s="9">
        <v>9.2200000000000006</v>
      </c>
      <c r="F394" s="28">
        <v>9.8019999999999996</v>
      </c>
      <c r="G394" s="9">
        <v>88.45</v>
      </c>
      <c r="J394" s="3">
        <f t="shared" si="43"/>
        <v>392</v>
      </c>
      <c r="K394" s="10">
        <v>44110.083333333336</v>
      </c>
      <c r="L394" s="20">
        <f t="shared" si="44"/>
        <v>-1.9070735090152446E-2</v>
      </c>
      <c r="M394" s="20">
        <f t="shared" si="45"/>
        <v>-1.0309278350515538E-2</v>
      </c>
      <c r="N394" s="20">
        <f t="shared" si="46"/>
        <v>6.1108686163249271E-3</v>
      </c>
      <c r="O394" s="20">
        <f t="shared" si="47"/>
        <v>1.051546391752578E-2</v>
      </c>
      <c r="P394" s="20">
        <f t="shared" si="48"/>
        <v>1.9596541786743638E-2</v>
      </c>
    </row>
    <row r="395" spans="1:16" x14ac:dyDescent="0.3">
      <c r="A395" s="3">
        <f t="shared" si="42"/>
        <v>393</v>
      </c>
      <c r="B395" s="10">
        <v>44111.083333333336</v>
      </c>
      <c r="C395" s="9">
        <v>83.91</v>
      </c>
      <c r="D395" s="9">
        <v>57</v>
      </c>
      <c r="E395" s="9">
        <v>9.0820000000000007</v>
      </c>
      <c r="F395" s="28">
        <v>9.92</v>
      </c>
      <c r="G395" s="9">
        <v>87.7</v>
      </c>
      <c r="J395" s="3">
        <f t="shared" si="43"/>
        <v>393</v>
      </c>
      <c r="K395" s="10">
        <v>44111.083333333336</v>
      </c>
      <c r="L395" s="20">
        <f t="shared" si="44"/>
        <v>-1.1311417462000817E-2</v>
      </c>
      <c r="M395" s="20">
        <f t="shared" si="45"/>
        <v>-1.0416666666666741E-2</v>
      </c>
      <c r="N395" s="20">
        <f t="shared" si="46"/>
        <v>-1.4967462039045532E-2</v>
      </c>
      <c r="O395" s="20">
        <f t="shared" si="47"/>
        <v>1.2038359518465658E-2</v>
      </c>
      <c r="P395" s="20">
        <f t="shared" si="48"/>
        <v>-8.4793668739401307E-3</v>
      </c>
    </row>
    <row r="396" spans="1:16" x14ac:dyDescent="0.3">
      <c r="A396" s="3">
        <f t="shared" si="42"/>
        <v>394</v>
      </c>
      <c r="B396" s="10">
        <v>44112.083333333336</v>
      </c>
      <c r="C396" s="9">
        <v>85.28</v>
      </c>
      <c r="D396" s="9">
        <v>57.8</v>
      </c>
      <c r="E396" s="9">
        <v>9.1720000000000006</v>
      </c>
      <c r="F396" s="28">
        <v>9.9339999999999993</v>
      </c>
      <c r="G396" s="9">
        <v>88.4</v>
      </c>
      <c r="J396" s="3">
        <f t="shared" si="43"/>
        <v>394</v>
      </c>
      <c r="K396" s="10">
        <v>44112.083333333336</v>
      </c>
      <c r="L396" s="20">
        <f t="shared" si="44"/>
        <v>1.6327017042068848E-2</v>
      </c>
      <c r="M396" s="20">
        <f t="shared" si="45"/>
        <v>1.4035087719298289E-2</v>
      </c>
      <c r="N396" s="20">
        <f t="shared" si="46"/>
        <v>9.9097115172870343E-3</v>
      </c>
      <c r="O396" s="20">
        <f t="shared" si="47"/>
        <v>1.4112903225804718E-3</v>
      </c>
      <c r="P396" s="20">
        <f t="shared" si="48"/>
        <v>7.9817559863171184E-3</v>
      </c>
    </row>
    <row r="397" spans="1:16" x14ac:dyDescent="0.3">
      <c r="A397" s="3">
        <f t="shared" si="42"/>
        <v>395</v>
      </c>
      <c r="B397" s="10">
        <v>44113.083333333336</v>
      </c>
      <c r="C397" s="9">
        <v>86.31</v>
      </c>
      <c r="D397" s="9">
        <v>57.6</v>
      </c>
      <c r="E397" s="9">
        <v>9.4359999999999999</v>
      </c>
      <c r="F397" s="28">
        <v>10.244999999999999</v>
      </c>
      <c r="G397" s="9">
        <v>86.45</v>
      </c>
      <c r="J397" s="3">
        <f t="shared" si="43"/>
        <v>395</v>
      </c>
      <c r="K397" s="10">
        <v>44113.083333333336</v>
      </c>
      <c r="L397" s="20">
        <f t="shared" si="44"/>
        <v>1.2077861163227066E-2</v>
      </c>
      <c r="M397" s="20">
        <f t="shared" si="45"/>
        <v>-3.4602076124566894E-3</v>
      </c>
      <c r="N397" s="20">
        <f t="shared" si="46"/>
        <v>2.8783253379851548E-2</v>
      </c>
      <c r="O397" s="20">
        <f t="shared" si="47"/>
        <v>3.1306623716529147E-2</v>
      </c>
      <c r="P397" s="20">
        <f t="shared" si="48"/>
        <v>-2.2058823529411797E-2</v>
      </c>
    </row>
    <row r="398" spans="1:16" x14ac:dyDescent="0.3">
      <c r="A398" s="3">
        <f t="shared" si="42"/>
        <v>396</v>
      </c>
      <c r="B398" s="10">
        <v>44116.083333333336</v>
      </c>
      <c r="C398" s="9">
        <v>86.5</v>
      </c>
      <c r="D398" s="9">
        <v>58</v>
      </c>
      <c r="E398" s="9">
        <v>9.57</v>
      </c>
      <c r="F398" s="28">
        <v>10.345000000000001</v>
      </c>
      <c r="G398" s="9">
        <v>85.25</v>
      </c>
      <c r="J398" s="3">
        <f t="shared" si="43"/>
        <v>396</v>
      </c>
      <c r="K398" s="10">
        <v>44116.083333333336</v>
      </c>
      <c r="L398" s="20">
        <f t="shared" si="44"/>
        <v>2.2013671648708488E-3</v>
      </c>
      <c r="M398" s="20">
        <f t="shared" si="45"/>
        <v>6.9444444444444198E-3</v>
      </c>
      <c r="N398" s="20">
        <f t="shared" si="46"/>
        <v>1.4200932598558813E-2</v>
      </c>
      <c r="O398" s="20">
        <f t="shared" si="47"/>
        <v>9.760858955588203E-3</v>
      </c>
      <c r="P398" s="20">
        <f t="shared" si="48"/>
        <v>-1.3880855986119212E-2</v>
      </c>
    </row>
    <row r="399" spans="1:16" x14ac:dyDescent="0.3">
      <c r="A399" s="3">
        <f t="shared" si="42"/>
        <v>397</v>
      </c>
      <c r="B399" s="10">
        <v>44117.083333333336</v>
      </c>
      <c r="C399" s="9">
        <v>87.52</v>
      </c>
      <c r="D399" s="9">
        <v>58.8</v>
      </c>
      <c r="E399" s="9">
        <v>9.7240000000000002</v>
      </c>
      <c r="F399" s="28">
        <v>10.105</v>
      </c>
      <c r="G399" s="9">
        <v>81.5</v>
      </c>
      <c r="J399" s="3">
        <f t="shared" si="43"/>
        <v>397</v>
      </c>
      <c r="K399" s="10">
        <v>44117.083333333336</v>
      </c>
      <c r="L399" s="20">
        <f t="shared" si="44"/>
        <v>1.1791907514450806E-2</v>
      </c>
      <c r="M399" s="20">
        <f t="shared" si="45"/>
        <v>1.379310344827589E-2</v>
      </c>
      <c r="N399" s="20">
        <f t="shared" si="46"/>
        <v>1.6091954022988464E-2</v>
      </c>
      <c r="O399" s="20">
        <f t="shared" si="47"/>
        <v>-2.3199613339777714E-2</v>
      </c>
      <c r="P399" s="20">
        <f t="shared" si="48"/>
        <v>-4.3988269794721369E-2</v>
      </c>
    </row>
    <row r="400" spans="1:16" x14ac:dyDescent="0.3">
      <c r="A400" s="3">
        <f t="shared" si="42"/>
        <v>398</v>
      </c>
      <c r="B400" s="10">
        <v>44118.083333333336</v>
      </c>
      <c r="C400" s="9">
        <v>87.09</v>
      </c>
      <c r="D400" s="9">
        <v>58</v>
      </c>
      <c r="E400" s="9">
        <v>9.6180000000000003</v>
      </c>
      <c r="F400" s="28">
        <v>10.39</v>
      </c>
      <c r="G400" s="9">
        <v>83.4</v>
      </c>
      <c r="J400" s="3">
        <f t="shared" si="43"/>
        <v>398</v>
      </c>
      <c r="K400" s="10">
        <v>44118.083333333336</v>
      </c>
      <c r="L400" s="20">
        <f t="shared" si="44"/>
        <v>-4.9131627056672178E-3</v>
      </c>
      <c r="M400" s="20">
        <f t="shared" si="45"/>
        <v>-1.3605442176870652E-2</v>
      </c>
      <c r="N400" s="20">
        <f t="shared" si="46"/>
        <v>-1.0900863842040254E-2</v>
      </c>
      <c r="O400" s="20">
        <f t="shared" si="47"/>
        <v>2.8203859475507187E-2</v>
      </c>
      <c r="P400" s="20">
        <f t="shared" si="48"/>
        <v>2.331288343558291E-2</v>
      </c>
    </row>
    <row r="401" spans="1:16" x14ac:dyDescent="0.3">
      <c r="A401" s="3">
        <f t="shared" si="42"/>
        <v>399</v>
      </c>
      <c r="B401" s="10">
        <v>44119.083333333336</v>
      </c>
      <c r="C401" s="9">
        <v>84.67</v>
      </c>
      <c r="D401" s="9">
        <v>55.4</v>
      </c>
      <c r="E401" s="9">
        <v>9.6059999999999999</v>
      </c>
      <c r="F401" s="28">
        <v>10.14</v>
      </c>
      <c r="G401" s="9">
        <v>81.650000000000006</v>
      </c>
      <c r="J401" s="3">
        <f t="shared" si="43"/>
        <v>399</v>
      </c>
      <c r="K401" s="10">
        <v>44119.083333333336</v>
      </c>
      <c r="L401" s="20">
        <f t="shared" si="44"/>
        <v>-2.7787346423240322E-2</v>
      </c>
      <c r="M401" s="20">
        <f t="shared" si="45"/>
        <v>-4.482758620689653E-2</v>
      </c>
      <c r="N401" s="20">
        <f t="shared" si="46"/>
        <v>-1.2476606363069909E-3</v>
      </c>
      <c r="O401" s="20">
        <f t="shared" si="47"/>
        <v>-2.4061597690086645E-2</v>
      </c>
      <c r="P401" s="20">
        <f t="shared" si="48"/>
        <v>-2.0983213429256575E-2</v>
      </c>
    </row>
    <row r="402" spans="1:16" x14ac:dyDescent="0.3">
      <c r="A402" s="3">
        <f t="shared" si="42"/>
        <v>400</v>
      </c>
      <c r="B402" s="10">
        <v>44120.083333333336</v>
      </c>
      <c r="C402" s="9">
        <v>86.03</v>
      </c>
      <c r="D402" s="9">
        <v>57</v>
      </c>
      <c r="E402" s="9">
        <v>9.5039999999999996</v>
      </c>
      <c r="F402" s="28">
        <v>10.315</v>
      </c>
      <c r="G402" s="9">
        <v>81.099999999999994</v>
      </c>
      <c r="J402" s="3">
        <f t="shared" si="43"/>
        <v>400</v>
      </c>
      <c r="K402" s="10">
        <v>44120.083333333336</v>
      </c>
      <c r="L402" s="20">
        <f t="shared" si="44"/>
        <v>1.6062359749616117E-2</v>
      </c>
      <c r="M402" s="20">
        <f t="shared" si="45"/>
        <v>2.8880866425992746E-2</v>
      </c>
      <c r="N402" s="20">
        <f t="shared" si="46"/>
        <v>-1.0618363522798324E-2</v>
      </c>
      <c r="O402" s="20">
        <f t="shared" si="47"/>
        <v>1.7258382642997949E-2</v>
      </c>
      <c r="P402" s="20">
        <f t="shared" si="48"/>
        <v>-6.7360685854257474E-3</v>
      </c>
    </row>
    <row r="403" spans="1:16" x14ac:dyDescent="0.3">
      <c r="A403" s="3">
        <f t="shared" si="42"/>
        <v>401</v>
      </c>
      <c r="B403" s="10">
        <v>44123.083333333336</v>
      </c>
      <c r="C403" s="9">
        <v>85.72</v>
      </c>
      <c r="D403" s="9">
        <v>56.8</v>
      </c>
      <c r="E403" s="9">
        <v>9.3840000000000003</v>
      </c>
      <c r="F403" s="28">
        <v>10.375</v>
      </c>
      <c r="G403" s="9">
        <v>84</v>
      </c>
      <c r="J403" s="3">
        <f t="shared" si="43"/>
        <v>401</v>
      </c>
      <c r="K403" s="10">
        <v>44123.083333333336</v>
      </c>
      <c r="L403" s="20">
        <f t="shared" si="44"/>
        <v>-3.6033941648262457E-3</v>
      </c>
      <c r="M403" s="20">
        <f t="shared" si="45"/>
        <v>-3.5087719298245723E-3</v>
      </c>
      <c r="N403" s="20">
        <f t="shared" si="46"/>
        <v>-1.2626262626262541E-2</v>
      </c>
      <c r="O403" s="20">
        <f t="shared" si="47"/>
        <v>5.8167716917112422E-3</v>
      </c>
      <c r="P403" s="20">
        <f t="shared" si="48"/>
        <v>3.5758323057953234E-2</v>
      </c>
    </row>
    <row r="404" spans="1:16" x14ac:dyDescent="0.3">
      <c r="A404" s="3">
        <f t="shared" si="42"/>
        <v>402</v>
      </c>
      <c r="B404" s="10">
        <v>44124.083333333336</v>
      </c>
      <c r="C404" s="9">
        <v>84.62</v>
      </c>
      <c r="D404" s="9">
        <v>58.8</v>
      </c>
      <c r="E404" s="9">
        <v>9.4740000000000002</v>
      </c>
      <c r="F404" s="28">
        <v>10.52</v>
      </c>
      <c r="G404" s="9">
        <v>89.05</v>
      </c>
      <c r="J404" s="3">
        <f t="shared" si="43"/>
        <v>402</v>
      </c>
      <c r="K404" s="10">
        <v>44124.083333333336</v>
      </c>
      <c r="L404" s="20">
        <f t="shared" si="44"/>
        <v>-1.2832477834810896E-2</v>
      </c>
      <c r="M404" s="20">
        <f t="shared" si="45"/>
        <v>3.5211267605633756E-2</v>
      </c>
      <c r="N404" s="20">
        <f t="shared" si="46"/>
        <v>9.5907928388747621E-3</v>
      </c>
      <c r="O404" s="20">
        <f t="shared" si="47"/>
        <v>1.3975903614457774E-2</v>
      </c>
      <c r="P404" s="20">
        <f t="shared" si="48"/>
        <v>6.0119047619047628E-2</v>
      </c>
    </row>
    <row r="405" spans="1:16" x14ac:dyDescent="0.3">
      <c r="A405" s="3">
        <f t="shared" si="42"/>
        <v>403</v>
      </c>
      <c r="B405" s="10">
        <v>44125.083333333336</v>
      </c>
      <c r="C405" s="9">
        <v>83.36</v>
      </c>
      <c r="D405" s="9">
        <v>60</v>
      </c>
      <c r="E405" s="9">
        <v>9.3840000000000003</v>
      </c>
      <c r="F405" s="28">
        <v>10.25</v>
      </c>
      <c r="G405" s="9">
        <v>86.7</v>
      </c>
      <c r="J405" s="3">
        <f t="shared" si="43"/>
        <v>403</v>
      </c>
      <c r="K405" s="10">
        <v>44125.083333333336</v>
      </c>
      <c r="L405" s="20">
        <f t="shared" si="44"/>
        <v>-1.4890096903805272E-2</v>
      </c>
      <c r="M405" s="20">
        <f t="shared" si="45"/>
        <v>2.0408163265306145E-2</v>
      </c>
      <c r="N405" s="20">
        <f t="shared" si="46"/>
        <v>-9.4996833438885098E-3</v>
      </c>
      <c r="O405" s="20">
        <f t="shared" si="47"/>
        <v>-2.5665399239543696E-2</v>
      </c>
      <c r="P405" s="20">
        <f t="shared" si="48"/>
        <v>-2.6389668725435134E-2</v>
      </c>
    </row>
    <row r="406" spans="1:16" x14ac:dyDescent="0.3">
      <c r="A406" s="3">
        <f t="shared" si="42"/>
        <v>404</v>
      </c>
      <c r="B406" s="10">
        <v>44126.083333333336</v>
      </c>
      <c r="C406" s="9">
        <v>82.74</v>
      </c>
      <c r="D406" s="9">
        <v>61</v>
      </c>
      <c r="E406" s="9">
        <v>9.3439999999999994</v>
      </c>
      <c r="F406" s="28">
        <v>10.295</v>
      </c>
      <c r="G406" s="9">
        <v>86.6</v>
      </c>
      <c r="J406" s="3">
        <f t="shared" si="43"/>
        <v>404</v>
      </c>
      <c r="K406" s="10">
        <v>44126.083333333336</v>
      </c>
      <c r="L406" s="20">
        <f t="shared" si="44"/>
        <v>-7.4376199616122962E-3</v>
      </c>
      <c r="M406" s="20">
        <f t="shared" si="45"/>
        <v>1.6666666666666607E-2</v>
      </c>
      <c r="N406" s="20">
        <f t="shared" si="46"/>
        <v>-4.2625745950555238E-3</v>
      </c>
      <c r="O406" s="20">
        <f t="shared" si="47"/>
        <v>4.3902439024390283E-3</v>
      </c>
      <c r="P406" s="20">
        <f t="shared" si="48"/>
        <v>-1.1534025374856371E-3</v>
      </c>
    </row>
    <row r="407" spans="1:16" x14ac:dyDescent="0.3">
      <c r="A407" s="3">
        <f t="shared" si="42"/>
        <v>405</v>
      </c>
      <c r="B407" s="10">
        <v>44127.083333333336</v>
      </c>
      <c r="C407" s="9">
        <v>82.94</v>
      </c>
      <c r="D407" s="9">
        <v>61.6</v>
      </c>
      <c r="E407" s="9">
        <v>9.5180000000000007</v>
      </c>
      <c r="F407" s="28">
        <v>10.435</v>
      </c>
      <c r="G407" s="9">
        <v>89.2</v>
      </c>
      <c r="J407" s="3">
        <f t="shared" si="43"/>
        <v>405</v>
      </c>
      <c r="K407" s="10">
        <v>44127.083333333336</v>
      </c>
      <c r="L407" s="20">
        <f t="shared" si="44"/>
        <v>2.4172105390380949E-3</v>
      </c>
      <c r="M407" s="20">
        <f t="shared" si="45"/>
        <v>9.8360655737705915E-3</v>
      </c>
      <c r="N407" s="20">
        <f t="shared" si="46"/>
        <v>1.862157534246589E-2</v>
      </c>
      <c r="O407" s="20">
        <f t="shared" si="47"/>
        <v>1.3598834385624148E-2</v>
      </c>
      <c r="P407" s="20">
        <f t="shared" si="48"/>
        <v>3.0023094688221841E-2</v>
      </c>
    </row>
    <row r="408" spans="1:16" x14ac:dyDescent="0.3">
      <c r="A408" s="3">
        <f t="shared" si="42"/>
        <v>406</v>
      </c>
      <c r="B408" s="10">
        <v>44130.041666666664</v>
      </c>
      <c r="C408" s="9">
        <v>82.82</v>
      </c>
      <c r="D408" s="9">
        <v>61.6</v>
      </c>
      <c r="E408" s="9">
        <v>9.3580000000000005</v>
      </c>
      <c r="F408" s="28">
        <v>10.285</v>
      </c>
      <c r="G408" s="9">
        <v>85.1</v>
      </c>
      <c r="J408" s="3">
        <f t="shared" si="43"/>
        <v>406</v>
      </c>
      <c r="K408" s="10">
        <v>44130.041666666664</v>
      </c>
      <c r="L408" s="20">
        <f t="shared" si="44"/>
        <v>-1.4468290330359457E-3</v>
      </c>
      <c r="M408" s="20">
        <f t="shared" si="45"/>
        <v>0</v>
      </c>
      <c r="N408" s="20">
        <f t="shared" si="46"/>
        <v>-1.6810254255095636E-2</v>
      </c>
      <c r="O408" s="20">
        <f t="shared" si="47"/>
        <v>-1.4374700527072348E-2</v>
      </c>
      <c r="P408" s="20">
        <f t="shared" si="48"/>
        <v>-4.5964125560538194E-2</v>
      </c>
    </row>
    <row r="409" spans="1:16" x14ac:dyDescent="0.3">
      <c r="A409" s="3">
        <f t="shared" si="42"/>
        <v>407</v>
      </c>
      <c r="B409" s="10">
        <v>44131.041666666664</v>
      </c>
      <c r="C409" s="9">
        <v>81</v>
      </c>
      <c r="D409" s="9">
        <v>61</v>
      </c>
      <c r="E409" s="9">
        <v>9.1679999999999993</v>
      </c>
      <c r="F409" s="28">
        <v>10.27</v>
      </c>
      <c r="G409" s="9">
        <v>83.3</v>
      </c>
      <c r="J409" s="3">
        <f t="shared" si="43"/>
        <v>407</v>
      </c>
      <c r="K409" s="10">
        <v>44131.041666666664</v>
      </c>
      <c r="L409" s="20">
        <f t="shared" si="44"/>
        <v>-2.1975368268534079E-2</v>
      </c>
      <c r="M409" s="20">
        <f t="shared" si="45"/>
        <v>-9.7402597402597157E-3</v>
      </c>
      <c r="N409" s="20">
        <f t="shared" si="46"/>
        <v>-2.0303483650352727E-2</v>
      </c>
      <c r="O409" s="20">
        <f t="shared" si="47"/>
        <v>-1.458434613514914E-3</v>
      </c>
      <c r="P409" s="20">
        <f t="shared" si="48"/>
        <v>-2.1151586368977626E-2</v>
      </c>
    </row>
    <row r="410" spans="1:16" x14ac:dyDescent="0.3">
      <c r="A410" s="3">
        <f t="shared" si="42"/>
        <v>408</v>
      </c>
      <c r="B410" s="10">
        <v>44132.041666666664</v>
      </c>
      <c r="C410" s="9">
        <v>79.040000000000006</v>
      </c>
      <c r="D410" s="9">
        <v>56</v>
      </c>
      <c r="E410" s="9">
        <v>9.048</v>
      </c>
      <c r="F410" s="28">
        <v>9.8879999999999999</v>
      </c>
      <c r="G410" s="9">
        <v>80.2</v>
      </c>
      <c r="J410" s="3">
        <f t="shared" si="43"/>
        <v>408</v>
      </c>
      <c r="K410" s="10">
        <v>44132.041666666664</v>
      </c>
      <c r="L410" s="20">
        <f t="shared" si="44"/>
        <v>-2.4197530864197403E-2</v>
      </c>
      <c r="M410" s="20">
        <f t="shared" si="45"/>
        <v>-8.1967213114754078E-2</v>
      </c>
      <c r="N410" s="20">
        <f t="shared" si="46"/>
        <v>-1.3089005235601969E-2</v>
      </c>
      <c r="O410" s="20">
        <f t="shared" si="47"/>
        <v>-3.7195715676728303E-2</v>
      </c>
      <c r="P410" s="20">
        <f t="shared" si="48"/>
        <v>-3.7214885954381716E-2</v>
      </c>
    </row>
    <row r="411" spans="1:16" x14ac:dyDescent="0.3">
      <c r="A411" s="3">
        <f t="shared" si="42"/>
        <v>409</v>
      </c>
      <c r="B411" s="10">
        <v>44133.041666666664</v>
      </c>
      <c r="C411" s="9">
        <v>78.23</v>
      </c>
      <c r="D411" s="9">
        <v>58</v>
      </c>
      <c r="E411" s="9">
        <v>9.6</v>
      </c>
      <c r="F411" s="28">
        <v>9.8360000000000003</v>
      </c>
      <c r="G411" s="9">
        <v>82.65</v>
      </c>
      <c r="J411" s="3">
        <f t="shared" si="43"/>
        <v>409</v>
      </c>
      <c r="K411" s="10">
        <v>44133.041666666664</v>
      </c>
      <c r="L411" s="20">
        <f t="shared" si="44"/>
        <v>-1.0247975708502E-2</v>
      </c>
      <c r="M411" s="20">
        <f t="shared" si="45"/>
        <v>3.5714285714285809E-2</v>
      </c>
      <c r="N411" s="20">
        <f t="shared" si="46"/>
        <v>6.100795755968158E-2</v>
      </c>
      <c r="O411" s="20">
        <f t="shared" si="47"/>
        <v>-5.2588996763753837E-3</v>
      </c>
      <c r="P411" s="20">
        <f t="shared" si="48"/>
        <v>3.0548628428927804E-2</v>
      </c>
    </row>
    <row r="412" spans="1:16" x14ac:dyDescent="0.3">
      <c r="A412" s="3">
        <f t="shared" si="42"/>
        <v>410</v>
      </c>
      <c r="B412" s="10">
        <v>44134.041666666664</v>
      </c>
      <c r="C412" s="9">
        <v>77.37</v>
      </c>
      <c r="D412" s="9">
        <v>58.8</v>
      </c>
      <c r="E412" s="9">
        <v>9.6300000000000008</v>
      </c>
      <c r="F412" s="28">
        <v>9.968</v>
      </c>
      <c r="G412" s="9">
        <v>83.9</v>
      </c>
      <c r="J412" s="3">
        <f t="shared" si="43"/>
        <v>410</v>
      </c>
      <c r="K412" s="10">
        <v>44134.041666666664</v>
      </c>
      <c r="L412" s="20">
        <f t="shared" si="44"/>
        <v>-1.0993225105458304E-2</v>
      </c>
      <c r="M412" s="20">
        <f t="shared" si="45"/>
        <v>1.379310344827589E-2</v>
      </c>
      <c r="N412" s="20">
        <f t="shared" si="46"/>
        <v>3.1250000000000444E-3</v>
      </c>
      <c r="O412" s="20">
        <f t="shared" si="47"/>
        <v>1.3420089467263141E-2</v>
      </c>
      <c r="P412" s="20">
        <f t="shared" si="48"/>
        <v>1.5124016938898865E-2</v>
      </c>
    </row>
    <row r="413" spans="1:16" x14ac:dyDescent="0.3">
      <c r="A413" s="3">
        <f t="shared" si="42"/>
        <v>411</v>
      </c>
      <c r="B413" s="10">
        <v>44137.041666666664</v>
      </c>
      <c r="C413" s="9">
        <v>79.38</v>
      </c>
      <c r="D413" s="9">
        <v>60</v>
      </c>
      <c r="E413" s="9">
        <v>9.6859999999999999</v>
      </c>
      <c r="F413" s="28">
        <v>10.130000000000001</v>
      </c>
      <c r="G413" s="9">
        <v>86.4</v>
      </c>
      <c r="J413" s="3">
        <f t="shared" si="43"/>
        <v>411</v>
      </c>
      <c r="K413" s="10">
        <v>44137.041666666664</v>
      </c>
      <c r="L413" s="20">
        <f t="shared" si="44"/>
        <v>2.597906165180297E-2</v>
      </c>
      <c r="M413" s="20">
        <f t="shared" si="45"/>
        <v>2.0408163265306145E-2</v>
      </c>
      <c r="N413" s="20">
        <f t="shared" si="46"/>
        <v>5.8151609553478423E-3</v>
      </c>
      <c r="O413" s="20">
        <f t="shared" si="47"/>
        <v>1.6252006420545806E-2</v>
      </c>
      <c r="P413" s="20">
        <f t="shared" si="48"/>
        <v>2.9797377830750982E-2</v>
      </c>
    </row>
    <row r="414" spans="1:16" x14ac:dyDescent="0.3">
      <c r="A414" s="3">
        <f t="shared" si="42"/>
        <v>412</v>
      </c>
      <c r="B414" s="10">
        <v>44138.041666666664</v>
      </c>
      <c r="C414" s="9">
        <v>81.66</v>
      </c>
      <c r="D414" s="9">
        <v>61</v>
      </c>
      <c r="E414" s="9">
        <v>9.5440000000000005</v>
      </c>
      <c r="F414" s="28">
        <v>10.37</v>
      </c>
      <c r="G414" s="9">
        <v>89.8</v>
      </c>
      <c r="J414" s="3">
        <f t="shared" si="43"/>
        <v>412</v>
      </c>
      <c r="K414" s="10">
        <v>44138.041666666664</v>
      </c>
      <c r="L414" s="20">
        <f t="shared" si="44"/>
        <v>2.8722600151171562E-2</v>
      </c>
      <c r="M414" s="20">
        <f t="shared" si="45"/>
        <v>1.6666666666666607E-2</v>
      </c>
      <c r="N414" s="20">
        <f t="shared" si="46"/>
        <v>-1.4660334503406869E-2</v>
      </c>
      <c r="O414" s="20">
        <f t="shared" si="47"/>
        <v>2.3692003948667217E-2</v>
      </c>
      <c r="P414" s="20">
        <f t="shared" si="48"/>
        <v>3.935185185185186E-2</v>
      </c>
    </row>
    <row r="415" spans="1:16" x14ac:dyDescent="0.3">
      <c r="A415" s="3">
        <f t="shared" si="42"/>
        <v>413</v>
      </c>
      <c r="B415" s="10">
        <v>44139.041666666664</v>
      </c>
      <c r="C415" s="9">
        <v>86.81</v>
      </c>
      <c r="D415" s="9">
        <v>62.2</v>
      </c>
      <c r="E415" s="9">
        <v>9.5719999999999992</v>
      </c>
      <c r="F415" s="28">
        <v>10.595000000000001</v>
      </c>
      <c r="G415" s="9">
        <v>89.5</v>
      </c>
      <c r="J415" s="3">
        <f t="shared" si="43"/>
        <v>413</v>
      </c>
      <c r="K415" s="10">
        <v>44139.041666666664</v>
      </c>
      <c r="L415" s="20">
        <f t="shared" si="44"/>
        <v>6.3066372765123724E-2</v>
      </c>
      <c r="M415" s="20">
        <f t="shared" si="45"/>
        <v>1.9672131147540961E-2</v>
      </c>
      <c r="N415" s="20">
        <f t="shared" si="46"/>
        <v>2.9337803855824518E-3</v>
      </c>
      <c r="O415" s="20">
        <f t="shared" si="47"/>
        <v>2.1697203471552795E-2</v>
      </c>
      <c r="P415" s="20">
        <f t="shared" si="48"/>
        <v>-3.3407572383072903E-3</v>
      </c>
    </row>
    <row r="416" spans="1:16" x14ac:dyDescent="0.3">
      <c r="A416" s="3">
        <f t="shared" si="42"/>
        <v>414</v>
      </c>
      <c r="B416" s="10">
        <v>44140.041666666664</v>
      </c>
      <c r="C416" s="9">
        <v>85.67</v>
      </c>
      <c r="D416" s="9">
        <v>63</v>
      </c>
      <c r="E416" s="9">
        <v>9.5660000000000007</v>
      </c>
      <c r="F416" s="28">
        <v>10.6</v>
      </c>
      <c r="G416" s="9">
        <v>89.1</v>
      </c>
      <c r="J416" s="3">
        <f t="shared" si="43"/>
        <v>414</v>
      </c>
      <c r="K416" s="10">
        <v>44140.041666666664</v>
      </c>
      <c r="L416" s="20">
        <f t="shared" si="44"/>
        <v>-1.3132127635065105E-2</v>
      </c>
      <c r="M416" s="20">
        <f t="shared" si="45"/>
        <v>1.2861736334405016E-2</v>
      </c>
      <c r="N416" s="20">
        <f t="shared" si="46"/>
        <v>-6.2682824905957446E-4</v>
      </c>
      <c r="O416" s="20">
        <f t="shared" si="47"/>
        <v>4.7192071731938512E-4</v>
      </c>
      <c r="P416" s="20">
        <f t="shared" si="48"/>
        <v>-4.4692737430168661E-3</v>
      </c>
    </row>
    <row r="417" spans="1:16" x14ac:dyDescent="0.3">
      <c r="A417" s="3">
        <f t="shared" si="42"/>
        <v>415</v>
      </c>
      <c r="B417" s="10">
        <v>44141.041666666664</v>
      </c>
      <c r="C417" s="9">
        <v>83.32</v>
      </c>
      <c r="D417" s="9">
        <v>63.6</v>
      </c>
      <c r="E417" s="9">
        <v>9.4260000000000002</v>
      </c>
      <c r="F417" s="28">
        <v>10.425000000000001</v>
      </c>
      <c r="G417" s="9">
        <v>86.25</v>
      </c>
      <c r="J417" s="3">
        <f t="shared" si="43"/>
        <v>415</v>
      </c>
      <c r="K417" s="10">
        <v>44141.041666666664</v>
      </c>
      <c r="L417" s="20">
        <f t="shared" si="44"/>
        <v>-2.7430839266954665E-2</v>
      </c>
      <c r="M417" s="20">
        <f t="shared" si="45"/>
        <v>9.52380952380949E-3</v>
      </c>
      <c r="N417" s="20">
        <f t="shared" si="46"/>
        <v>-1.4635166213673445E-2</v>
      </c>
      <c r="O417" s="20">
        <f t="shared" si="47"/>
        <v>-1.6509433962264008E-2</v>
      </c>
      <c r="P417" s="20">
        <f t="shared" si="48"/>
        <v>-3.1986531986531896E-2</v>
      </c>
    </row>
    <row r="418" spans="1:16" x14ac:dyDescent="0.3">
      <c r="A418" s="3">
        <f t="shared" si="42"/>
        <v>416</v>
      </c>
      <c r="B418" s="10">
        <v>44144.041666666664</v>
      </c>
      <c r="C418" s="9">
        <v>84.93</v>
      </c>
      <c r="D418" s="9">
        <v>61.2</v>
      </c>
      <c r="E418" s="9">
        <v>9.7420000000000009</v>
      </c>
      <c r="F418" s="28">
        <v>10.94</v>
      </c>
      <c r="G418" s="9">
        <v>107.9</v>
      </c>
      <c r="J418" s="3">
        <f t="shared" si="43"/>
        <v>416</v>
      </c>
      <c r="K418" s="10">
        <v>44144.041666666664</v>
      </c>
      <c r="L418" s="20">
        <f t="shared" si="44"/>
        <v>1.932309169467139E-2</v>
      </c>
      <c r="M418" s="20">
        <f t="shared" si="45"/>
        <v>-3.7735849056603765E-2</v>
      </c>
      <c r="N418" s="20">
        <f t="shared" si="46"/>
        <v>3.3524294504561958E-2</v>
      </c>
      <c r="O418" s="20">
        <f t="shared" si="47"/>
        <v>4.9400479616306781E-2</v>
      </c>
      <c r="P418" s="20">
        <f t="shared" si="48"/>
        <v>0.25101449275362331</v>
      </c>
    </row>
    <row r="419" spans="1:16" x14ac:dyDescent="0.3">
      <c r="A419" s="3">
        <f t="shared" si="42"/>
        <v>417</v>
      </c>
      <c r="B419" s="10">
        <v>44145.041666666664</v>
      </c>
      <c r="C419" s="9">
        <v>84.69</v>
      </c>
      <c r="D419" s="9">
        <v>63.8</v>
      </c>
      <c r="E419" s="9">
        <v>10.035</v>
      </c>
      <c r="F419" s="28">
        <v>10.98</v>
      </c>
      <c r="G419" s="9">
        <v>113.1</v>
      </c>
      <c r="J419" s="3">
        <f t="shared" si="43"/>
        <v>417</v>
      </c>
      <c r="K419" s="10">
        <v>44145.041666666664</v>
      </c>
      <c r="L419" s="20">
        <f t="shared" si="44"/>
        <v>-2.8258565877782305E-3</v>
      </c>
      <c r="M419" s="20">
        <f t="shared" si="45"/>
        <v>4.2483660130718803E-2</v>
      </c>
      <c r="N419" s="20">
        <f t="shared" si="46"/>
        <v>3.0075959761855842E-2</v>
      </c>
      <c r="O419" s="20">
        <f t="shared" si="47"/>
        <v>3.6563071297990302E-3</v>
      </c>
      <c r="P419" s="20">
        <f t="shared" si="48"/>
        <v>4.8192771084337283E-2</v>
      </c>
    </row>
    <row r="420" spans="1:16" x14ac:dyDescent="0.3">
      <c r="A420" s="3">
        <f t="shared" si="42"/>
        <v>418</v>
      </c>
      <c r="B420" s="10">
        <v>44146.041666666664</v>
      </c>
      <c r="C420" s="9">
        <v>87.27</v>
      </c>
      <c r="D420" s="9">
        <v>61.6</v>
      </c>
      <c r="E420" s="9">
        <v>10.025</v>
      </c>
      <c r="F420" s="28">
        <v>11.505000000000001</v>
      </c>
      <c r="G420" s="9">
        <v>109.9</v>
      </c>
      <c r="J420" s="3">
        <f t="shared" si="43"/>
        <v>418</v>
      </c>
      <c r="K420" s="10">
        <v>44146.041666666664</v>
      </c>
      <c r="L420" s="20">
        <f t="shared" si="44"/>
        <v>3.0464045341835E-2</v>
      </c>
      <c r="M420" s="20">
        <f t="shared" si="45"/>
        <v>-3.4482758620689613E-2</v>
      </c>
      <c r="N420" s="20">
        <f t="shared" si="46"/>
        <v>-9.9651220727448031E-4</v>
      </c>
      <c r="O420" s="20">
        <f t="shared" si="47"/>
        <v>4.7814207650273222E-2</v>
      </c>
      <c r="P420" s="20">
        <f t="shared" si="48"/>
        <v>-2.8293545534924691E-2</v>
      </c>
    </row>
    <row r="421" spans="1:16" x14ac:dyDescent="0.3">
      <c r="A421" s="3">
        <f t="shared" si="42"/>
        <v>419</v>
      </c>
      <c r="B421" s="10">
        <v>44147.041666666664</v>
      </c>
      <c r="C421" s="9">
        <v>86.32</v>
      </c>
      <c r="D421" s="9">
        <v>63</v>
      </c>
      <c r="E421" s="9">
        <v>10.265000000000001</v>
      </c>
      <c r="F421" s="28">
        <v>11.4</v>
      </c>
      <c r="G421" s="9">
        <v>107.8</v>
      </c>
      <c r="J421" s="3">
        <f t="shared" si="43"/>
        <v>419</v>
      </c>
      <c r="K421" s="10">
        <v>44147.041666666664</v>
      </c>
      <c r="L421" s="20">
        <f t="shared" si="44"/>
        <v>-1.0885756846568118E-2</v>
      </c>
      <c r="M421" s="20">
        <f t="shared" si="45"/>
        <v>2.2727272727272707E-2</v>
      </c>
      <c r="N421" s="20">
        <f t="shared" si="46"/>
        <v>2.394014962593527E-2</v>
      </c>
      <c r="O421" s="20">
        <f t="shared" si="47"/>
        <v>-9.126466753585416E-3</v>
      </c>
      <c r="P421" s="20">
        <f t="shared" si="48"/>
        <v>-1.9108280254777177E-2</v>
      </c>
    </row>
    <row r="422" spans="1:16" x14ac:dyDescent="0.3">
      <c r="A422" s="3">
        <f t="shared" si="42"/>
        <v>420</v>
      </c>
      <c r="B422" s="10">
        <v>44148.041666666664</v>
      </c>
      <c r="C422" s="9">
        <v>85.8</v>
      </c>
      <c r="D422" s="9">
        <v>62.4</v>
      </c>
      <c r="E422" s="9">
        <v>10.335000000000001</v>
      </c>
      <c r="F422" s="28">
        <v>11.445</v>
      </c>
      <c r="G422" s="9">
        <v>107.3</v>
      </c>
      <c r="J422" s="3">
        <f t="shared" si="43"/>
        <v>420</v>
      </c>
      <c r="K422" s="10">
        <v>44148.041666666664</v>
      </c>
      <c r="L422" s="20">
        <f t="shared" si="44"/>
        <v>-6.0240963855421326E-3</v>
      </c>
      <c r="M422" s="20">
        <f t="shared" si="45"/>
        <v>-9.523809523809601E-3</v>
      </c>
      <c r="N422" s="20">
        <f t="shared" si="46"/>
        <v>6.8192888455917977E-3</v>
      </c>
      <c r="O422" s="20">
        <f t="shared" si="47"/>
        <v>3.9473684210526994E-3</v>
      </c>
      <c r="P422" s="20">
        <f t="shared" si="48"/>
        <v>-4.638218923933235E-3</v>
      </c>
    </row>
    <row r="423" spans="1:16" x14ac:dyDescent="0.3">
      <c r="A423" s="3">
        <f t="shared" si="42"/>
        <v>421</v>
      </c>
      <c r="B423" s="10">
        <v>44151.041666666664</v>
      </c>
      <c r="C423" s="9">
        <v>85.53</v>
      </c>
      <c r="D423" s="9">
        <v>62</v>
      </c>
      <c r="E423" s="9">
        <v>10.46</v>
      </c>
      <c r="F423" s="28">
        <v>11.53</v>
      </c>
      <c r="G423" s="9">
        <v>114.9</v>
      </c>
      <c r="J423" s="3">
        <f t="shared" si="43"/>
        <v>421</v>
      </c>
      <c r="K423" s="10">
        <v>44151.041666666664</v>
      </c>
      <c r="L423" s="20">
        <f t="shared" si="44"/>
        <v>-3.1468531468531458E-3</v>
      </c>
      <c r="M423" s="20">
        <f t="shared" si="45"/>
        <v>-6.4102564102563875E-3</v>
      </c>
      <c r="N423" s="20">
        <f t="shared" si="46"/>
        <v>1.2094823415578215E-2</v>
      </c>
      <c r="O423" s="20">
        <f t="shared" si="47"/>
        <v>7.4268239405852476E-3</v>
      </c>
      <c r="P423" s="20">
        <f t="shared" si="48"/>
        <v>7.0829450139795025E-2</v>
      </c>
    </row>
    <row r="424" spans="1:16" x14ac:dyDescent="0.3">
      <c r="A424" s="3">
        <f t="shared" si="42"/>
        <v>422</v>
      </c>
      <c r="B424" s="10">
        <v>44152.041666666664</v>
      </c>
      <c r="C424" s="9">
        <v>84.82</v>
      </c>
      <c r="D424" s="9">
        <v>59.8</v>
      </c>
      <c r="E424" s="9">
        <v>10.455</v>
      </c>
      <c r="F424" s="28">
        <v>11.55</v>
      </c>
      <c r="G424" s="9">
        <v>114.8</v>
      </c>
      <c r="J424" s="3">
        <f t="shared" si="43"/>
        <v>422</v>
      </c>
      <c r="K424" s="10">
        <v>44152.041666666664</v>
      </c>
      <c r="L424" s="20">
        <f t="shared" si="44"/>
        <v>-8.3011808722086577E-3</v>
      </c>
      <c r="M424" s="20">
        <f t="shared" si="45"/>
        <v>-3.5483870967741971E-2</v>
      </c>
      <c r="N424" s="20">
        <f t="shared" si="46"/>
        <v>-4.7801147227544138E-4</v>
      </c>
      <c r="O424" s="20">
        <f t="shared" si="47"/>
        <v>1.7346053772768766E-3</v>
      </c>
      <c r="P424" s="20">
        <f t="shared" si="48"/>
        <v>-8.7032201914716278E-4</v>
      </c>
    </row>
    <row r="425" spans="1:16" x14ac:dyDescent="0.3">
      <c r="A425" s="3">
        <f t="shared" si="42"/>
        <v>423</v>
      </c>
      <c r="B425" s="10">
        <v>44153.041666666664</v>
      </c>
      <c r="C425" s="9">
        <v>86.09</v>
      </c>
      <c r="D425" s="9">
        <v>62.8</v>
      </c>
      <c r="E425" s="9">
        <v>10.494999999999999</v>
      </c>
      <c r="F425" s="28">
        <v>11.62</v>
      </c>
      <c r="G425" s="9">
        <v>114</v>
      </c>
      <c r="J425" s="3">
        <f t="shared" si="43"/>
        <v>423</v>
      </c>
      <c r="K425" s="10">
        <v>44153.041666666664</v>
      </c>
      <c r="L425" s="20">
        <f t="shared" si="44"/>
        <v>1.4972883753831656E-2</v>
      </c>
      <c r="M425" s="20">
        <f t="shared" si="45"/>
        <v>5.0167224080267525E-2</v>
      </c>
      <c r="N425" s="20">
        <f t="shared" si="46"/>
        <v>3.825920612147149E-3</v>
      </c>
      <c r="O425" s="20">
        <f t="shared" si="47"/>
        <v>6.0606060606058776E-3</v>
      </c>
      <c r="P425" s="20">
        <f t="shared" si="48"/>
        <v>-6.9686411149825211E-3</v>
      </c>
    </row>
    <row r="426" spans="1:16" x14ac:dyDescent="0.3">
      <c r="A426" s="3">
        <f t="shared" si="42"/>
        <v>424</v>
      </c>
      <c r="B426" s="10">
        <v>44154.041666666664</v>
      </c>
      <c r="C426" s="9">
        <v>85.64</v>
      </c>
      <c r="D426" s="9">
        <v>62.6</v>
      </c>
      <c r="E426" s="9">
        <v>10.385</v>
      </c>
      <c r="F426" s="28">
        <v>11.904999999999999</v>
      </c>
      <c r="G426" s="9">
        <v>113.4</v>
      </c>
      <c r="J426" s="3">
        <f t="shared" si="43"/>
        <v>424</v>
      </c>
      <c r="K426" s="10">
        <v>44154.041666666664</v>
      </c>
      <c r="L426" s="20">
        <f t="shared" si="44"/>
        <v>-5.2270879312348306E-3</v>
      </c>
      <c r="M426" s="20">
        <f t="shared" si="45"/>
        <v>-3.1847133757960666E-3</v>
      </c>
      <c r="N426" s="20">
        <f t="shared" si="46"/>
        <v>-1.0481181515007099E-2</v>
      </c>
      <c r="O426" s="20">
        <f t="shared" si="47"/>
        <v>2.452667814113596E-2</v>
      </c>
      <c r="P426" s="20">
        <f t="shared" si="48"/>
        <v>-5.2631578947367474E-3</v>
      </c>
    </row>
    <row r="427" spans="1:16" x14ac:dyDescent="0.3">
      <c r="A427" s="3">
        <f t="shared" si="42"/>
        <v>425</v>
      </c>
      <c r="B427" s="10">
        <v>44155.041666666664</v>
      </c>
      <c r="C427" s="9">
        <v>85.85</v>
      </c>
      <c r="D427" s="9">
        <v>63</v>
      </c>
      <c r="E427" s="9">
        <v>10.41</v>
      </c>
      <c r="F427" s="28">
        <v>11.975</v>
      </c>
      <c r="G427" s="9">
        <v>113.7</v>
      </c>
      <c r="J427" s="3">
        <f t="shared" si="43"/>
        <v>425</v>
      </c>
      <c r="K427" s="10">
        <v>44155.041666666664</v>
      </c>
      <c r="L427" s="20">
        <f t="shared" si="44"/>
        <v>2.4521251751516981E-3</v>
      </c>
      <c r="M427" s="20">
        <f t="shared" si="45"/>
        <v>6.389776357827559E-3</v>
      </c>
      <c r="N427" s="20">
        <f t="shared" si="46"/>
        <v>2.4073182474724231E-3</v>
      </c>
      <c r="O427" s="20">
        <f t="shared" si="47"/>
        <v>5.8798824023520435E-3</v>
      </c>
      <c r="P427" s="20">
        <f t="shared" si="48"/>
        <v>2.6455026455025621E-3</v>
      </c>
    </row>
    <row r="428" spans="1:16" x14ac:dyDescent="0.3">
      <c r="A428" s="3">
        <f t="shared" si="42"/>
        <v>426</v>
      </c>
      <c r="B428" s="10">
        <v>44158.041666666664</v>
      </c>
      <c r="C428" s="9">
        <v>84.09</v>
      </c>
      <c r="D428" s="9">
        <v>63.6</v>
      </c>
      <c r="E428" s="9">
        <v>10.28</v>
      </c>
      <c r="F428" s="28">
        <v>12.005000000000001</v>
      </c>
      <c r="G428" s="9">
        <v>112.8</v>
      </c>
      <c r="J428" s="3">
        <f t="shared" si="43"/>
        <v>426</v>
      </c>
      <c r="K428" s="10">
        <v>44158.041666666664</v>
      </c>
      <c r="L428" s="20">
        <f t="shared" si="44"/>
        <v>-2.050087361677333E-2</v>
      </c>
      <c r="M428" s="20">
        <f t="shared" si="45"/>
        <v>9.52380952380949E-3</v>
      </c>
      <c r="N428" s="20">
        <f t="shared" si="46"/>
        <v>-1.2487992315081686E-2</v>
      </c>
      <c r="O428" s="20">
        <f t="shared" si="47"/>
        <v>2.5052192066807866E-3</v>
      </c>
      <c r="P428" s="20">
        <f t="shared" si="48"/>
        <v>-7.9155672823219003E-3</v>
      </c>
    </row>
    <row r="429" spans="1:16" x14ac:dyDescent="0.3">
      <c r="A429" s="3">
        <f t="shared" si="42"/>
        <v>427</v>
      </c>
      <c r="B429" s="10">
        <v>44159.041666666664</v>
      </c>
      <c r="C429" s="9">
        <v>84.21</v>
      </c>
      <c r="D429" s="9">
        <v>63.8</v>
      </c>
      <c r="E429" s="9">
        <v>10.32</v>
      </c>
      <c r="F429" s="28">
        <v>11.785</v>
      </c>
      <c r="G429" s="9">
        <v>114.8</v>
      </c>
      <c r="J429" s="3">
        <f t="shared" si="43"/>
        <v>427</v>
      </c>
      <c r="K429" s="10">
        <v>44159.041666666664</v>
      </c>
      <c r="L429" s="20">
        <f t="shared" si="44"/>
        <v>1.4270424545128613E-3</v>
      </c>
      <c r="M429" s="20">
        <f t="shared" si="45"/>
        <v>3.1446540880502027E-3</v>
      </c>
      <c r="N429" s="20">
        <f t="shared" si="46"/>
        <v>3.8910505836575737E-3</v>
      </c>
      <c r="O429" s="20">
        <f t="shared" si="47"/>
        <v>-1.8325697625989235E-2</v>
      </c>
      <c r="P429" s="20">
        <f t="shared" si="48"/>
        <v>1.7730496453900679E-2</v>
      </c>
    </row>
    <row r="430" spans="1:16" x14ac:dyDescent="0.3">
      <c r="A430" s="3">
        <f t="shared" si="42"/>
        <v>428</v>
      </c>
      <c r="B430" s="10">
        <v>44160.041666666664</v>
      </c>
      <c r="C430" s="9">
        <v>84.22</v>
      </c>
      <c r="D430" s="9">
        <v>63.8</v>
      </c>
      <c r="E430" s="9">
        <v>10.41</v>
      </c>
      <c r="F430" s="28">
        <v>11.82</v>
      </c>
      <c r="G430" s="9">
        <v>109.3</v>
      </c>
      <c r="J430" s="3">
        <f t="shared" si="43"/>
        <v>428</v>
      </c>
      <c r="K430" s="10">
        <v>44160.041666666664</v>
      </c>
      <c r="L430" s="20">
        <f t="shared" si="44"/>
        <v>1.187507421922529E-4</v>
      </c>
      <c r="M430" s="20">
        <f t="shared" si="45"/>
        <v>0</v>
      </c>
      <c r="N430" s="20">
        <f t="shared" si="46"/>
        <v>8.720930232558155E-3</v>
      </c>
      <c r="O430" s="20">
        <f t="shared" si="47"/>
        <v>2.9698769622401588E-3</v>
      </c>
      <c r="P430" s="20">
        <f t="shared" si="48"/>
        <v>-4.7909407665505221E-2</v>
      </c>
    </row>
    <row r="431" spans="1:16" x14ac:dyDescent="0.3">
      <c r="A431" s="3">
        <f t="shared" si="42"/>
        <v>429</v>
      </c>
      <c r="B431" s="10">
        <v>44161.041666666664</v>
      </c>
      <c r="C431" s="9">
        <v>85.37</v>
      </c>
      <c r="D431" s="9">
        <v>64.400000000000006</v>
      </c>
      <c r="E431" s="9">
        <v>10.535</v>
      </c>
      <c r="F431" s="28">
        <v>11.7</v>
      </c>
      <c r="G431" s="9">
        <v>109.5</v>
      </c>
      <c r="J431" s="3">
        <f t="shared" si="43"/>
        <v>429</v>
      </c>
      <c r="K431" s="10">
        <v>44161.041666666664</v>
      </c>
      <c r="L431" s="20">
        <f t="shared" si="44"/>
        <v>1.3654713844692523E-2</v>
      </c>
      <c r="M431" s="20">
        <f t="shared" si="45"/>
        <v>9.4043887147337024E-3</v>
      </c>
      <c r="N431" s="20">
        <f t="shared" si="46"/>
        <v>1.2007684918347694E-2</v>
      </c>
      <c r="O431" s="20">
        <f t="shared" si="47"/>
        <v>-1.0152284263959421E-2</v>
      </c>
      <c r="P431" s="20">
        <f t="shared" si="48"/>
        <v>1.8298261665141702E-3</v>
      </c>
    </row>
    <row r="432" spans="1:16" x14ac:dyDescent="0.3">
      <c r="A432" s="3">
        <f t="shared" si="42"/>
        <v>430</v>
      </c>
      <c r="B432" s="10">
        <v>44162.041666666664</v>
      </c>
      <c r="C432" s="9">
        <v>85.21</v>
      </c>
      <c r="D432" s="9">
        <v>65.400000000000006</v>
      </c>
      <c r="E432" s="9">
        <v>10.69</v>
      </c>
      <c r="F432" s="28">
        <v>12.99</v>
      </c>
      <c r="G432" s="9">
        <v>108.5</v>
      </c>
      <c r="J432" s="3">
        <f t="shared" si="43"/>
        <v>430</v>
      </c>
      <c r="K432" s="10">
        <v>44162.041666666664</v>
      </c>
      <c r="L432" s="20">
        <f t="shared" si="44"/>
        <v>-1.8741946819726962E-3</v>
      </c>
      <c r="M432" s="20">
        <f t="shared" si="45"/>
        <v>1.552795031055898E-2</v>
      </c>
      <c r="N432" s="20">
        <f t="shared" si="46"/>
        <v>1.4712861888941609E-2</v>
      </c>
      <c r="O432" s="20">
        <f t="shared" si="47"/>
        <v>0.11025641025641031</v>
      </c>
      <c r="P432" s="20">
        <f t="shared" si="48"/>
        <v>-9.1324200913242004E-3</v>
      </c>
    </row>
    <row r="433" spans="1:16" x14ac:dyDescent="0.3">
      <c r="A433" s="3">
        <f t="shared" si="42"/>
        <v>431</v>
      </c>
      <c r="B433" s="10">
        <v>44165.041666666664</v>
      </c>
      <c r="C433" s="9">
        <v>84.71</v>
      </c>
      <c r="D433" s="9">
        <v>65.2</v>
      </c>
      <c r="E433" s="9">
        <v>10.59</v>
      </c>
      <c r="F433" s="28">
        <v>12.715</v>
      </c>
      <c r="G433" s="9">
        <v>105.9</v>
      </c>
      <c r="J433" s="3">
        <f t="shared" si="43"/>
        <v>431</v>
      </c>
      <c r="K433" s="10">
        <v>44165.041666666664</v>
      </c>
      <c r="L433" s="20">
        <f t="shared" si="44"/>
        <v>-5.8678558854594609E-3</v>
      </c>
      <c r="M433" s="20">
        <f t="shared" si="45"/>
        <v>-3.0581039755351869E-3</v>
      </c>
      <c r="N433" s="20">
        <f t="shared" si="46"/>
        <v>-9.3545369504208775E-3</v>
      </c>
      <c r="O433" s="20">
        <f t="shared" si="47"/>
        <v>-2.1170130869899939E-2</v>
      </c>
      <c r="P433" s="20">
        <f t="shared" si="48"/>
        <v>-2.3963133640552914E-2</v>
      </c>
    </row>
    <row r="434" spans="1:16" x14ac:dyDescent="0.3">
      <c r="A434" s="3">
        <f t="shared" si="42"/>
        <v>432</v>
      </c>
      <c r="B434" s="10">
        <v>44166.041666666664</v>
      </c>
      <c r="C434" s="9">
        <v>84.1</v>
      </c>
      <c r="D434" s="9">
        <v>65.8</v>
      </c>
      <c r="E434" s="9">
        <v>10.625</v>
      </c>
      <c r="F434" s="28">
        <v>12.84</v>
      </c>
      <c r="G434" s="9">
        <v>105.7</v>
      </c>
      <c r="J434" s="3">
        <f t="shared" si="43"/>
        <v>432</v>
      </c>
      <c r="K434" s="10">
        <v>44166.041666666664</v>
      </c>
      <c r="L434" s="20">
        <f t="shared" si="44"/>
        <v>-7.2010388383897395E-3</v>
      </c>
      <c r="M434" s="20">
        <f t="shared" si="45"/>
        <v>9.2024539877300082E-3</v>
      </c>
      <c r="N434" s="20">
        <f t="shared" si="46"/>
        <v>3.3050047214353562E-3</v>
      </c>
      <c r="O434" s="20">
        <f t="shared" si="47"/>
        <v>9.8309083759340332E-3</v>
      </c>
      <c r="P434" s="20">
        <f t="shared" si="48"/>
        <v>-1.8885741265345368E-3</v>
      </c>
    </row>
    <row r="435" spans="1:16" x14ac:dyDescent="0.3">
      <c r="A435" s="3">
        <f t="shared" si="42"/>
        <v>433</v>
      </c>
      <c r="B435" s="10">
        <v>44167.041666666664</v>
      </c>
      <c r="C435" s="9">
        <v>84.04</v>
      </c>
      <c r="D435" s="9">
        <v>63.4</v>
      </c>
      <c r="E435" s="9">
        <v>10.734999999999999</v>
      </c>
      <c r="F435" s="28">
        <v>12.885</v>
      </c>
      <c r="G435" s="9">
        <v>105.8</v>
      </c>
      <c r="J435" s="3">
        <f t="shared" si="43"/>
        <v>433</v>
      </c>
      <c r="K435" s="10">
        <v>44167.041666666664</v>
      </c>
      <c r="L435" s="20">
        <f t="shared" si="44"/>
        <v>-7.1343638525556141E-4</v>
      </c>
      <c r="M435" s="20">
        <f t="shared" si="45"/>
        <v>-3.6474164133738607E-2</v>
      </c>
      <c r="N435" s="20">
        <f t="shared" si="46"/>
        <v>1.0352941176470454E-2</v>
      </c>
      <c r="O435" s="20">
        <f t="shared" si="47"/>
        <v>3.5046728971963592E-3</v>
      </c>
      <c r="P435" s="20">
        <f t="shared" si="48"/>
        <v>9.4607379375588607E-4</v>
      </c>
    </row>
    <row r="436" spans="1:16" x14ac:dyDescent="0.3">
      <c r="A436" s="3">
        <f t="shared" si="42"/>
        <v>434</v>
      </c>
      <c r="B436" s="10">
        <v>44168.041666666664</v>
      </c>
      <c r="C436" s="9">
        <v>83.03</v>
      </c>
      <c r="D436" s="9">
        <v>65</v>
      </c>
      <c r="E436" s="9">
        <v>10.47</v>
      </c>
      <c r="F436" s="28">
        <v>12.98</v>
      </c>
      <c r="G436" s="9">
        <v>105.8</v>
      </c>
      <c r="J436" s="3">
        <f t="shared" si="43"/>
        <v>434</v>
      </c>
      <c r="K436" s="10">
        <v>44168.041666666664</v>
      </c>
      <c r="L436" s="20">
        <f t="shared" si="44"/>
        <v>-1.201808662541648E-2</v>
      </c>
      <c r="M436" s="20">
        <f t="shared" si="45"/>
        <v>2.5236593059936974E-2</v>
      </c>
      <c r="N436" s="20">
        <f t="shared" si="46"/>
        <v>-2.4685607824871836E-2</v>
      </c>
      <c r="O436" s="20">
        <f t="shared" si="47"/>
        <v>7.3729142413658799E-3</v>
      </c>
      <c r="P436" s="20">
        <f t="shared" si="48"/>
        <v>0</v>
      </c>
    </row>
    <row r="437" spans="1:16" x14ac:dyDescent="0.3">
      <c r="A437" s="3">
        <f t="shared" si="42"/>
        <v>435</v>
      </c>
      <c r="B437" s="10">
        <v>44169.041666666664</v>
      </c>
      <c r="C437" s="9">
        <v>83.6</v>
      </c>
      <c r="D437" s="9">
        <v>64.2</v>
      </c>
      <c r="E437" s="9">
        <v>10.545</v>
      </c>
      <c r="F437" s="28">
        <v>13.16</v>
      </c>
      <c r="G437" s="9">
        <v>108</v>
      </c>
      <c r="J437" s="3">
        <f t="shared" si="43"/>
        <v>435</v>
      </c>
      <c r="K437" s="10">
        <v>44169.041666666664</v>
      </c>
      <c r="L437" s="20">
        <f t="shared" si="44"/>
        <v>6.8649885583522696E-3</v>
      </c>
      <c r="M437" s="20">
        <f t="shared" si="45"/>
        <v>-1.2307692307692242E-2</v>
      </c>
      <c r="N437" s="20">
        <f t="shared" si="46"/>
        <v>7.1633237822348317E-3</v>
      </c>
      <c r="O437" s="20">
        <f t="shared" si="47"/>
        <v>1.3867488443759513E-2</v>
      </c>
      <c r="P437" s="20">
        <f t="shared" si="48"/>
        <v>2.0793950850661602E-2</v>
      </c>
    </row>
    <row r="438" spans="1:16" x14ac:dyDescent="0.3">
      <c r="A438" s="3">
        <f t="shared" si="42"/>
        <v>436</v>
      </c>
      <c r="B438" s="10">
        <v>44172.041666666664</v>
      </c>
      <c r="C438" s="9">
        <v>82.82</v>
      </c>
      <c r="D438" s="9">
        <v>63.2</v>
      </c>
      <c r="E438" s="9">
        <v>10.199999999999999</v>
      </c>
      <c r="F438" s="28">
        <v>12.88</v>
      </c>
      <c r="G438" s="9">
        <v>107</v>
      </c>
      <c r="J438" s="3">
        <f t="shared" si="43"/>
        <v>436</v>
      </c>
      <c r="K438" s="10">
        <v>44172.041666666664</v>
      </c>
      <c r="L438" s="20">
        <f t="shared" si="44"/>
        <v>-9.3301435406698552E-3</v>
      </c>
      <c r="M438" s="20">
        <f t="shared" si="45"/>
        <v>-1.5576323987538943E-2</v>
      </c>
      <c r="N438" s="20">
        <f t="shared" si="46"/>
        <v>-3.271692745376964E-2</v>
      </c>
      <c r="O438" s="20">
        <f t="shared" si="47"/>
        <v>-2.1276595744680771E-2</v>
      </c>
      <c r="P438" s="20">
        <f t="shared" si="48"/>
        <v>-9.2592592592593004E-3</v>
      </c>
    </row>
    <row r="439" spans="1:16" x14ac:dyDescent="0.3">
      <c r="A439" s="3">
        <f t="shared" si="42"/>
        <v>437</v>
      </c>
      <c r="B439" s="10">
        <v>44173.041666666664</v>
      </c>
      <c r="C439" s="9">
        <v>82.38</v>
      </c>
      <c r="D439" s="9">
        <v>64.599999999999994</v>
      </c>
      <c r="E439" s="9">
        <v>10.244999999999999</v>
      </c>
      <c r="F439" s="28">
        <v>12.715</v>
      </c>
      <c r="G439" s="9">
        <v>106.8</v>
      </c>
      <c r="J439" s="3">
        <f t="shared" si="43"/>
        <v>437</v>
      </c>
      <c r="K439" s="10">
        <v>44173.041666666664</v>
      </c>
      <c r="L439" s="20">
        <f t="shared" si="44"/>
        <v>-5.3127263945906833E-3</v>
      </c>
      <c r="M439" s="20">
        <f t="shared" si="45"/>
        <v>2.2151898734177111E-2</v>
      </c>
      <c r="N439" s="20">
        <f t="shared" si="46"/>
        <v>4.4117647058823373E-3</v>
      </c>
      <c r="O439" s="20">
        <f t="shared" si="47"/>
        <v>-1.2810559006211197E-2</v>
      </c>
      <c r="P439" s="20">
        <f t="shared" si="48"/>
        <v>-1.8691588785046953E-3</v>
      </c>
    </row>
    <row r="440" spans="1:16" x14ac:dyDescent="0.3">
      <c r="A440" s="3">
        <f t="shared" si="42"/>
        <v>438</v>
      </c>
      <c r="B440" s="10">
        <v>44174.041666666664</v>
      </c>
      <c r="C440" s="9">
        <v>81.52</v>
      </c>
      <c r="D440" s="9">
        <v>63.4</v>
      </c>
      <c r="E440" s="9">
        <v>10.225</v>
      </c>
      <c r="F440" s="28">
        <v>12.79</v>
      </c>
      <c r="G440" s="9">
        <v>106</v>
      </c>
      <c r="J440" s="3">
        <f t="shared" si="43"/>
        <v>438</v>
      </c>
      <c r="K440" s="10">
        <v>44174.041666666664</v>
      </c>
      <c r="L440" s="20">
        <f t="shared" si="44"/>
        <v>-1.0439427045399352E-2</v>
      </c>
      <c r="M440" s="20">
        <f t="shared" si="45"/>
        <v>-1.8575851393188736E-2</v>
      </c>
      <c r="N440" s="20">
        <f t="shared" si="46"/>
        <v>-1.9521717911176184E-3</v>
      </c>
      <c r="O440" s="20">
        <f t="shared" si="47"/>
        <v>5.8985450255601979E-3</v>
      </c>
      <c r="P440" s="20">
        <f t="shared" si="48"/>
        <v>-7.4906367041198685E-3</v>
      </c>
    </row>
    <row r="441" spans="1:16" x14ac:dyDescent="0.3">
      <c r="A441" s="3">
        <f t="shared" si="42"/>
        <v>439</v>
      </c>
      <c r="B441" s="10">
        <v>44175.041666666664</v>
      </c>
      <c r="C441" s="9">
        <v>81.790000000000006</v>
      </c>
      <c r="D441" s="9">
        <v>63</v>
      </c>
      <c r="E441" s="9">
        <v>10.324999999999999</v>
      </c>
      <c r="F441" s="28">
        <v>12.5</v>
      </c>
      <c r="G441" s="9">
        <v>105</v>
      </c>
      <c r="J441" s="3">
        <f t="shared" si="43"/>
        <v>439</v>
      </c>
      <c r="K441" s="10">
        <v>44175.041666666664</v>
      </c>
      <c r="L441" s="20">
        <f t="shared" si="44"/>
        <v>3.3120706575073822E-3</v>
      </c>
      <c r="M441" s="20">
        <f t="shared" si="45"/>
        <v>-6.3091482649841879E-3</v>
      </c>
      <c r="N441" s="20">
        <f t="shared" si="46"/>
        <v>9.7799511002445438E-3</v>
      </c>
      <c r="O441" s="20">
        <f t="shared" si="47"/>
        <v>-2.2673964034401806E-2</v>
      </c>
      <c r="P441" s="20">
        <f t="shared" si="48"/>
        <v>-9.4339622641509413E-3</v>
      </c>
    </row>
    <row r="442" spans="1:16" x14ac:dyDescent="0.3">
      <c r="A442" s="3">
        <f t="shared" si="42"/>
        <v>440</v>
      </c>
      <c r="B442" s="10">
        <v>44176.041666666664</v>
      </c>
      <c r="C442" s="9">
        <v>78.52</v>
      </c>
      <c r="D442" s="9">
        <v>61.6</v>
      </c>
      <c r="E442" s="9">
        <v>9.9079999999999995</v>
      </c>
      <c r="F442" s="28">
        <v>12.31</v>
      </c>
      <c r="G442" s="9">
        <v>105.4</v>
      </c>
      <c r="J442" s="3">
        <f t="shared" si="43"/>
        <v>440</v>
      </c>
      <c r="K442" s="10">
        <v>44176.041666666664</v>
      </c>
      <c r="L442" s="20">
        <f t="shared" si="44"/>
        <v>-3.9980437706321204E-2</v>
      </c>
      <c r="M442" s="20">
        <f t="shared" si="45"/>
        <v>-2.2222222222222254E-2</v>
      </c>
      <c r="N442" s="20">
        <f t="shared" si="46"/>
        <v>-4.0387409200968505E-2</v>
      </c>
      <c r="O442" s="20">
        <f t="shared" si="47"/>
        <v>-1.5199999999999991E-2</v>
      </c>
      <c r="P442" s="20">
        <f t="shared" si="48"/>
        <v>3.8095238095239292E-3</v>
      </c>
    </row>
    <row r="443" spans="1:16" x14ac:dyDescent="0.3">
      <c r="A443" s="3">
        <f t="shared" si="42"/>
        <v>441</v>
      </c>
      <c r="B443" s="10">
        <v>44179.041666666664</v>
      </c>
      <c r="C443" s="9">
        <v>77.849999999999994</v>
      </c>
      <c r="D443" s="9">
        <v>62.8</v>
      </c>
      <c r="E443" s="9">
        <v>10</v>
      </c>
      <c r="F443" s="28">
        <v>12.37</v>
      </c>
      <c r="G443" s="9">
        <v>105</v>
      </c>
      <c r="J443" s="3">
        <f t="shared" si="43"/>
        <v>441</v>
      </c>
      <c r="K443" s="10">
        <v>44179.041666666664</v>
      </c>
      <c r="L443" s="20">
        <f t="shared" si="44"/>
        <v>-8.532857870606203E-3</v>
      </c>
      <c r="M443" s="20">
        <f t="shared" si="45"/>
        <v>1.9480519480519431E-2</v>
      </c>
      <c r="N443" s="20">
        <f t="shared" si="46"/>
        <v>9.28542591844983E-3</v>
      </c>
      <c r="O443" s="20">
        <f t="shared" si="47"/>
        <v>4.8740861088545362E-3</v>
      </c>
      <c r="P443" s="20">
        <f t="shared" si="48"/>
        <v>-3.7950664136623402E-3</v>
      </c>
    </row>
    <row r="444" spans="1:16" x14ac:dyDescent="0.3">
      <c r="A444" s="3">
        <f t="shared" si="42"/>
        <v>442</v>
      </c>
      <c r="B444" s="10">
        <v>44180.041666666664</v>
      </c>
      <c r="C444" s="9">
        <v>76.23</v>
      </c>
      <c r="D444" s="9">
        <v>62.4</v>
      </c>
      <c r="E444" s="9">
        <v>9.7840000000000007</v>
      </c>
      <c r="F444" s="28">
        <v>12.5</v>
      </c>
      <c r="G444" s="9">
        <v>106</v>
      </c>
      <c r="J444" s="3">
        <f t="shared" si="43"/>
        <v>442</v>
      </c>
      <c r="K444" s="10">
        <v>44180.041666666664</v>
      </c>
      <c r="L444" s="20">
        <f t="shared" si="44"/>
        <v>-2.0809248554913173E-2</v>
      </c>
      <c r="M444" s="20">
        <f t="shared" si="45"/>
        <v>-6.3694267515923553E-3</v>
      </c>
      <c r="N444" s="20">
        <f t="shared" si="46"/>
        <v>-2.1599999999999953E-2</v>
      </c>
      <c r="O444" s="20">
        <f t="shared" si="47"/>
        <v>1.0509296685529579E-2</v>
      </c>
      <c r="P444" s="20">
        <f t="shared" si="48"/>
        <v>9.52380952380949E-3</v>
      </c>
    </row>
    <row r="445" spans="1:16" x14ac:dyDescent="0.3">
      <c r="A445" s="3">
        <f t="shared" si="42"/>
        <v>443</v>
      </c>
      <c r="B445" s="10">
        <v>44181.041666666664</v>
      </c>
      <c r="C445" s="9">
        <v>77.64</v>
      </c>
      <c r="D445" s="9">
        <v>62.6</v>
      </c>
      <c r="E445" s="9">
        <v>9.86</v>
      </c>
      <c r="F445" s="28">
        <v>12.425000000000001</v>
      </c>
      <c r="G445" s="9">
        <v>106.2</v>
      </c>
      <c r="J445" s="3">
        <f t="shared" si="43"/>
        <v>443</v>
      </c>
      <c r="K445" s="10">
        <v>44181.041666666664</v>
      </c>
      <c r="L445" s="20">
        <f t="shared" si="44"/>
        <v>1.8496654860291173E-2</v>
      </c>
      <c r="M445" s="20">
        <f t="shared" si="45"/>
        <v>3.2051282051281937E-3</v>
      </c>
      <c r="N445" s="20">
        <f t="shared" si="46"/>
        <v>7.7677841373668954E-3</v>
      </c>
      <c r="O445" s="20">
        <f t="shared" si="47"/>
        <v>-5.9999999999998943E-3</v>
      </c>
      <c r="P445" s="20">
        <f t="shared" si="48"/>
        <v>1.8867924528302993E-3</v>
      </c>
    </row>
    <row r="446" spans="1:16" x14ac:dyDescent="0.3">
      <c r="A446" s="3">
        <f t="shared" si="42"/>
        <v>444</v>
      </c>
      <c r="B446" s="10">
        <v>44182.041666666664</v>
      </c>
      <c r="C446" s="9">
        <v>78</v>
      </c>
      <c r="D446" s="9">
        <v>63.6</v>
      </c>
      <c r="E446" s="9">
        <v>9.6259999999999994</v>
      </c>
      <c r="F446" s="28">
        <v>12.67</v>
      </c>
      <c r="G446" s="9">
        <v>107.3</v>
      </c>
      <c r="J446" s="3">
        <f t="shared" si="43"/>
        <v>444</v>
      </c>
      <c r="K446" s="10">
        <v>44182.041666666664</v>
      </c>
      <c r="L446" s="20">
        <f t="shared" si="44"/>
        <v>4.6367851622874934E-3</v>
      </c>
      <c r="M446" s="20">
        <f t="shared" si="45"/>
        <v>1.5974440894568787E-2</v>
      </c>
      <c r="N446" s="20">
        <f t="shared" si="46"/>
        <v>-2.3732251521298209E-2</v>
      </c>
      <c r="O446" s="20">
        <f t="shared" si="47"/>
        <v>1.9718309859154903E-2</v>
      </c>
      <c r="P446" s="20">
        <f t="shared" si="48"/>
        <v>1.0357815442561202E-2</v>
      </c>
    </row>
    <row r="447" spans="1:16" x14ac:dyDescent="0.3">
      <c r="A447" s="3">
        <f t="shared" si="42"/>
        <v>445</v>
      </c>
      <c r="B447" s="10">
        <v>44183.041666666664</v>
      </c>
      <c r="C447" s="9">
        <v>79.010000000000005</v>
      </c>
      <c r="D447" s="9">
        <v>70</v>
      </c>
      <c r="E447" s="9">
        <v>9.9499999999999993</v>
      </c>
      <c r="F447" s="28">
        <v>12.484999999999999</v>
      </c>
      <c r="G447" s="9">
        <v>102.1</v>
      </c>
      <c r="J447" s="3">
        <f t="shared" si="43"/>
        <v>445</v>
      </c>
      <c r="K447" s="10">
        <v>44183.041666666664</v>
      </c>
      <c r="L447" s="20">
        <f t="shared" si="44"/>
        <v>1.2948717948717992E-2</v>
      </c>
      <c r="M447" s="20">
        <f t="shared" si="45"/>
        <v>0.10062893081761004</v>
      </c>
      <c r="N447" s="20">
        <f t="shared" si="46"/>
        <v>3.3658840639933407E-2</v>
      </c>
      <c r="O447" s="20">
        <f t="shared" si="47"/>
        <v>-1.4601420678768795E-2</v>
      </c>
      <c r="P447" s="20">
        <f t="shared" si="48"/>
        <v>-4.8462255358807105E-2</v>
      </c>
    </row>
    <row r="448" spans="1:16" x14ac:dyDescent="0.3">
      <c r="A448" s="3">
        <f t="shared" si="42"/>
        <v>446</v>
      </c>
      <c r="B448" s="10">
        <v>44186.041666666664</v>
      </c>
      <c r="C448" s="9">
        <v>77.2</v>
      </c>
      <c r="D448" s="9">
        <v>68.8</v>
      </c>
      <c r="E448" s="9">
        <v>9.6059999999999999</v>
      </c>
      <c r="F448" s="28">
        <v>12.074999999999999</v>
      </c>
      <c r="G448" s="9">
        <v>100.3</v>
      </c>
      <c r="J448" s="3">
        <f t="shared" si="43"/>
        <v>446</v>
      </c>
      <c r="K448" s="10">
        <v>44186.041666666664</v>
      </c>
      <c r="L448" s="20">
        <f t="shared" si="44"/>
        <v>-2.2908492595874019E-2</v>
      </c>
      <c r="M448" s="20">
        <f t="shared" si="45"/>
        <v>-1.7142857142857237E-2</v>
      </c>
      <c r="N448" s="20">
        <f t="shared" si="46"/>
        <v>-3.4572864321607999E-2</v>
      </c>
      <c r="O448" s="20">
        <f t="shared" si="47"/>
        <v>-3.2839407288746458E-2</v>
      </c>
      <c r="P448" s="20">
        <f t="shared" si="48"/>
        <v>-1.7629774730656189E-2</v>
      </c>
    </row>
    <row r="449" spans="1:16" x14ac:dyDescent="0.3">
      <c r="A449" s="3">
        <f t="shared" si="42"/>
        <v>447</v>
      </c>
      <c r="B449" s="10">
        <v>44187.041666666664</v>
      </c>
      <c r="C449" s="9">
        <v>78.959999999999994</v>
      </c>
      <c r="D449" s="9">
        <v>67.599999999999994</v>
      </c>
      <c r="E449" s="9">
        <v>9.6340000000000003</v>
      </c>
      <c r="F449" s="28">
        <v>12.46</v>
      </c>
      <c r="G449" s="9">
        <v>101</v>
      </c>
      <c r="J449" s="3">
        <f t="shared" si="43"/>
        <v>447</v>
      </c>
      <c r="K449" s="10">
        <v>44187.041666666664</v>
      </c>
      <c r="L449" s="20">
        <f t="shared" si="44"/>
        <v>2.2797927461139844E-2</v>
      </c>
      <c r="M449" s="20">
        <f t="shared" si="45"/>
        <v>-1.744186046511631E-2</v>
      </c>
      <c r="N449" s="20">
        <f t="shared" si="46"/>
        <v>2.9148448886113787E-3</v>
      </c>
      <c r="O449" s="20">
        <f t="shared" si="47"/>
        <v>3.1884057971014679E-2</v>
      </c>
      <c r="P449" s="20">
        <f t="shared" si="48"/>
        <v>6.9790628115653508E-3</v>
      </c>
    </row>
    <row r="450" spans="1:16" x14ac:dyDescent="0.3">
      <c r="A450" s="3">
        <f t="shared" si="42"/>
        <v>448</v>
      </c>
      <c r="B450" s="10">
        <v>44188.041666666664</v>
      </c>
      <c r="C450" s="9">
        <v>78.31</v>
      </c>
      <c r="D450" s="9">
        <v>68.8</v>
      </c>
      <c r="E450" s="9">
        <v>9.75</v>
      </c>
      <c r="F450" s="28">
        <v>12.59</v>
      </c>
      <c r="G450" s="9">
        <v>101.5</v>
      </c>
      <c r="J450" s="3">
        <f t="shared" si="43"/>
        <v>448</v>
      </c>
      <c r="K450" s="10">
        <v>44188.041666666664</v>
      </c>
      <c r="L450" s="20">
        <f t="shared" si="44"/>
        <v>-8.2320162107395456E-3</v>
      </c>
      <c r="M450" s="20">
        <f t="shared" si="45"/>
        <v>1.7751479289940919E-2</v>
      </c>
      <c r="N450" s="20">
        <f t="shared" si="46"/>
        <v>1.204068922565904E-2</v>
      </c>
      <c r="O450" s="20">
        <f t="shared" si="47"/>
        <v>1.0433386837881198E-2</v>
      </c>
      <c r="P450" s="20">
        <f t="shared" si="48"/>
        <v>4.9504950495049549E-3</v>
      </c>
    </row>
    <row r="451" spans="1:16" x14ac:dyDescent="0.3">
      <c r="A451" s="3">
        <f t="shared" si="42"/>
        <v>449</v>
      </c>
      <c r="B451" s="10">
        <v>44189.041666666664</v>
      </c>
      <c r="C451" s="9">
        <v>78.34</v>
      </c>
      <c r="D451" s="9">
        <v>69</v>
      </c>
      <c r="E451" s="9">
        <v>9.75</v>
      </c>
      <c r="F451" s="28">
        <v>12.55</v>
      </c>
      <c r="G451" s="9">
        <v>101.1</v>
      </c>
      <c r="J451" s="3">
        <f t="shared" si="43"/>
        <v>449</v>
      </c>
      <c r="K451" s="10">
        <v>44189.041666666664</v>
      </c>
      <c r="L451" s="20">
        <f t="shared" si="44"/>
        <v>3.8309283616388967E-4</v>
      </c>
      <c r="M451" s="20">
        <f t="shared" si="45"/>
        <v>2.9069767441860517E-3</v>
      </c>
      <c r="N451" s="20">
        <f t="shared" si="46"/>
        <v>0</v>
      </c>
      <c r="O451" s="20">
        <f t="shared" si="47"/>
        <v>-3.1771247021444848E-3</v>
      </c>
      <c r="P451" s="20">
        <f t="shared" si="48"/>
        <v>-3.9408866995074288E-3</v>
      </c>
    </row>
    <row r="452" spans="1:16" x14ac:dyDescent="0.3">
      <c r="A452" s="3">
        <f t="shared" ref="A452:A515" si="49">A451+1</f>
        <v>450</v>
      </c>
      <c r="B452" s="10">
        <v>44193.041666666664</v>
      </c>
      <c r="C452" s="9">
        <v>78.66</v>
      </c>
      <c r="D452" s="9">
        <v>68.2</v>
      </c>
      <c r="E452" s="9">
        <v>9.8140000000000001</v>
      </c>
      <c r="F452" s="28">
        <v>12.74</v>
      </c>
      <c r="G452" s="9">
        <v>104.7</v>
      </c>
      <c r="J452" s="3">
        <f t="shared" si="43"/>
        <v>450</v>
      </c>
      <c r="K452" s="10">
        <v>44193.041666666664</v>
      </c>
      <c r="L452" s="20">
        <f t="shared" si="44"/>
        <v>4.0847587439365451E-3</v>
      </c>
      <c r="M452" s="20">
        <f t="shared" si="45"/>
        <v>-1.1594202898550732E-2</v>
      </c>
      <c r="N452" s="20">
        <f t="shared" si="46"/>
        <v>6.5641025641025585E-3</v>
      </c>
      <c r="O452" s="20">
        <f t="shared" si="47"/>
        <v>1.5139442231075551E-2</v>
      </c>
      <c r="P452" s="20">
        <f t="shared" si="48"/>
        <v>3.5608308605341366E-2</v>
      </c>
    </row>
    <row r="453" spans="1:16" x14ac:dyDescent="0.3">
      <c r="A453" s="3">
        <f t="shared" si="49"/>
        <v>451</v>
      </c>
      <c r="B453" s="10">
        <v>44194.041666666664</v>
      </c>
      <c r="C453" s="9">
        <v>79.22</v>
      </c>
      <c r="D453" s="9">
        <v>68.8</v>
      </c>
      <c r="E453" s="9">
        <v>9.8260000000000005</v>
      </c>
      <c r="F453" s="28">
        <v>12.84</v>
      </c>
      <c r="G453" s="9">
        <v>104.6</v>
      </c>
      <c r="J453" s="3">
        <f t="shared" ref="J453:J515" si="50">J452+1</f>
        <v>451</v>
      </c>
      <c r="K453" s="10">
        <v>44194.041666666664</v>
      </c>
      <c r="L453" s="20">
        <f t="shared" ref="L453:L515" si="51">($C453/$C452)-1</f>
        <v>7.1192473938470613E-3</v>
      </c>
      <c r="M453" s="20">
        <f t="shared" ref="M453:M515" si="52">($D453/$D452)-1</f>
        <v>8.7976539589442737E-3</v>
      </c>
      <c r="N453" s="20">
        <f t="shared" ref="N453:N515" si="53">($E453/$E452)-1</f>
        <v>1.222743020175221E-3</v>
      </c>
      <c r="O453" s="20">
        <f t="shared" ref="O453:O515" si="54">($F453/$F452)-1</f>
        <v>7.8492935635792183E-3</v>
      </c>
      <c r="P453" s="20">
        <f t="shared" ref="P453:P515" si="55">($G453/$G452)-1</f>
        <v>-9.551098376313627E-4</v>
      </c>
    </row>
    <row r="454" spans="1:16" x14ac:dyDescent="0.3">
      <c r="A454" s="3">
        <f t="shared" si="49"/>
        <v>452</v>
      </c>
      <c r="B454" s="10">
        <v>44195.041666666664</v>
      </c>
      <c r="C454" s="9">
        <v>78.86</v>
      </c>
      <c r="D454" s="9">
        <v>69.400000000000006</v>
      </c>
      <c r="E454" s="9">
        <v>9.8040000000000003</v>
      </c>
      <c r="F454" s="28">
        <v>12.845000000000001</v>
      </c>
      <c r="G454" s="9">
        <v>104.4</v>
      </c>
      <c r="J454" s="3">
        <f t="shared" si="50"/>
        <v>452</v>
      </c>
      <c r="K454" s="10">
        <v>44195.041666666664</v>
      </c>
      <c r="L454" s="20">
        <f t="shared" si="51"/>
        <v>-4.5443069931835334E-3</v>
      </c>
      <c r="M454" s="20">
        <f t="shared" si="52"/>
        <v>8.720930232558155E-3</v>
      </c>
      <c r="N454" s="20">
        <f t="shared" si="53"/>
        <v>-2.2389578668837729E-3</v>
      </c>
      <c r="O454" s="20">
        <f t="shared" si="54"/>
        <v>3.8940809968845969E-4</v>
      </c>
      <c r="P454" s="20">
        <f t="shared" si="55"/>
        <v>-1.9120458891012104E-3</v>
      </c>
    </row>
    <row r="455" spans="1:16" x14ac:dyDescent="0.3">
      <c r="A455" s="3">
        <f t="shared" si="49"/>
        <v>453</v>
      </c>
      <c r="B455" s="10">
        <v>44196.041666666664</v>
      </c>
      <c r="C455" s="9">
        <v>78.7</v>
      </c>
      <c r="D455" s="9">
        <v>70.8</v>
      </c>
      <c r="E455" s="9">
        <v>9.734</v>
      </c>
      <c r="F455" s="28">
        <v>12.895</v>
      </c>
      <c r="G455" s="9">
        <v>106.1</v>
      </c>
      <c r="J455" s="3">
        <f t="shared" si="50"/>
        <v>453</v>
      </c>
      <c r="K455" s="10">
        <v>44196.041666666664</v>
      </c>
      <c r="L455" s="20">
        <f t="shared" si="51"/>
        <v>-2.0289119959421287E-3</v>
      </c>
      <c r="M455" s="20">
        <f t="shared" si="52"/>
        <v>2.0172910662824117E-2</v>
      </c>
      <c r="N455" s="20">
        <f t="shared" si="53"/>
        <v>-7.1399428804569398E-3</v>
      </c>
      <c r="O455" s="20">
        <f t="shared" si="54"/>
        <v>3.8925652004671019E-3</v>
      </c>
      <c r="P455" s="20">
        <f t="shared" si="55"/>
        <v>1.6283524904214364E-2</v>
      </c>
    </row>
    <row r="456" spans="1:16" x14ac:dyDescent="0.3">
      <c r="A456" s="3">
        <f t="shared" si="49"/>
        <v>454</v>
      </c>
      <c r="B456" s="10">
        <v>44200.041666666664</v>
      </c>
      <c r="C456" s="9">
        <v>79</v>
      </c>
      <c r="D456" s="9">
        <v>69.599999999999994</v>
      </c>
      <c r="E456" s="9">
        <v>9.9499999999999993</v>
      </c>
      <c r="F456" s="28">
        <v>13.145</v>
      </c>
      <c r="G456" s="9">
        <v>99.55</v>
      </c>
      <c r="J456" s="3">
        <f t="shared" si="50"/>
        <v>454</v>
      </c>
      <c r="K456" s="10">
        <v>44200.041666666664</v>
      </c>
      <c r="L456" s="20">
        <f t="shared" si="51"/>
        <v>3.8119440914865521E-3</v>
      </c>
      <c r="M456" s="20">
        <f t="shared" si="52"/>
        <v>-1.6949152542372947E-2</v>
      </c>
      <c r="N456" s="20">
        <f t="shared" si="53"/>
        <v>2.2190260941031381E-2</v>
      </c>
      <c r="O456" s="20">
        <f t="shared" si="54"/>
        <v>1.9387359441644048E-2</v>
      </c>
      <c r="P456" s="20">
        <f t="shared" si="55"/>
        <v>-6.1734213006597538E-2</v>
      </c>
    </row>
    <row r="457" spans="1:16" x14ac:dyDescent="0.3">
      <c r="A457" s="3">
        <f t="shared" si="49"/>
        <v>455</v>
      </c>
      <c r="B457" s="10">
        <v>44201.041666666664</v>
      </c>
      <c r="C457" s="9">
        <v>78.989999999999995</v>
      </c>
      <c r="D457" s="9">
        <v>69</v>
      </c>
      <c r="E457" s="9">
        <v>9.92</v>
      </c>
      <c r="F457" s="28">
        <v>12.965</v>
      </c>
      <c r="G457" s="9">
        <v>99.05</v>
      </c>
      <c r="J457" s="3">
        <f t="shared" si="50"/>
        <v>455</v>
      </c>
      <c r="K457" s="10">
        <v>44201.041666666664</v>
      </c>
      <c r="L457" s="20">
        <f t="shared" si="51"/>
        <v>-1.2658227848105774E-4</v>
      </c>
      <c r="M457" s="20">
        <f t="shared" si="52"/>
        <v>-8.6206896551723755E-3</v>
      </c>
      <c r="N457" s="20">
        <f t="shared" si="53"/>
        <v>-3.0150753768843908E-3</v>
      </c>
      <c r="O457" s="20">
        <f t="shared" si="54"/>
        <v>-1.3693419551160102E-2</v>
      </c>
      <c r="P457" s="20">
        <f t="shared" si="55"/>
        <v>-5.0226017076845375E-3</v>
      </c>
    </row>
    <row r="458" spans="1:16" x14ac:dyDescent="0.3">
      <c r="A458" s="3">
        <f t="shared" si="49"/>
        <v>456</v>
      </c>
      <c r="B458" s="10">
        <v>44202.041666666664</v>
      </c>
      <c r="C458" s="9">
        <v>78.510000000000005</v>
      </c>
      <c r="D458" s="9">
        <v>68.8</v>
      </c>
      <c r="E458" s="9">
        <v>10.09</v>
      </c>
      <c r="F458" s="28">
        <v>13.13</v>
      </c>
      <c r="G458" s="9">
        <v>99.2</v>
      </c>
      <c r="J458" s="3">
        <f t="shared" si="50"/>
        <v>456</v>
      </c>
      <c r="K458" s="10">
        <v>44202.041666666664</v>
      </c>
      <c r="L458" s="20">
        <f t="shared" si="51"/>
        <v>-6.0767185719710071E-3</v>
      </c>
      <c r="M458" s="20">
        <f t="shared" si="52"/>
        <v>-2.8985507246377384E-3</v>
      </c>
      <c r="N458" s="20">
        <f t="shared" si="53"/>
        <v>1.7137096774193505E-2</v>
      </c>
      <c r="O458" s="20">
        <f t="shared" si="54"/>
        <v>1.2726571538758336E-2</v>
      </c>
      <c r="P458" s="20">
        <f t="shared" si="55"/>
        <v>1.5143866733973166E-3</v>
      </c>
    </row>
    <row r="459" spans="1:16" x14ac:dyDescent="0.3">
      <c r="A459" s="3">
        <f t="shared" si="49"/>
        <v>457</v>
      </c>
      <c r="B459" s="10">
        <v>44203.041666666664</v>
      </c>
      <c r="C459" s="9">
        <v>77.72</v>
      </c>
      <c r="D459" s="9">
        <v>69</v>
      </c>
      <c r="E459" s="9">
        <v>10.31</v>
      </c>
      <c r="F459" s="28">
        <v>13.28</v>
      </c>
      <c r="G459" s="9">
        <v>98.25</v>
      </c>
      <c r="J459" s="3">
        <f t="shared" si="50"/>
        <v>457</v>
      </c>
      <c r="K459" s="10">
        <v>44203.041666666664</v>
      </c>
      <c r="L459" s="20">
        <f t="shared" si="51"/>
        <v>-1.0062412431537493E-2</v>
      </c>
      <c r="M459" s="20">
        <f t="shared" si="52"/>
        <v>2.9069767441860517E-3</v>
      </c>
      <c r="N459" s="20">
        <f t="shared" si="53"/>
        <v>2.1803766105054523E-2</v>
      </c>
      <c r="O459" s="20">
        <f t="shared" si="54"/>
        <v>1.1424219345011366E-2</v>
      </c>
      <c r="P459" s="20">
        <f t="shared" si="55"/>
        <v>-9.5766129032258673E-3</v>
      </c>
    </row>
    <row r="460" spans="1:16" x14ac:dyDescent="0.3">
      <c r="A460" s="3">
        <f t="shared" si="49"/>
        <v>458</v>
      </c>
      <c r="B460" s="10">
        <v>44204.041666666664</v>
      </c>
      <c r="C460" s="9">
        <v>78.790000000000006</v>
      </c>
      <c r="D460" s="9">
        <v>68.599999999999994</v>
      </c>
      <c r="E460" s="9">
        <v>10.164999999999999</v>
      </c>
      <c r="F460" s="28">
        <v>13.505000000000001</v>
      </c>
      <c r="G460" s="9">
        <v>97.35</v>
      </c>
      <c r="J460" s="3">
        <f t="shared" si="50"/>
        <v>458</v>
      </c>
      <c r="K460" s="10">
        <v>44204.041666666664</v>
      </c>
      <c r="L460" s="20">
        <f t="shared" si="51"/>
        <v>1.3767370046320115E-2</v>
      </c>
      <c r="M460" s="20">
        <f t="shared" si="52"/>
        <v>-5.7971014492754769E-3</v>
      </c>
      <c r="N460" s="20">
        <f t="shared" si="53"/>
        <v>-1.4064015518913786E-2</v>
      </c>
      <c r="O460" s="20">
        <f t="shared" si="54"/>
        <v>1.6942771084337505E-2</v>
      </c>
      <c r="P460" s="20">
        <f t="shared" si="55"/>
        <v>-9.1603053435115323E-3</v>
      </c>
    </row>
    <row r="461" spans="1:16" x14ac:dyDescent="0.3">
      <c r="A461" s="3">
        <f t="shared" si="49"/>
        <v>459</v>
      </c>
      <c r="B461" s="10">
        <v>44207.041666666664</v>
      </c>
      <c r="C461" s="9">
        <v>79.239999999999995</v>
      </c>
      <c r="D461" s="9">
        <v>70.2</v>
      </c>
      <c r="E461" s="9">
        <v>10.065</v>
      </c>
      <c r="F461" s="28">
        <v>13.414999999999999</v>
      </c>
      <c r="G461" s="9">
        <v>95.4</v>
      </c>
      <c r="J461" s="3">
        <f t="shared" si="50"/>
        <v>459</v>
      </c>
      <c r="K461" s="10">
        <v>44207.041666666664</v>
      </c>
      <c r="L461" s="20">
        <f t="shared" si="51"/>
        <v>5.7113846934888635E-3</v>
      </c>
      <c r="M461" s="20">
        <f t="shared" si="52"/>
        <v>2.3323615160349975E-2</v>
      </c>
      <c r="N461" s="20">
        <f t="shared" si="53"/>
        <v>-9.837678307919262E-3</v>
      </c>
      <c r="O461" s="20">
        <f t="shared" si="54"/>
        <v>-6.6641984450205305E-3</v>
      </c>
      <c r="P461" s="20">
        <f t="shared" si="55"/>
        <v>-2.0030816640986049E-2</v>
      </c>
    </row>
    <row r="462" spans="1:16" x14ac:dyDescent="0.3">
      <c r="A462" s="3">
        <f t="shared" si="49"/>
        <v>460</v>
      </c>
      <c r="B462" s="10">
        <v>44208.041666666664</v>
      </c>
      <c r="C462" s="9">
        <v>79.19</v>
      </c>
      <c r="D462" s="9">
        <v>73.8</v>
      </c>
      <c r="E462" s="9">
        <v>10.005000000000001</v>
      </c>
      <c r="F462" s="28">
        <v>13.135</v>
      </c>
      <c r="G462" s="9">
        <v>95.5</v>
      </c>
      <c r="J462" s="3">
        <f t="shared" si="50"/>
        <v>460</v>
      </c>
      <c r="K462" s="10">
        <v>44208.041666666664</v>
      </c>
      <c r="L462" s="20">
        <f t="shared" si="51"/>
        <v>-6.3099444724878939E-4</v>
      </c>
      <c r="M462" s="20">
        <f t="shared" si="52"/>
        <v>5.12820512820511E-2</v>
      </c>
      <c r="N462" s="20">
        <f t="shared" si="53"/>
        <v>-5.9612518628910927E-3</v>
      </c>
      <c r="O462" s="20">
        <f t="shared" si="54"/>
        <v>-2.0872158032053667E-2</v>
      </c>
      <c r="P462" s="20">
        <f t="shared" si="55"/>
        <v>1.0482180293500676E-3</v>
      </c>
    </row>
    <row r="463" spans="1:16" x14ac:dyDescent="0.3">
      <c r="A463" s="3">
        <f t="shared" si="49"/>
        <v>461</v>
      </c>
      <c r="B463" s="10">
        <v>44209.041666666664</v>
      </c>
      <c r="C463" s="9">
        <v>79.03</v>
      </c>
      <c r="D463" s="9">
        <v>74</v>
      </c>
      <c r="E463" s="9">
        <v>10.175000000000001</v>
      </c>
      <c r="F463" s="28">
        <v>12.785</v>
      </c>
      <c r="G463" s="9">
        <v>94.7</v>
      </c>
      <c r="J463" s="3">
        <f t="shared" si="50"/>
        <v>461</v>
      </c>
      <c r="K463" s="10">
        <v>44209.041666666664</v>
      </c>
      <c r="L463" s="20">
        <f t="shared" si="51"/>
        <v>-2.0204571284252459E-3</v>
      </c>
      <c r="M463" s="20">
        <f t="shared" si="52"/>
        <v>2.7100271002711285E-3</v>
      </c>
      <c r="N463" s="20">
        <f t="shared" si="53"/>
        <v>1.6991504247876099E-2</v>
      </c>
      <c r="O463" s="20">
        <f t="shared" si="54"/>
        <v>-2.6646364674533629E-2</v>
      </c>
      <c r="P463" s="20">
        <f t="shared" si="55"/>
        <v>-8.3769633507853047E-3</v>
      </c>
    </row>
    <row r="464" spans="1:16" x14ac:dyDescent="0.3">
      <c r="A464" s="3">
        <f t="shared" si="49"/>
        <v>462</v>
      </c>
      <c r="B464" s="10">
        <v>44210.041666666664</v>
      </c>
      <c r="C464" s="9">
        <v>80.97</v>
      </c>
      <c r="D464" s="9">
        <v>75</v>
      </c>
      <c r="E464" s="9">
        <v>9.9559999999999995</v>
      </c>
      <c r="F464" s="28">
        <v>12.45</v>
      </c>
      <c r="G464" s="9">
        <v>96.75</v>
      </c>
      <c r="J464" s="3">
        <f t="shared" si="50"/>
        <v>462</v>
      </c>
      <c r="K464" s="10">
        <v>44210.041666666664</v>
      </c>
      <c r="L464" s="20">
        <f t="shared" si="51"/>
        <v>2.454764013665689E-2</v>
      </c>
      <c r="M464" s="20">
        <f t="shared" si="52"/>
        <v>1.3513513513513598E-2</v>
      </c>
      <c r="N464" s="20">
        <f t="shared" si="53"/>
        <v>-2.1523341523341677E-2</v>
      </c>
      <c r="O464" s="20">
        <f t="shared" si="54"/>
        <v>-2.620258114978502E-2</v>
      </c>
      <c r="P464" s="20">
        <f t="shared" si="55"/>
        <v>2.1647307286166706E-2</v>
      </c>
    </row>
    <row r="465" spans="1:16" x14ac:dyDescent="0.3">
      <c r="A465" s="3">
        <f t="shared" si="49"/>
        <v>463</v>
      </c>
      <c r="B465" s="10">
        <v>44211.041666666664</v>
      </c>
      <c r="C465" s="9">
        <v>81.53</v>
      </c>
      <c r="D465" s="9">
        <v>76</v>
      </c>
      <c r="E465" s="9">
        <v>9.75</v>
      </c>
      <c r="F465" s="28">
        <v>12.375</v>
      </c>
      <c r="G465" s="9">
        <v>97.55</v>
      </c>
      <c r="J465" s="3">
        <f t="shared" si="50"/>
        <v>463</v>
      </c>
      <c r="K465" s="10">
        <v>44211.041666666664</v>
      </c>
      <c r="L465" s="20">
        <f t="shared" si="51"/>
        <v>6.9161417809064929E-3</v>
      </c>
      <c r="M465" s="20">
        <f t="shared" si="52"/>
        <v>1.3333333333333419E-2</v>
      </c>
      <c r="N465" s="20">
        <f t="shared" si="53"/>
        <v>-2.0691040578545539E-2</v>
      </c>
      <c r="O465" s="20">
        <f t="shared" si="54"/>
        <v>-6.0240963855421326E-3</v>
      </c>
      <c r="P465" s="20">
        <f t="shared" si="55"/>
        <v>8.2687338501292729E-3</v>
      </c>
    </row>
    <row r="466" spans="1:16" x14ac:dyDescent="0.3">
      <c r="A466" s="3">
        <f t="shared" si="49"/>
        <v>464</v>
      </c>
      <c r="B466" s="10">
        <v>44214.041666666664</v>
      </c>
      <c r="C466" s="9">
        <v>81.63</v>
      </c>
      <c r="D466" s="9">
        <v>75.599999999999994</v>
      </c>
      <c r="E466" s="9">
        <v>9.67</v>
      </c>
      <c r="F466" s="28">
        <v>12.145</v>
      </c>
      <c r="G466" s="9">
        <v>95.6</v>
      </c>
      <c r="J466" s="3">
        <f t="shared" si="50"/>
        <v>464</v>
      </c>
      <c r="K466" s="10">
        <v>44214.041666666664</v>
      </c>
      <c r="L466" s="20">
        <f t="shared" si="51"/>
        <v>1.2265423770390083E-3</v>
      </c>
      <c r="M466" s="20">
        <f t="shared" si="52"/>
        <v>-5.2631578947369695E-3</v>
      </c>
      <c r="N466" s="20">
        <f t="shared" si="53"/>
        <v>-8.2051282051281982E-3</v>
      </c>
      <c r="O466" s="20">
        <f t="shared" si="54"/>
        <v>-1.8585858585858595E-2</v>
      </c>
      <c r="P466" s="20">
        <f t="shared" si="55"/>
        <v>-1.9989748846745314E-2</v>
      </c>
    </row>
    <row r="467" spans="1:16" x14ac:dyDescent="0.3">
      <c r="A467" s="3">
        <f t="shared" si="49"/>
        <v>465</v>
      </c>
      <c r="B467" s="10">
        <v>44215.041666666664</v>
      </c>
      <c r="C467" s="9">
        <v>83.23</v>
      </c>
      <c r="D467" s="9">
        <v>75</v>
      </c>
      <c r="E467" s="9">
        <v>9.6620000000000008</v>
      </c>
      <c r="F467" s="28">
        <v>12.37</v>
      </c>
      <c r="G467" s="9">
        <v>95</v>
      </c>
      <c r="J467" s="3">
        <f t="shared" si="50"/>
        <v>465</v>
      </c>
      <c r="K467" s="10">
        <v>44215.041666666664</v>
      </c>
      <c r="L467" s="20">
        <f t="shared" si="51"/>
        <v>1.960063702070336E-2</v>
      </c>
      <c r="M467" s="20">
        <f t="shared" si="52"/>
        <v>-7.9365079365079083E-3</v>
      </c>
      <c r="N467" s="20">
        <f t="shared" si="53"/>
        <v>-8.2730093071348154E-4</v>
      </c>
      <c r="O467" s="20">
        <f t="shared" si="54"/>
        <v>1.8526142445450811E-2</v>
      </c>
      <c r="P467" s="20">
        <f t="shared" si="55"/>
        <v>-6.2761506276149959E-3</v>
      </c>
    </row>
    <row r="468" spans="1:16" x14ac:dyDescent="0.3">
      <c r="A468" s="3">
        <f t="shared" si="49"/>
        <v>466</v>
      </c>
      <c r="B468" s="10">
        <v>44216.041666666664</v>
      </c>
      <c r="C468" s="9">
        <v>82.35</v>
      </c>
      <c r="D468" s="9">
        <v>75.599999999999994</v>
      </c>
      <c r="E468" s="9">
        <v>9.6620000000000008</v>
      </c>
      <c r="F468" s="28">
        <v>12.08</v>
      </c>
      <c r="G468" s="9">
        <v>95.95</v>
      </c>
      <c r="J468" s="3">
        <f t="shared" si="50"/>
        <v>466</v>
      </c>
      <c r="K468" s="10">
        <v>44216.041666666664</v>
      </c>
      <c r="L468" s="20">
        <f t="shared" si="51"/>
        <v>-1.0573110657215112E-2</v>
      </c>
      <c r="M468" s="20">
        <f t="shared" si="52"/>
        <v>8.0000000000000071E-3</v>
      </c>
      <c r="N468" s="20">
        <f t="shared" si="53"/>
        <v>0</v>
      </c>
      <c r="O468" s="20">
        <f t="shared" si="54"/>
        <v>-2.3443815683104163E-2</v>
      </c>
      <c r="P468" s="20">
        <f t="shared" si="55"/>
        <v>1.0000000000000009E-2</v>
      </c>
    </row>
    <row r="469" spans="1:16" x14ac:dyDescent="0.3">
      <c r="A469" s="3">
        <f t="shared" si="49"/>
        <v>467</v>
      </c>
      <c r="B469" s="10">
        <v>44217.041666666664</v>
      </c>
      <c r="C469" s="9">
        <v>81.42</v>
      </c>
      <c r="D469" s="9">
        <v>75.599999999999994</v>
      </c>
      <c r="E469" s="9">
        <v>9.5619999999999994</v>
      </c>
      <c r="F469" s="28">
        <v>12.32</v>
      </c>
      <c r="G469" s="9">
        <v>95</v>
      </c>
      <c r="J469" s="3">
        <f t="shared" si="50"/>
        <v>467</v>
      </c>
      <c r="K469" s="10">
        <v>44217.041666666664</v>
      </c>
      <c r="L469" s="20">
        <f t="shared" si="51"/>
        <v>-1.1293260473588251E-2</v>
      </c>
      <c r="M469" s="20">
        <f t="shared" si="52"/>
        <v>0</v>
      </c>
      <c r="N469" s="20">
        <f t="shared" si="53"/>
        <v>-1.034982405299123E-2</v>
      </c>
      <c r="O469" s="20">
        <f t="shared" si="54"/>
        <v>1.9867549668874274E-2</v>
      </c>
      <c r="P469" s="20">
        <f t="shared" si="55"/>
        <v>-9.9009900990099098E-3</v>
      </c>
    </row>
    <row r="470" spans="1:16" x14ac:dyDescent="0.3">
      <c r="A470" s="3">
        <f t="shared" si="49"/>
        <v>468</v>
      </c>
      <c r="B470" s="10">
        <v>44218.041666666664</v>
      </c>
      <c r="C470" s="9">
        <v>81.459999999999994</v>
      </c>
      <c r="D470" s="9">
        <v>76.599999999999994</v>
      </c>
      <c r="E470" s="9">
        <v>9.5879999999999992</v>
      </c>
      <c r="F470" s="28">
        <v>12.385</v>
      </c>
      <c r="G470" s="9">
        <v>94.05</v>
      </c>
      <c r="J470" s="3">
        <f t="shared" si="50"/>
        <v>468</v>
      </c>
      <c r="K470" s="10">
        <v>44218.041666666664</v>
      </c>
      <c r="L470" s="20">
        <f t="shared" si="51"/>
        <v>4.9127978383678439E-4</v>
      </c>
      <c r="M470" s="20">
        <f t="shared" si="52"/>
        <v>1.3227513227513255E-2</v>
      </c>
      <c r="N470" s="20">
        <f t="shared" si="53"/>
        <v>2.7190964233423376E-3</v>
      </c>
      <c r="O470" s="20">
        <f t="shared" si="54"/>
        <v>5.2759740259740173E-3</v>
      </c>
      <c r="P470" s="20">
        <f t="shared" si="55"/>
        <v>-1.0000000000000009E-2</v>
      </c>
    </row>
    <row r="471" spans="1:16" x14ac:dyDescent="0.3">
      <c r="A471" s="3">
        <f t="shared" si="49"/>
        <v>469</v>
      </c>
      <c r="B471" s="10">
        <v>44221.041666666664</v>
      </c>
      <c r="C471" s="9">
        <v>81.5</v>
      </c>
      <c r="D471" s="9">
        <v>75.599999999999994</v>
      </c>
      <c r="E471" s="9">
        <v>9.5540000000000003</v>
      </c>
      <c r="F471" s="28">
        <v>10.45</v>
      </c>
      <c r="G471" s="9">
        <v>92.25</v>
      </c>
      <c r="J471" s="3">
        <f t="shared" si="50"/>
        <v>469</v>
      </c>
      <c r="K471" s="10">
        <v>44221.041666666664</v>
      </c>
      <c r="L471" s="20">
        <f t="shared" si="51"/>
        <v>4.9103854652599033E-4</v>
      </c>
      <c r="M471" s="20">
        <f t="shared" si="52"/>
        <v>-1.3054830287206221E-2</v>
      </c>
      <c r="N471" s="20">
        <f t="shared" si="53"/>
        <v>-3.5460992907799804E-3</v>
      </c>
      <c r="O471" s="20">
        <f t="shared" si="54"/>
        <v>-0.15623738393217601</v>
      </c>
      <c r="P471" s="20">
        <f t="shared" si="55"/>
        <v>-1.9138755980861233E-2</v>
      </c>
    </row>
    <row r="472" spans="1:16" x14ac:dyDescent="0.3">
      <c r="A472" s="3">
        <f t="shared" si="49"/>
        <v>470</v>
      </c>
      <c r="B472" s="10">
        <v>44222.041666666664</v>
      </c>
      <c r="C472" s="9">
        <v>81.069999999999993</v>
      </c>
      <c r="D472" s="9">
        <v>77.8</v>
      </c>
      <c r="E472" s="9">
        <v>9.702</v>
      </c>
      <c r="F472" s="28">
        <v>10.75</v>
      </c>
      <c r="G472" s="9">
        <v>95.3</v>
      </c>
      <c r="J472" s="3">
        <f t="shared" si="50"/>
        <v>470</v>
      </c>
      <c r="K472" s="10">
        <v>44222.041666666664</v>
      </c>
      <c r="L472" s="20">
        <f t="shared" si="51"/>
        <v>-5.2760736196320046E-3</v>
      </c>
      <c r="M472" s="20">
        <f t="shared" si="52"/>
        <v>2.9100529100529071E-2</v>
      </c>
      <c r="N472" s="20">
        <f t="shared" si="53"/>
        <v>1.5490893866443312E-2</v>
      </c>
      <c r="O472" s="20">
        <f t="shared" si="54"/>
        <v>2.8708133971292016E-2</v>
      </c>
      <c r="P472" s="20">
        <f t="shared" si="55"/>
        <v>3.3062330623306213E-2</v>
      </c>
    </row>
    <row r="473" spans="1:16" x14ac:dyDescent="0.3">
      <c r="A473" s="3">
        <f t="shared" si="49"/>
        <v>471</v>
      </c>
      <c r="B473" s="10">
        <v>44223.041666666664</v>
      </c>
      <c r="C473" s="9">
        <v>79.069999999999993</v>
      </c>
      <c r="D473" s="9">
        <v>79.599999999999994</v>
      </c>
      <c r="E473" s="9">
        <v>9.8539999999999992</v>
      </c>
      <c r="F473" s="28">
        <v>10.45</v>
      </c>
      <c r="G473" s="9">
        <v>96.65</v>
      </c>
      <c r="J473" s="3">
        <f t="shared" si="50"/>
        <v>471</v>
      </c>
      <c r="K473" s="10">
        <v>44223.041666666664</v>
      </c>
      <c r="L473" s="20">
        <f t="shared" si="51"/>
        <v>-2.4670038238559289E-2</v>
      </c>
      <c r="M473" s="20">
        <f t="shared" si="52"/>
        <v>2.3136246786632286E-2</v>
      </c>
      <c r="N473" s="20">
        <f t="shared" si="53"/>
        <v>1.5666872809729782E-2</v>
      </c>
      <c r="O473" s="20">
        <f t="shared" si="54"/>
        <v>-2.7906976744186074E-2</v>
      </c>
      <c r="P473" s="20">
        <f t="shared" si="55"/>
        <v>1.4165792235047325E-2</v>
      </c>
    </row>
    <row r="474" spans="1:16" x14ac:dyDescent="0.3">
      <c r="A474" s="3">
        <f t="shared" si="49"/>
        <v>472</v>
      </c>
      <c r="B474" s="10">
        <v>44224.041666666664</v>
      </c>
      <c r="C474" s="9">
        <v>79.09</v>
      </c>
      <c r="D474" s="9">
        <v>78.400000000000006</v>
      </c>
      <c r="E474" s="9">
        <v>9.8019999999999996</v>
      </c>
      <c r="F474" s="28">
        <v>10.335000000000001</v>
      </c>
      <c r="G474" s="9">
        <v>98.8</v>
      </c>
      <c r="J474" s="3">
        <f t="shared" si="50"/>
        <v>472</v>
      </c>
      <c r="K474" s="10">
        <v>44224.041666666664</v>
      </c>
      <c r="L474" s="20">
        <f t="shared" si="51"/>
        <v>2.5294043252821474E-4</v>
      </c>
      <c r="M474" s="20">
        <f t="shared" si="52"/>
        <v>-1.5075376884421954E-2</v>
      </c>
      <c r="N474" s="20">
        <f t="shared" si="53"/>
        <v>-5.2770448548812299E-3</v>
      </c>
      <c r="O474" s="20">
        <f t="shared" si="54"/>
        <v>-1.1004784688995017E-2</v>
      </c>
      <c r="P474" s="20">
        <f t="shared" si="55"/>
        <v>2.224521469218832E-2</v>
      </c>
    </row>
    <row r="475" spans="1:16" x14ac:dyDescent="0.3">
      <c r="A475" s="3">
        <f t="shared" si="49"/>
        <v>473</v>
      </c>
      <c r="B475" s="10">
        <v>44225.041666666664</v>
      </c>
      <c r="C475" s="9">
        <v>77.150000000000006</v>
      </c>
      <c r="D475" s="9">
        <v>79.400000000000006</v>
      </c>
      <c r="E475" s="9">
        <v>9.7040000000000006</v>
      </c>
      <c r="F475" s="28">
        <v>10.28</v>
      </c>
      <c r="G475" s="9">
        <v>95</v>
      </c>
      <c r="J475" s="3">
        <f t="shared" si="50"/>
        <v>473</v>
      </c>
      <c r="K475" s="10">
        <v>44225.041666666664</v>
      </c>
      <c r="L475" s="20">
        <f t="shared" si="51"/>
        <v>-2.4529017574914658E-2</v>
      </c>
      <c r="M475" s="20">
        <f t="shared" si="52"/>
        <v>1.2755102040816313E-2</v>
      </c>
      <c r="N475" s="20">
        <f t="shared" si="53"/>
        <v>-9.9979596000815407E-3</v>
      </c>
      <c r="O475" s="20">
        <f t="shared" si="54"/>
        <v>-5.3217223028545479E-3</v>
      </c>
      <c r="P475" s="20">
        <f t="shared" si="55"/>
        <v>-3.8461538461538436E-2</v>
      </c>
    </row>
    <row r="476" spans="1:16" x14ac:dyDescent="0.3">
      <c r="A476" s="3">
        <f t="shared" si="49"/>
        <v>474</v>
      </c>
      <c r="B476" s="10">
        <v>44228.041666666664</v>
      </c>
      <c r="C476" s="9">
        <v>78.209999999999994</v>
      </c>
      <c r="D476" s="9">
        <v>80</v>
      </c>
      <c r="E476" s="9">
        <v>9.7260000000000009</v>
      </c>
      <c r="F476" s="28">
        <v>10.35</v>
      </c>
      <c r="G476" s="9">
        <v>97.05</v>
      </c>
      <c r="J476" s="3">
        <f t="shared" si="50"/>
        <v>474</v>
      </c>
      <c r="K476" s="10">
        <v>44228.041666666664</v>
      </c>
      <c r="L476" s="20">
        <f t="shared" si="51"/>
        <v>1.3739468567725011E-2</v>
      </c>
      <c r="M476" s="20">
        <f t="shared" si="52"/>
        <v>7.5566750629723067E-3</v>
      </c>
      <c r="N476" s="20">
        <f t="shared" si="53"/>
        <v>2.2671063478978404E-3</v>
      </c>
      <c r="O476" s="20">
        <f t="shared" si="54"/>
        <v>6.809338521400754E-3</v>
      </c>
      <c r="P476" s="20">
        <f t="shared" si="55"/>
        <v>2.157894736842092E-2</v>
      </c>
    </row>
    <row r="477" spans="1:16" x14ac:dyDescent="0.3">
      <c r="A477" s="3">
        <f t="shared" si="49"/>
        <v>475</v>
      </c>
      <c r="B477" s="10">
        <v>44229.041666666664</v>
      </c>
      <c r="C477" s="9">
        <v>78.599999999999994</v>
      </c>
      <c r="D477" s="9">
        <v>81.599999999999994</v>
      </c>
      <c r="E477" s="9">
        <v>9.7159999999999993</v>
      </c>
      <c r="F477" s="28">
        <v>10.515000000000001</v>
      </c>
      <c r="G477" s="9">
        <v>101</v>
      </c>
      <c r="J477" s="3">
        <f t="shared" si="50"/>
        <v>475</v>
      </c>
      <c r="K477" s="10">
        <v>44229.041666666664</v>
      </c>
      <c r="L477" s="20">
        <f t="shared" si="51"/>
        <v>4.9865746068278316E-3</v>
      </c>
      <c r="M477" s="20">
        <f t="shared" si="52"/>
        <v>2.0000000000000018E-2</v>
      </c>
      <c r="N477" s="20">
        <f t="shared" si="53"/>
        <v>-1.0281719103435449E-3</v>
      </c>
      <c r="O477" s="20">
        <f t="shared" si="54"/>
        <v>1.5942028985507228E-2</v>
      </c>
      <c r="P477" s="20">
        <f t="shared" si="55"/>
        <v>4.0700669757856911E-2</v>
      </c>
    </row>
    <row r="478" spans="1:16" x14ac:dyDescent="0.3">
      <c r="A478" s="3">
        <f t="shared" si="49"/>
        <v>476</v>
      </c>
      <c r="B478" s="10">
        <v>44230.041666666664</v>
      </c>
      <c r="C478" s="9">
        <v>77.73</v>
      </c>
      <c r="D478" s="9">
        <v>81.400000000000006</v>
      </c>
      <c r="E478" s="9">
        <v>9.7880000000000003</v>
      </c>
      <c r="F478" s="28">
        <v>10.635</v>
      </c>
      <c r="G478" s="9">
        <v>101.6</v>
      </c>
      <c r="J478" s="3">
        <f t="shared" si="50"/>
        <v>476</v>
      </c>
      <c r="K478" s="10">
        <v>44230.041666666664</v>
      </c>
      <c r="L478" s="20">
        <f t="shared" si="51"/>
        <v>-1.1068702290076171E-2</v>
      </c>
      <c r="M478" s="20">
        <f t="shared" si="52"/>
        <v>-2.450980392156743E-3</v>
      </c>
      <c r="N478" s="20">
        <f t="shared" si="53"/>
        <v>7.4104569781803242E-3</v>
      </c>
      <c r="O478" s="20">
        <f t="shared" si="54"/>
        <v>1.1412268188302432E-2</v>
      </c>
      <c r="P478" s="20">
        <f t="shared" si="55"/>
        <v>5.9405940594059459E-3</v>
      </c>
    </row>
    <row r="479" spans="1:16" x14ac:dyDescent="0.3">
      <c r="A479" s="3">
        <f t="shared" si="49"/>
        <v>477</v>
      </c>
      <c r="B479" s="10">
        <v>44231.041666666664</v>
      </c>
      <c r="C479" s="9">
        <v>78.83</v>
      </c>
      <c r="D479" s="9">
        <v>81.2</v>
      </c>
      <c r="E479" s="9">
        <v>9.8320000000000007</v>
      </c>
      <c r="F479" s="28">
        <v>10.64</v>
      </c>
      <c r="G479" s="9">
        <v>101.7</v>
      </c>
      <c r="J479" s="3">
        <f t="shared" si="50"/>
        <v>477</v>
      </c>
      <c r="K479" s="10">
        <v>44231.041666666664</v>
      </c>
      <c r="L479" s="20">
        <f t="shared" si="51"/>
        <v>1.4151550238003185E-2</v>
      </c>
      <c r="M479" s="20">
        <f t="shared" si="52"/>
        <v>-2.4570024570025328E-3</v>
      </c>
      <c r="N479" s="20">
        <f t="shared" si="53"/>
        <v>4.495300367797439E-3</v>
      </c>
      <c r="O479" s="20">
        <f t="shared" si="54"/>
        <v>4.7014574518100538E-4</v>
      </c>
      <c r="P479" s="20">
        <f t="shared" si="55"/>
        <v>9.8425196850393526E-4</v>
      </c>
    </row>
    <row r="480" spans="1:16" x14ac:dyDescent="0.3">
      <c r="A480" s="3">
        <f t="shared" si="49"/>
        <v>478</v>
      </c>
      <c r="B480" s="10">
        <v>44232.041666666664</v>
      </c>
      <c r="C480" s="9">
        <v>80.010000000000005</v>
      </c>
      <c r="D480" s="9">
        <v>81.2</v>
      </c>
      <c r="E480" s="9">
        <v>9.8439999999999994</v>
      </c>
      <c r="F480" s="28">
        <v>10.76</v>
      </c>
      <c r="G480" s="9">
        <v>104.2</v>
      </c>
      <c r="J480" s="3">
        <f t="shared" si="50"/>
        <v>478</v>
      </c>
      <c r="K480" s="10">
        <v>44232.041666666664</v>
      </c>
      <c r="L480" s="20">
        <f t="shared" si="51"/>
        <v>1.4968920461753132E-2</v>
      </c>
      <c r="M480" s="20">
        <f t="shared" si="52"/>
        <v>0</v>
      </c>
      <c r="N480" s="20">
        <f t="shared" si="53"/>
        <v>1.2205044751829597E-3</v>
      </c>
      <c r="O480" s="20">
        <f t="shared" si="54"/>
        <v>1.1278195488721776E-2</v>
      </c>
      <c r="P480" s="20">
        <f t="shared" si="55"/>
        <v>2.4582104228122015E-2</v>
      </c>
    </row>
    <row r="481" spans="1:16" x14ac:dyDescent="0.3">
      <c r="A481" s="3">
        <f t="shared" si="49"/>
        <v>479</v>
      </c>
      <c r="B481" s="10">
        <v>44235.041666666664</v>
      </c>
      <c r="C481" s="9">
        <v>80.77</v>
      </c>
      <c r="D481" s="9">
        <v>83.8</v>
      </c>
      <c r="E481" s="9">
        <v>9.8260000000000005</v>
      </c>
      <c r="F481" s="28">
        <v>10.664999999999999</v>
      </c>
      <c r="G481" s="9">
        <v>106.5</v>
      </c>
      <c r="J481" s="3">
        <f t="shared" si="50"/>
        <v>479</v>
      </c>
      <c r="K481" s="10">
        <v>44235.041666666664</v>
      </c>
      <c r="L481" s="20">
        <f t="shared" si="51"/>
        <v>9.4988126484187863E-3</v>
      </c>
      <c r="M481" s="20">
        <f t="shared" si="52"/>
        <v>3.2019704433497553E-2</v>
      </c>
      <c r="N481" s="20">
        <f t="shared" si="53"/>
        <v>-1.8285249898414291E-3</v>
      </c>
      <c r="O481" s="20">
        <f t="shared" si="54"/>
        <v>-8.8289962825279789E-3</v>
      </c>
      <c r="P481" s="20">
        <f t="shared" si="55"/>
        <v>2.2072936660268772E-2</v>
      </c>
    </row>
    <row r="482" spans="1:16" x14ac:dyDescent="0.3">
      <c r="A482" s="3">
        <f t="shared" si="49"/>
        <v>480</v>
      </c>
      <c r="B482" s="10">
        <v>44236.041666666664</v>
      </c>
      <c r="C482" s="9">
        <v>80.58</v>
      </c>
      <c r="D482" s="9">
        <v>84</v>
      </c>
      <c r="E482" s="9">
        <v>9.7319999999999993</v>
      </c>
      <c r="F482" s="28">
        <v>10.48</v>
      </c>
      <c r="G482" s="9">
        <v>103</v>
      </c>
      <c r="J482" s="3">
        <f t="shared" si="50"/>
        <v>480</v>
      </c>
      <c r="K482" s="10">
        <v>44236.041666666664</v>
      </c>
      <c r="L482" s="20">
        <f t="shared" si="51"/>
        <v>-2.3523585489662047E-3</v>
      </c>
      <c r="M482" s="20">
        <f t="shared" si="52"/>
        <v>2.3866348448686736E-3</v>
      </c>
      <c r="N482" s="20">
        <f t="shared" si="53"/>
        <v>-9.5664563403217162E-3</v>
      </c>
      <c r="O482" s="20">
        <f t="shared" si="54"/>
        <v>-1.7346460384434992E-2</v>
      </c>
      <c r="P482" s="20">
        <f t="shared" si="55"/>
        <v>-3.2863849765258246E-2</v>
      </c>
    </row>
    <row r="483" spans="1:16" x14ac:dyDescent="0.3">
      <c r="A483" s="3">
        <f t="shared" si="49"/>
        <v>481</v>
      </c>
      <c r="B483" s="10">
        <v>44237.041666666664</v>
      </c>
      <c r="C483" s="9">
        <v>79.459999999999994</v>
      </c>
      <c r="D483" s="9">
        <v>83</v>
      </c>
      <c r="E483" s="9">
        <v>9.8719999999999999</v>
      </c>
      <c r="F483" s="28">
        <v>10.61</v>
      </c>
      <c r="G483" s="9">
        <v>101.8</v>
      </c>
      <c r="J483" s="3">
        <f t="shared" si="50"/>
        <v>481</v>
      </c>
      <c r="K483" s="10">
        <v>44237.041666666664</v>
      </c>
      <c r="L483" s="20">
        <f t="shared" si="51"/>
        <v>-1.3899230578307331E-2</v>
      </c>
      <c r="M483" s="20">
        <f t="shared" si="52"/>
        <v>-1.1904761904761862E-2</v>
      </c>
      <c r="N483" s="20">
        <f t="shared" si="53"/>
        <v>1.4385532264693746E-2</v>
      </c>
      <c r="O483" s="20">
        <f t="shared" si="54"/>
        <v>1.2404580152671763E-2</v>
      </c>
      <c r="P483" s="20">
        <f t="shared" si="55"/>
        <v>-1.1650485436893177E-2</v>
      </c>
    </row>
    <row r="484" spans="1:16" x14ac:dyDescent="0.3">
      <c r="A484" s="3">
        <f t="shared" si="49"/>
        <v>482</v>
      </c>
      <c r="B484" s="10">
        <v>44238.041666666664</v>
      </c>
      <c r="C484" s="9">
        <v>77.81</v>
      </c>
      <c r="D484" s="9">
        <v>84</v>
      </c>
      <c r="E484" s="9">
        <v>9.7200000000000006</v>
      </c>
      <c r="F484" s="28">
        <v>10.65</v>
      </c>
      <c r="G484" s="9">
        <v>101.8</v>
      </c>
      <c r="J484" s="3">
        <f t="shared" si="50"/>
        <v>482</v>
      </c>
      <c r="K484" s="10">
        <v>44238.041666666664</v>
      </c>
      <c r="L484" s="20">
        <f t="shared" si="51"/>
        <v>-2.0765164862823982E-2</v>
      </c>
      <c r="M484" s="20">
        <f t="shared" si="52"/>
        <v>1.2048192771084265E-2</v>
      </c>
      <c r="N484" s="20">
        <f t="shared" si="53"/>
        <v>-1.5397082658022643E-2</v>
      </c>
      <c r="O484" s="20">
        <f t="shared" si="54"/>
        <v>3.7700282752122227E-3</v>
      </c>
      <c r="P484" s="20">
        <f t="shared" si="55"/>
        <v>0</v>
      </c>
    </row>
    <row r="485" spans="1:16" x14ac:dyDescent="0.3">
      <c r="A485" s="3">
        <f t="shared" si="49"/>
        <v>483</v>
      </c>
      <c r="B485" s="10">
        <v>44239.041666666664</v>
      </c>
      <c r="C485" s="9">
        <v>78.16</v>
      </c>
      <c r="D485" s="9">
        <v>82</v>
      </c>
      <c r="E485" s="9">
        <v>9.7460000000000004</v>
      </c>
      <c r="F485" s="28">
        <v>10.615</v>
      </c>
      <c r="G485" s="9">
        <v>99.95</v>
      </c>
      <c r="J485" s="3">
        <f t="shared" si="50"/>
        <v>483</v>
      </c>
      <c r="K485" s="10">
        <v>44239.041666666664</v>
      </c>
      <c r="L485" s="20">
        <f t="shared" si="51"/>
        <v>4.4981364863128093E-3</v>
      </c>
      <c r="M485" s="20">
        <f t="shared" si="52"/>
        <v>-2.3809523809523836E-2</v>
      </c>
      <c r="N485" s="20">
        <f t="shared" si="53"/>
        <v>2.6748971193415461E-3</v>
      </c>
      <c r="O485" s="20">
        <f t="shared" si="54"/>
        <v>-3.2863849765257802E-3</v>
      </c>
      <c r="P485" s="20">
        <f t="shared" si="55"/>
        <v>-1.8172888015717037E-2</v>
      </c>
    </row>
    <row r="486" spans="1:16" x14ac:dyDescent="0.3">
      <c r="A486" s="3">
        <f t="shared" si="49"/>
        <v>484</v>
      </c>
      <c r="B486" s="10">
        <v>44242.041666666664</v>
      </c>
      <c r="C486" s="9">
        <v>78.540000000000006</v>
      </c>
      <c r="D486" s="9">
        <v>80</v>
      </c>
      <c r="E486" s="9">
        <v>9.89</v>
      </c>
      <c r="F486" s="28">
        <v>10.66</v>
      </c>
      <c r="G486" s="9">
        <v>99.95</v>
      </c>
      <c r="J486" s="3">
        <f t="shared" si="50"/>
        <v>484</v>
      </c>
      <c r="K486" s="10">
        <v>44242.041666666664</v>
      </c>
      <c r="L486" s="20">
        <f t="shared" si="51"/>
        <v>4.8618219037872556E-3</v>
      </c>
      <c r="M486" s="20">
        <f t="shared" si="52"/>
        <v>-2.4390243902439046E-2</v>
      </c>
      <c r="N486" s="20">
        <f t="shared" si="53"/>
        <v>1.4775292427662734E-2</v>
      </c>
      <c r="O486" s="20">
        <f t="shared" si="54"/>
        <v>4.2392840320302216E-3</v>
      </c>
      <c r="P486" s="20">
        <f t="shared" si="55"/>
        <v>0</v>
      </c>
    </row>
    <row r="487" spans="1:16" x14ac:dyDescent="0.3">
      <c r="A487" s="3">
        <f t="shared" si="49"/>
        <v>485</v>
      </c>
      <c r="B487" s="10">
        <v>44243.041666666664</v>
      </c>
      <c r="C487" s="9">
        <v>78.040000000000006</v>
      </c>
      <c r="D487" s="9">
        <v>78.2</v>
      </c>
      <c r="E487" s="9">
        <v>9.89</v>
      </c>
      <c r="F487" s="28">
        <v>10.54</v>
      </c>
      <c r="G487" s="9">
        <v>99.35</v>
      </c>
      <c r="J487" s="3">
        <f t="shared" si="50"/>
        <v>485</v>
      </c>
      <c r="K487" s="10">
        <v>44243.041666666664</v>
      </c>
      <c r="L487" s="20">
        <f t="shared" si="51"/>
        <v>-6.3661828367710394E-3</v>
      </c>
      <c r="M487" s="20">
        <f t="shared" si="52"/>
        <v>-2.2499999999999964E-2</v>
      </c>
      <c r="N487" s="20">
        <f t="shared" si="53"/>
        <v>0</v>
      </c>
      <c r="O487" s="20">
        <f t="shared" si="54"/>
        <v>-1.1257035647279645E-2</v>
      </c>
      <c r="P487" s="20">
        <f t="shared" si="55"/>
        <v>-6.0030015007505044E-3</v>
      </c>
    </row>
    <row r="488" spans="1:16" x14ac:dyDescent="0.3">
      <c r="A488" s="3">
        <f t="shared" si="49"/>
        <v>486</v>
      </c>
      <c r="B488" s="10">
        <v>44244.041666666664</v>
      </c>
      <c r="C488" s="9">
        <v>78.78</v>
      </c>
      <c r="D488" s="9">
        <v>77</v>
      </c>
      <c r="E488" s="9">
        <v>10.050000000000001</v>
      </c>
      <c r="F488" s="28">
        <v>10.585000000000001</v>
      </c>
      <c r="G488" s="9">
        <v>96.8</v>
      </c>
      <c r="J488" s="3">
        <f t="shared" si="50"/>
        <v>486</v>
      </c>
      <c r="K488" s="10">
        <v>44244.041666666664</v>
      </c>
      <c r="L488" s="20">
        <f t="shared" si="51"/>
        <v>9.4823167606354897E-3</v>
      </c>
      <c r="M488" s="20">
        <f t="shared" si="52"/>
        <v>-1.5345268542199531E-2</v>
      </c>
      <c r="N488" s="20">
        <f t="shared" si="53"/>
        <v>1.6177957532861553E-2</v>
      </c>
      <c r="O488" s="20">
        <f t="shared" si="54"/>
        <v>4.2694497153701327E-3</v>
      </c>
      <c r="P488" s="20">
        <f t="shared" si="55"/>
        <v>-2.5666834423754392E-2</v>
      </c>
    </row>
    <row r="489" spans="1:16" x14ac:dyDescent="0.3">
      <c r="A489" s="3">
        <f t="shared" si="49"/>
        <v>487</v>
      </c>
      <c r="B489" s="10">
        <v>44245.041666666664</v>
      </c>
      <c r="C489" s="9">
        <v>78.239999999999995</v>
      </c>
      <c r="D489" s="9">
        <v>79.599999999999994</v>
      </c>
      <c r="E489" s="9">
        <v>9.7880000000000003</v>
      </c>
      <c r="F489" s="28">
        <v>10.28</v>
      </c>
      <c r="G489" s="9">
        <v>95</v>
      </c>
      <c r="J489" s="3">
        <f t="shared" si="50"/>
        <v>487</v>
      </c>
      <c r="K489" s="10">
        <v>44245.041666666664</v>
      </c>
      <c r="L489" s="20">
        <f t="shared" si="51"/>
        <v>-6.8545316070068862E-3</v>
      </c>
      <c r="M489" s="20">
        <f t="shared" si="52"/>
        <v>3.3766233766233666E-2</v>
      </c>
      <c r="N489" s="20">
        <f t="shared" si="53"/>
        <v>-2.6069651741293609E-2</v>
      </c>
      <c r="O489" s="20">
        <f t="shared" si="54"/>
        <v>-2.8814359943316159E-2</v>
      </c>
      <c r="P489" s="20">
        <f t="shared" si="55"/>
        <v>-1.8595041322314043E-2</v>
      </c>
    </row>
    <row r="490" spans="1:16" x14ac:dyDescent="0.3">
      <c r="A490" s="3">
        <f t="shared" si="49"/>
        <v>488</v>
      </c>
      <c r="B490" s="10">
        <v>44246.041666666664</v>
      </c>
      <c r="C490" s="9">
        <v>77.010000000000005</v>
      </c>
      <c r="D490" s="9">
        <v>77.400000000000006</v>
      </c>
      <c r="E490" s="9">
        <v>9.7639999999999993</v>
      </c>
      <c r="F490" s="28">
        <v>10.199999999999999</v>
      </c>
      <c r="G490" s="9">
        <v>95.7</v>
      </c>
      <c r="J490" s="3">
        <f t="shared" si="50"/>
        <v>488</v>
      </c>
      <c r="K490" s="10">
        <v>44246.041666666664</v>
      </c>
      <c r="L490" s="20">
        <f t="shared" si="51"/>
        <v>-1.5720858895705403E-2</v>
      </c>
      <c r="M490" s="20">
        <f t="shared" si="52"/>
        <v>-2.7638190954773711E-2</v>
      </c>
      <c r="N490" s="20">
        <f t="shared" si="53"/>
        <v>-2.451982018798593E-3</v>
      </c>
      <c r="O490" s="20">
        <f t="shared" si="54"/>
        <v>-7.7821011673151474E-3</v>
      </c>
      <c r="P490" s="20">
        <f t="shared" si="55"/>
        <v>7.3684210526316907E-3</v>
      </c>
    </row>
    <row r="491" spans="1:16" x14ac:dyDescent="0.3">
      <c r="A491" s="3">
        <f t="shared" si="49"/>
        <v>489</v>
      </c>
      <c r="B491" s="10">
        <v>44249.041666666664</v>
      </c>
      <c r="C491" s="9">
        <v>76.3</v>
      </c>
      <c r="D491" s="9">
        <v>77.2</v>
      </c>
      <c r="E491" s="9">
        <v>9.7439999999999998</v>
      </c>
      <c r="F491" s="28">
        <v>10.050000000000001</v>
      </c>
      <c r="G491" s="9">
        <v>99.65</v>
      </c>
      <c r="J491" s="3">
        <f t="shared" si="50"/>
        <v>489</v>
      </c>
      <c r="K491" s="10">
        <v>44249.041666666664</v>
      </c>
      <c r="L491" s="20">
        <f t="shared" si="51"/>
        <v>-9.2195818724841727E-3</v>
      </c>
      <c r="M491" s="20">
        <f t="shared" si="52"/>
        <v>-2.5839793281654533E-3</v>
      </c>
      <c r="N491" s="20">
        <f t="shared" si="53"/>
        <v>-2.0483408439163631E-3</v>
      </c>
      <c r="O491" s="20">
        <f t="shared" si="54"/>
        <v>-1.4705882352941013E-2</v>
      </c>
      <c r="P491" s="20">
        <f t="shared" si="55"/>
        <v>4.1274817136886188E-2</v>
      </c>
    </row>
    <row r="492" spans="1:16" x14ac:dyDescent="0.3">
      <c r="A492" s="3">
        <f t="shared" si="49"/>
        <v>490</v>
      </c>
      <c r="B492" s="10">
        <v>44250.041666666664</v>
      </c>
      <c r="C492" s="9">
        <v>76.62</v>
      </c>
      <c r="D492" s="9">
        <v>76.2</v>
      </c>
      <c r="E492" s="9">
        <v>9.7899999999999991</v>
      </c>
      <c r="F492" s="28">
        <v>10.025</v>
      </c>
      <c r="G492" s="9">
        <v>104.5</v>
      </c>
      <c r="J492" s="3">
        <f t="shared" si="50"/>
        <v>490</v>
      </c>
      <c r="K492" s="10">
        <v>44250.041666666664</v>
      </c>
      <c r="L492" s="20">
        <f t="shared" si="51"/>
        <v>4.1939711664482626E-3</v>
      </c>
      <c r="M492" s="20">
        <f t="shared" si="52"/>
        <v>-1.2953367875647714E-2</v>
      </c>
      <c r="N492" s="20">
        <f t="shared" si="53"/>
        <v>4.7208538587848459E-3</v>
      </c>
      <c r="O492" s="20">
        <f t="shared" si="54"/>
        <v>-2.4875621890547706E-3</v>
      </c>
      <c r="P492" s="20">
        <f t="shared" si="55"/>
        <v>4.8670346211741045E-2</v>
      </c>
    </row>
    <row r="493" spans="1:16" x14ac:dyDescent="0.3">
      <c r="A493" s="3">
        <f t="shared" si="49"/>
        <v>491</v>
      </c>
      <c r="B493" s="10">
        <v>44251.041666666664</v>
      </c>
      <c r="C493" s="9">
        <v>76.63</v>
      </c>
      <c r="D493" s="9">
        <v>76.599999999999994</v>
      </c>
      <c r="E493" s="9">
        <v>9.7680000000000007</v>
      </c>
      <c r="F493" s="28">
        <v>10.06</v>
      </c>
      <c r="G493" s="9">
        <v>107.5</v>
      </c>
      <c r="J493" s="3">
        <f t="shared" si="50"/>
        <v>491</v>
      </c>
      <c r="K493" s="10">
        <v>44251.041666666664</v>
      </c>
      <c r="L493" s="20">
        <f t="shared" si="51"/>
        <v>1.3051422605059315E-4</v>
      </c>
      <c r="M493" s="20">
        <f t="shared" si="52"/>
        <v>5.249343832020914E-3</v>
      </c>
      <c r="N493" s="20">
        <f t="shared" si="53"/>
        <v>-2.2471910112358273E-3</v>
      </c>
      <c r="O493" s="20">
        <f t="shared" si="54"/>
        <v>3.491271820448949E-3</v>
      </c>
      <c r="P493" s="20">
        <f t="shared" si="55"/>
        <v>2.8708133971291794E-2</v>
      </c>
    </row>
    <row r="494" spans="1:16" x14ac:dyDescent="0.3">
      <c r="A494" s="3">
        <f t="shared" si="49"/>
        <v>492</v>
      </c>
      <c r="B494" s="10">
        <v>44252.041666666664</v>
      </c>
      <c r="C494" s="9">
        <v>75.650000000000006</v>
      </c>
      <c r="D494" s="9">
        <v>77.599999999999994</v>
      </c>
      <c r="E494" s="9">
        <v>9.7940000000000005</v>
      </c>
      <c r="F494" s="28">
        <v>9.9860000000000007</v>
      </c>
      <c r="G494" s="9">
        <v>106.1</v>
      </c>
      <c r="J494" s="3">
        <f t="shared" si="50"/>
        <v>492</v>
      </c>
      <c r="K494" s="10">
        <v>44252.041666666664</v>
      </c>
      <c r="L494" s="20">
        <f t="shared" si="51"/>
        <v>-1.2788725042411464E-2</v>
      </c>
      <c r="M494" s="20">
        <f t="shared" si="52"/>
        <v>1.3054830287206221E-2</v>
      </c>
      <c r="N494" s="20">
        <f t="shared" si="53"/>
        <v>2.6617526617527254E-3</v>
      </c>
      <c r="O494" s="20">
        <f t="shared" si="54"/>
        <v>-7.3558648111331504E-3</v>
      </c>
      <c r="P494" s="20">
        <f t="shared" si="55"/>
        <v>-1.3023255813953583E-2</v>
      </c>
    </row>
    <row r="495" spans="1:16" x14ac:dyDescent="0.3">
      <c r="A495" s="3">
        <f t="shared" si="49"/>
        <v>493</v>
      </c>
      <c r="B495" s="10">
        <v>44253.041666666664</v>
      </c>
      <c r="C495" s="9">
        <v>75.8</v>
      </c>
      <c r="D495" s="9">
        <v>76.599999999999994</v>
      </c>
      <c r="E495" s="9">
        <v>9.548</v>
      </c>
      <c r="F495" s="28">
        <v>9.9079999999999995</v>
      </c>
      <c r="G495" s="9">
        <v>105.2</v>
      </c>
      <c r="J495" s="3">
        <f t="shared" si="50"/>
        <v>493</v>
      </c>
      <c r="K495" s="10">
        <v>44253.041666666664</v>
      </c>
      <c r="L495" s="20">
        <f t="shared" si="51"/>
        <v>1.982815598149168E-3</v>
      </c>
      <c r="M495" s="20">
        <f t="shared" si="52"/>
        <v>-1.2886597938144284E-2</v>
      </c>
      <c r="N495" s="20">
        <f t="shared" si="53"/>
        <v>-2.5117418827853788E-2</v>
      </c>
      <c r="O495" s="20">
        <f t="shared" si="54"/>
        <v>-7.8109353094333311E-3</v>
      </c>
      <c r="P495" s="20">
        <f t="shared" si="55"/>
        <v>-8.482563619227057E-3</v>
      </c>
    </row>
    <row r="496" spans="1:16" x14ac:dyDescent="0.3">
      <c r="A496" s="3">
        <f t="shared" si="49"/>
        <v>494</v>
      </c>
      <c r="B496" s="10">
        <v>44256.041666666664</v>
      </c>
      <c r="C496" s="9">
        <v>76.42</v>
      </c>
      <c r="D496" s="9">
        <v>77</v>
      </c>
      <c r="E496" s="9">
        <v>9.6059999999999999</v>
      </c>
      <c r="F496" s="28">
        <v>10.085000000000001</v>
      </c>
      <c r="G496" s="9">
        <v>106.6</v>
      </c>
      <c r="J496" s="3">
        <f t="shared" si="50"/>
        <v>494</v>
      </c>
      <c r="K496" s="10">
        <v>44256.041666666664</v>
      </c>
      <c r="L496" s="20">
        <f t="shared" si="51"/>
        <v>8.1794195250659563E-3</v>
      </c>
      <c r="M496" s="20">
        <f t="shared" si="52"/>
        <v>5.2219321148825326E-3</v>
      </c>
      <c r="N496" s="20">
        <f t="shared" si="53"/>
        <v>6.0745705906997127E-3</v>
      </c>
      <c r="O496" s="20">
        <f t="shared" si="54"/>
        <v>1.7864352038756692E-2</v>
      </c>
      <c r="P496" s="20">
        <f t="shared" si="55"/>
        <v>1.3307984790874361E-2</v>
      </c>
    </row>
    <row r="497" spans="1:16" x14ac:dyDescent="0.3">
      <c r="A497" s="3">
        <f t="shared" si="49"/>
        <v>495</v>
      </c>
      <c r="B497" s="10">
        <v>44257.041666666664</v>
      </c>
      <c r="C497" s="9">
        <v>76.34</v>
      </c>
      <c r="D497" s="9">
        <v>79.599999999999994</v>
      </c>
      <c r="E497" s="9">
        <v>9.6479999999999997</v>
      </c>
      <c r="F497" s="28">
        <v>10.025</v>
      </c>
      <c r="G497" s="9">
        <v>104.5</v>
      </c>
      <c r="J497" s="3">
        <f t="shared" si="50"/>
        <v>495</v>
      </c>
      <c r="K497" s="10">
        <v>44257.041666666664</v>
      </c>
      <c r="L497" s="20">
        <f t="shared" si="51"/>
        <v>-1.0468463752943968E-3</v>
      </c>
      <c r="M497" s="20">
        <f t="shared" si="52"/>
        <v>3.3766233766233666E-2</v>
      </c>
      <c r="N497" s="20">
        <f t="shared" si="53"/>
        <v>4.372267332916957E-3</v>
      </c>
      <c r="O497" s="20">
        <f t="shared" si="54"/>
        <v>-5.9494298463064199E-3</v>
      </c>
      <c r="P497" s="20">
        <f t="shared" si="55"/>
        <v>-1.9699812382739212E-2</v>
      </c>
    </row>
    <row r="498" spans="1:16" x14ac:dyDescent="0.3">
      <c r="A498" s="3">
        <f t="shared" si="49"/>
        <v>496</v>
      </c>
      <c r="B498" s="10">
        <v>44258.041666666664</v>
      </c>
      <c r="C498" s="9">
        <v>75.349999999999994</v>
      </c>
      <c r="D498" s="9">
        <v>77</v>
      </c>
      <c r="E498" s="9">
        <v>9.6219999999999999</v>
      </c>
      <c r="F498" s="28">
        <v>9.8059999999999992</v>
      </c>
      <c r="G498" s="9">
        <v>105.8</v>
      </c>
      <c r="J498" s="3">
        <f t="shared" si="50"/>
        <v>496</v>
      </c>
      <c r="K498" s="10">
        <v>44258.041666666664</v>
      </c>
      <c r="L498" s="20">
        <f t="shared" si="51"/>
        <v>-1.2968299711815678E-2</v>
      </c>
      <c r="M498" s="20">
        <f t="shared" si="52"/>
        <v>-3.2663316582914548E-2</v>
      </c>
      <c r="N498" s="20">
        <f t="shared" si="53"/>
        <v>-2.6948590381425941E-3</v>
      </c>
      <c r="O498" s="20">
        <f t="shared" si="54"/>
        <v>-2.1845386533665967E-2</v>
      </c>
      <c r="P498" s="20">
        <f t="shared" si="55"/>
        <v>1.2440191387559807E-2</v>
      </c>
    </row>
    <row r="499" spans="1:16" x14ac:dyDescent="0.3">
      <c r="A499" s="3">
        <f t="shared" si="49"/>
        <v>497</v>
      </c>
      <c r="B499" s="10">
        <v>44259.041666666664</v>
      </c>
      <c r="C499" s="9">
        <v>76.75</v>
      </c>
      <c r="D499" s="9">
        <v>74.2</v>
      </c>
      <c r="E499" s="9">
        <v>9.7919999999999998</v>
      </c>
      <c r="F499" s="28">
        <v>9.85</v>
      </c>
      <c r="G499" s="9">
        <v>105.1</v>
      </c>
      <c r="J499" s="3">
        <f t="shared" si="50"/>
        <v>497</v>
      </c>
      <c r="K499" s="10">
        <v>44259.041666666664</v>
      </c>
      <c r="L499" s="20">
        <f t="shared" si="51"/>
        <v>1.857996018579966E-2</v>
      </c>
      <c r="M499" s="20">
        <f t="shared" si="52"/>
        <v>-3.6363636363636376E-2</v>
      </c>
      <c r="N499" s="20">
        <f t="shared" si="53"/>
        <v>1.7667844522968101E-2</v>
      </c>
      <c r="O499" s="20">
        <f t="shared" si="54"/>
        <v>4.4870487456660779E-3</v>
      </c>
      <c r="P499" s="20">
        <f t="shared" si="55"/>
        <v>-6.6162570888469441E-3</v>
      </c>
    </row>
    <row r="500" spans="1:16" x14ac:dyDescent="0.3">
      <c r="A500" s="3">
        <f t="shared" si="49"/>
        <v>498</v>
      </c>
      <c r="B500" s="10">
        <v>44260.041666666664</v>
      </c>
      <c r="C500" s="9">
        <v>77.38</v>
      </c>
      <c r="D500" s="9">
        <v>72.2</v>
      </c>
      <c r="E500" s="9">
        <v>9.8719999999999999</v>
      </c>
      <c r="F500" s="28">
        <v>9.74</v>
      </c>
      <c r="G500" s="9">
        <v>105</v>
      </c>
      <c r="J500" s="3">
        <f t="shared" si="50"/>
        <v>498</v>
      </c>
      <c r="K500" s="10">
        <v>44260.041666666664</v>
      </c>
      <c r="L500" s="20">
        <f t="shared" si="51"/>
        <v>8.2084690553745343E-3</v>
      </c>
      <c r="M500" s="20">
        <f t="shared" si="52"/>
        <v>-2.695417789757415E-2</v>
      </c>
      <c r="N500" s="20">
        <f t="shared" si="53"/>
        <v>8.1699346405228468E-3</v>
      </c>
      <c r="O500" s="20">
        <f t="shared" si="54"/>
        <v>-1.1167512690355319E-2</v>
      </c>
      <c r="P500" s="20">
        <f t="shared" si="55"/>
        <v>-9.5147478591817158E-4</v>
      </c>
    </row>
    <row r="501" spans="1:16" x14ac:dyDescent="0.3">
      <c r="A501" s="3">
        <f t="shared" si="49"/>
        <v>499</v>
      </c>
      <c r="B501" s="10">
        <v>44263.041666666664</v>
      </c>
      <c r="C501" s="9">
        <v>78.37</v>
      </c>
      <c r="D501" s="9">
        <v>70.8</v>
      </c>
      <c r="E501" s="9">
        <v>9.9440000000000008</v>
      </c>
      <c r="F501" s="28">
        <v>9.798</v>
      </c>
      <c r="G501" s="9">
        <v>105.5</v>
      </c>
      <c r="J501" s="3">
        <f t="shared" si="50"/>
        <v>499</v>
      </c>
      <c r="K501" s="10">
        <v>44263.041666666664</v>
      </c>
      <c r="L501" s="20">
        <f t="shared" si="51"/>
        <v>1.2794003618506133E-2</v>
      </c>
      <c r="M501" s="20">
        <f t="shared" si="52"/>
        <v>-1.939058171745156E-2</v>
      </c>
      <c r="N501" s="20">
        <f t="shared" si="53"/>
        <v>7.2933549432740996E-3</v>
      </c>
      <c r="O501" s="20">
        <f t="shared" si="54"/>
        <v>5.9548254620123142E-3</v>
      </c>
      <c r="P501" s="20">
        <f t="shared" si="55"/>
        <v>4.761904761904745E-3</v>
      </c>
    </row>
    <row r="502" spans="1:16" x14ac:dyDescent="0.3">
      <c r="A502" s="3">
        <f t="shared" si="49"/>
        <v>500</v>
      </c>
      <c r="B502" s="10">
        <v>44264.041666666664</v>
      </c>
      <c r="C502" s="9">
        <v>79.45</v>
      </c>
      <c r="D502" s="9">
        <v>70.599999999999994</v>
      </c>
      <c r="E502" s="9">
        <v>9.9179999999999993</v>
      </c>
      <c r="F502" s="28">
        <v>9.9499999999999993</v>
      </c>
      <c r="G502" s="9">
        <v>104.5</v>
      </c>
      <c r="J502" s="3">
        <f t="shared" si="50"/>
        <v>500</v>
      </c>
      <c r="K502" s="10">
        <v>44264.041666666664</v>
      </c>
      <c r="L502" s="20">
        <f t="shared" si="51"/>
        <v>1.3780783463059887E-2</v>
      </c>
      <c r="M502" s="20">
        <f t="shared" si="52"/>
        <v>-2.8248587570621764E-3</v>
      </c>
      <c r="N502" s="20">
        <f t="shared" si="53"/>
        <v>-2.6146419951731392E-3</v>
      </c>
      <c r="O502" s="20">
        <f t="shared" si="54"/>
        <v>1.5513370075525446E-2</v>
      </c>
      <c r="P502" s="20">
        <f t="shared" si="55"/>
        <v>-9.4786729857819774E-3</v>
      </c>
    </row>
    <row r="503" spans="1:16" x14ac:dyDescent="0.3">
      <c r="A503" s="3">
        <f t="shared" si="49"/>
        <v>501</v>
      </c>
      <c r="B503" s="10">
        <v>44265.041666666664</v>
      </c>
      <c r="C503" s="9">
        <v>80.89</v>
      </c>
      <c r="D503" s="9">
        <v>75.400000000000006</v>
      </c>
      <c r="E503" s="9">
        <v>10.199999999999999</v>
      </c>
      <c r="F503" s="28">
        <v>9.89</v>
      </c>
      <c r="G503" s="9">
        <v>104.3</v>
      </c>
      <c r="J503" s="3">
        <f t="shared" si="50"/>
        <v>501</v>
      </c>
      <c r="K503" s="10">
        <v>44265.041666666664</v>
      </c>
      <c r="L503" s="20">
        <f t="shared" si="51"/>
        <v>1.8124606670862242E-2</v>
      </c>
      <c r="M503" s="20">
        <f t="shared" si="52"/>
        <v>6.7988668555240883E-2</v>
      </c>
      <c r="N503" s="20">
        <f t="shared" si="53"/>
        <v>2.8433151845130178E-2</v>
      </c>
      <c r="O503" s="20">
        <f t="shared" si="54"/>
        <v>-6.0301507537686705E-3</v>
      </c>
      <c r="P503" s="20">
        <f t="shared" si="55"/>
        <v>-1.913875598086201E-3</v>
      </c>
    </row>
    <row r="504" spans="1:16" x14ac:dyDescent="0.3">
      <c r="A504" s="3">
        <f t="shared" si="49"/>
        <v>502</v>
      </c>
      <c r="B504" s="10">
        <v>44266.041666666664</v>
      </c>
      <c r="C504" s="9">
        <v>80.180000000000007</v>
      </c>
      <c r="D504" s="9">
        <v>75.8</v>
      </c>
      <c r="E504" s="9">
        <v>10.185</v>
      </c>
      <c r="F504" s="28">
        <v>10.97</v>
      </c>
      <c r="G504" s="9">
        <v>105.5</v>
      </c>
      <c r="J504" s="3">
        <f t="shared" si="50"/>
        <v>502</v>
      </c>
      <c r="K504" s="10">
        <v>44266.041666666664</v>
      </c>
      <c r="L504" s="20">
        <f t="shared" si="51"/>
        <v>-8.7773519594510629E-3</v>
      </c>
      <c r="M504" s="20">
        <f t="shared" si="52"/>
        <v>5.3050397877982824E-3</v>
      </c>
      <c r="N504" s="20">
        <f t="shared" si="53"/>
        <v>-1.4705882352940014E-3</v>
      </c>
      <c r="O504" s="20">
        <f t="shared" si="54"/>
        <v>0.10920121334681498</v>
      </c>
      <c r="P504" s="20">
        <f t="shared" si="55"/>
        <v>1.1505273250239645E-2</v>
      </c>
    </row>
    <row r="505" spans="1:16" x14ac:dyDescent="0.3">
      <c r="A505" s="3">
        <f t="shared" si="49"/>
        <v>503</v>
      </c>
      <c r="B505" s="10">
        <v>44267.041666666664</v>
      </c>
      <c r="C505" s="9">
        <v>79.92</v>
      </c>
      <c r="D505" s="9">
        <v>74</v>
      </c>
      <c r="E505" s="9">
        <v>10.24</v>
      </c>
      <c r="F505" s="28">
        <v>11.09</v>
      </c>
      <c r="G505" s="9">
        <v>108.3</v>
      </c>
      <c r="J505" s="3">
        <f t="shared" si="50"/>
        <v>503</v>
      </c>
      <c r="K505" s="10">
        <v>44267.041666666664</v>
      </c>
      <c r="L505" s="20">
        <f t="shared" si="51"/>
        <v>-3.2427039161886384E-3</v>
      </c>
      <c r="M505" s="20">
        <f t="shared" si="52"/>
        <v>-2.3746701846965701E-2</v>
      </c>
      <c r="N505" s="20">
        <f t="shared" si="53"/>
        <v>5.4000981836033191E-3</v>
      </c>
      <c r="O505" s="20">
        <f t="shared" si="54"/>
        <v>1.0938924339106482E-2</v>
      </c>
      <c r="P505" s="20">
        <f t="shared" si="55"/>
        <v>2.6540284360189625E-2</v>
      </c>
    </row>
    <row r="506" spans="1:16" x14ac:dyDescent="0.3">
      <c r="A506" s="3">
        <f t="shared" si="49"/>
        <v>504</v>
      </c>
      <c r="B506" s="10">
        <v>44270.041666666664</v>
      </c>
      <c r="C506" s="9">
        <v>81.63</v>
      </c>
      <c r="D506" s="9">
        <v>76.400000000000006</v>
      </c>
      <c r="E506" s="9">
        <v>10.335000000000001</v>
      </c>
      <c r="F506" s="28">
        <v>11.04</v>
      </c>
      <c r="G506" s="9">
        <v>109.9</v>
      </c>
      <c r="J506" s="3">
        <f t="shared" si="50"/>
        <v>504</v>
      </c>
      <c r="K506" s="10">
        <v>44270.041666666664</v>
      </c>
      <c r="L506" s="20">
        <f t="shared" si="51"/>
        <v>2.1396396396396344E-2</v>
      </c>
      <c r="M506" s="20">
        <f t="shared" si="52"/>
        <v>3.2432432432432545E-2</v>
      </c>
      <c r="N506" s="20">
        <f t="shared" si="53"/>
        <v>9.27734375E-3</v>
      </c>
      <c r="O506" s="20">
        <f t="shared" si="54"/>
        <v>-4.5085662759243306E-3</v>
      </c>
      <c r="P506" s="20">
        <f t="shared" si="55"/>
        <v>1.4773776546629813E-2</v>
      </c>
    </row>
    <row r="507" spans="1:16" x14ac:dyDescent="0.3">
      <c r="A507" s="3">
        <f t="shared" si="49"/>
        <v>505</v>
      </c>
      <c r="B507" s="10">
        <v>44271.041666666664</v>
      </c>
      <c r="C507" s="9">
        <v>82.73</v>
      </c>
      <c r="D507" s="9">
        <v>77.400000000000006</v>
      </c>
      <c r="E507" s="9">
        <v>10.395</v>
      </c>
      <c r="F507" s="28">
        <v>11.1</v>
      </c>
      <c r="G507" s="9">
        <v>110.2</v>
      </c>
      <c r="J507" s="3">
        <f t="shared" si="50"/>
        <v>505</v>
      </c>
      <c r="K507" s="10">
        <v>44271.041666666664</v>
      </c>
      <c r="L507" s="20">
        <f t="shared" si="51"/>
        <v>1.3475437951733449E-2</v>
      </c>
      <c r="M507" s="20">
        <f t="shared" si="52"/>
        <v>1.308900523560208E-2</v>
      </c>
      <c r="N507" s="20">
        <f t="shared" si="53"/>
        <v>5.8055152394773657E-3</v>
      </c>
      <c r="O507" s="20">
        <f t="shared" si="54"/>
        <v>5.4347826086957873E-3</v>
      </c>
      <c r="P507" s="20">
        <f t="shared" si="55"/>
        <v>2.7297543221109777E-3</v>
      </c>
    </row>
    <row r="508" spans="1:16" x14ac:dyDescent="0.3">
      <c r="A508" s="3">
        <f t="shared" si="49"/>
        <v>506</v>
      </c>
      <c r="B508" s="10">
        <v>44272.041666666664</v>
      </c>
      <c r="C508" s="9">
        <v>81.819999999999993</v>
      </c>
      <c r="D508" s="9">
        <v>77</v>
      </c>
      <c r="E508" s="9">
        <v>10.445</v>
      </c>
      <c r="F508" s="28">
        <v>11.215</v>
      </c>
      <c r="G508" s="9">
        <v>108.3</v>
      </c>
      <c r="J508" s="3">
        <f t="shared" si="50"/>
        <v>506</v>
      </c>
      <c r="K508" s="10">
        <v>44272.041666666664</v>
      </c>
      <c r="L508" s="20">
        <f t="shared" si="51"/>
        <v>-1.0999637374592197E-2</v>
      </c>
      <c r="M508" s="20">
        <f t="shared" si="52"/>
        <v>-5.1679586563307955E-3</v>
      </c>
      <c r="N508" s="20">
        <f t="shared" si="53"/>
        <v>4.8100048100048198E-3</v>
      </c>
      <c r="O508" s="20">
        <f t="shared" si="54"/>
        <v>1.0360360360360366E-2</v>
      </c>
      <c r="P508" s="20">
        <f t="shared" si="55"/>
        <v>-1.7241379310344862E-2</v>
      </c>
    </row>
    <row r="509" spans="1:16" x14ac:dyDescent="0.3">
      <c r="A509" s="3">
        <f t="shared" si="49"/>
        <v>507</v>
      </c>
      <c r="B509" s="10">
        <v>44273.041666666664</v>
      </c>
      <c r="C509" s="9">
        <v>82.27</v>
      </c>
      <c r="D509" s="9">
        <v>77.400000000000006</v>
      </c>
      <c r="E509" s="9">
        <v>10.48</v>
      </c>
      <c r="F509" s="28">
        <v>11</v>
      </c>
      <c r="G509" s="9">
        <v>107.6</v>
      </c>
      <c r="J509" s="3">
        <f t="shared" si="50"/>
        <v>507</v>
      </c>
      <c r="K509" s="10">
        <v>44273.041666666664</v>
      </c>
      <c r="L509" s="20">
        <f t="shared" si="51"/>
        <v>5.4998777804937671E-3</v>
      </c>
      <c r="M509" s="20">
        <f t="shared" si="52"/>
        <v>5.1948051948051965E-3</v>
      </c>
      <c r="N509" s="20">
        <f t="shared" si="53"/>
        <v>3.3508855911918989E-3</v>
      </c>
      <c r="O509" s="20">
        <f t="shared" si="54"/>
        <v>-1.9170753455193923E-2</v>
      </c>
      <c r="P509" s="20">
        <f t="shared" si="55"/>
        <v>-6.4635272391505572E-3</v>
      </c>
    </row>
    <row r="510" spans="1:16" x14ac:dyDescent="0.3">
      <c r="A510" s="3">
        <f t="shared" si="49"/>
        <v>508</v>
      </c>
      <c r="B510" s="10">
        <v>44274.041666666664</v>
      </c>
      <c r="C510" s="9">
        <v>83.7</v>
      </c>
      <c r="D510" s="9">
        <v>78.8</v>
      </c>
      <c r="E510" s="9">
        <v>10.46</v>
      </c>
      <c r="F510" s="28">
        <v>11.115</v>
      </c>
      <c r="G510" s="9">
        <v>106.1</v>
      </c>
      <c r="J510" s="3">
        <f t="shared" si="50"/>
        <v>508</v>
      </c>
      <c r="K510" s="10">
        <v>44274.041666666664</v>
      </c>
      <c r="L510" s="20">
        <f t="shared" si="51"/>
        <v>1.7381791661602142E-2</v>
      </c>
      <c r="M510" s="20">
        <f t="shared" si="52"/>
        <v>1.8087855297157507E-2</v>
      </c>
      <c r="N510" s="20">
        <f t="shared" si="53"/>
        <v>-1.9083969465648609E-3</v>
      </c>
      <c r="O510" s="20">
        <f t="shared" si="54"/>
        <v>1.0454545454545494E-2</v>
      </c>
      <c r="P510" s="20">
        <f t="shared" si="55"/>
        <v>-1.3940520446096616E-2</v>
      </c>
    </row>
    <row r="511" spans="1:16" x14ac:dyDescent="0.3">
      <c r="A511" s="3">
        <f t="shared" si="49"/>
        <v>509</v>
      </c>
      <c r="B511" s="10">
        <v>44277.041666666664</v>
      </c>
      <c r="C511" s="9">
        <v>82.76</v>
      </c>
      <c r="D511" s="9">
        <v>77.400000000000006</v>
      </c>
      <c r="E511" s="9">
        <v>10.484999999999999</v>
      </c>
      <c r="F511" s="28">
        <v>11.07</v>
      </c>
      <c r="G511" s="9">
        <v>103.2</v>
      </c>
      <c r="J511" s="3">
        <f t="shared" si="50"/>
        <v>509</v>
      </c>
      <c r="K511" s="10">
        <v>44277.041666666664</v>
      </c>
      <c r="L511" s="20">
        <f t="shared" si="51"/>
        <v>-1.1230585424133799E-2</v>
      </c>
      <c r="M511" s="20">
        <f t="shared" si="52"/>
        <v>-1.7766497461928821E-2</v>
      </c>
      <c r="N511" s="20">
        <f t="shared" si="53"/>
        <v>2.3900573613764298E-3</v>
      </c>
      <c r="O511" s="20">
        <f t="shared" si="54"/>
        <v>-4.0485829959514552E-3</v>
      </c>
      <c r="P511" s="20">
        <f t="shared" si="55"/>
        <v>-2.7332704995287394E-2</v>
      </c>
    </row>
    <row r="512" spans="1:16" x14ac:dyDescent="0.3">
      <c r="A512" s="3">
        <f t="shared" si="49"/>
        <v>510</v>
      </c>
      <c r="B512" s="10">
        <v>44278.041666666664</v>
      </c>
      <c r="C512" s="9">
        <v>82.47</v>
      </c>
      <c r="D512" s="9">
        <v>76.8</v>
      </c>
      <c r="E512" s="9">
        <v>10.555</v>
      </c>
      <c r="F512" s="28">
        <v>11.074999999999999</v>
      </c>
      <c r="G512" s="9">
        <v>100.7</v>
      </c>
      <c r="J512" s="3">
        <f t="shared" si="50"/>
        <v>510</v>
      </c>
      <c r="K512" s="10">
        <v>44278.041666666664</v>
      </c>
      <c r="L512" s="20">
        <f t="shared" si="51"/>
        <v>-3.50410826486236E-3</v>
      </c>
      <c r="M512" s="20">
        <f t="shared" si="52"/>
        <v>-7.7519379844962488E-3</v>
      </c>
      <c r="N512" s="20">
        <f t="shared" si="53"/>
        <v>6.6762041010968165E-3</v>
      </c>
      <c r="O512" s="20">
        <f t="shared" si="54"/>
        <v>4.5167118337841039E-4</v>
      </c>
      <c r="P512" s="20">
        <f t="shared" si="55"/>
        <v>-2.4224806201550431E-2</v>
      </c>
    </row>
    <row r="513" spans="1:16" x14ac:dyDescent="0.3">
      <c r="A513" s="3">
        <f t="shared" si="49"/>
        <v>511</v>
      </c>
      <c r="B513" s="10">
        <v>44279.041666666664</v>
      </c>
      <c r="C513" s="9">
        <v>81.900000000000006</v>
      </c>
      <c r="D513" s="9">
        <v>76.8</v>
      </c>
      <c r="E513" s="9">
        <v>10.425000000000001</v>
      </c>
      <c r="F513" s="28">
        <v>11.29</v>
      </c>
      <c r="G513" s="9">
        <v>102.1</v>
      </c>
      <c r="J513" s="3">
        <f t="shared" si="50"/>
        <v>511</v>
      </c>
      <c r="K513" s="10">
        <v>44279.041666666664</v>
      </c>
      <c r="L513" s="20">
        <f t="shared" si="51"/>
        <v>-6.9116042197161498E-3</v>
      </c>
      <c r="M513" s="20">
        <f t="shared" si="52"/>
        <v>0</v>
      </c>
      <c r="N513" s="20">
        <f t="shared" si="53"/>
        <v>-1.2316437707247663E-2</v>
      </c>
      <c r="O513" s="20">
        <f t="shared" si="54"/>
        <v>1.9413092550790045E-2</v>
      </c>
      <c r="P513" s="20">
        <f t="shared" si="55"/>
        <v>1.3902681231380276E-2</v>
      </c>
    </row>
    <row r="514" spans="1:16" x14ac:dyDescent="0.3">
      <c r="A514" s="3">
        <f t="shared" si="49"/>
        <v>512</v>
      </c>
      <c r="B514" s="10">
        <v>44280.041666666664</v>
      </c>
      <c r="C514" s="9">
        <v>83.13</v>
      </c>
      <c r="D514" s="9">
        <v>77.2</v>
      </c>
      <c r="E514" s="9">
        <v>10.4</v>
      </c>
      <c r="F514" s="28">
        <v>11.31</v>
      </c>
      <c r="G514" s="9">
        <v>102</v>
      </c>
      <c r="J514" s="3">
        <f t="shared" si="50"/>
        <v>512</v>
      </c>
      <c r="K514" s="10">
        <v>44280.041666666664</v>
      </c>
      <c r="L514" s="20">
        <f t="shared" si="51"/>
        <v>1.5018315018314965E-2</v>
      </c>
      <c r="M514" s="20">
        <f t="shared" si="52"/>
        <v>5.2083333333334814E-3</v>
      </c>
      <c r="N514" s="20">
        <f t="shared" si="53"/>
        <v>-2.3980815347721673E-3</v>
      </c>
      <c r="O514" s="20">
        <f t="shared" si="54"/>
        <v>1.7714791851197731E-3</v>
      </c>
      <c r="P514" s="20">
        <f t="shared" si="55"/>
        <v>-9.7943192948080071E-4</v>
      </c>
    </row>
    <row r="515" spans="1:16" x14ac:dyDescent="0.3">
      <c r="A515" s="3">
        <f t="shared" si="49"/>
        <v>513</v>
      </c>
      <c r="B515" s="10">
        <v>44281.041666666664</v>
      </c>
      <c r="C515" s="9">
        <v>83.57</v>
      </c>
      <c r="D515" s="9">
        <v>76.8</v>
      </c>
      <c r="E515" s="9">
        <v>10.455</v>
      </c>
      <c r="F515" s="28">
        <v>11.2</v>
      </c>
      <c r="G515" s="9">
        <v>100.5</v>
      </c>
      <c r="J515" s="3">
        <f t="shared" si="50"/>
        <v>513</v>
      </c>
      <c r="K515" s="10">
        <v>44281.041666666664</v>
      </c>
      <c r="L515" s="20">
        <f t="shared" si="51"/>
        <v>5.2929147118969677E-3</v>
      </c>
      <c r="M515" s="20">
        <f t="shared" si="52"/>
        <v>-5.1813471502590858E-3</v>
      </c>
      <c r="N515" s="20">
        <f t="shared" si="53"/>
        <v>5.2884615384614087E-3</v>
      </c>
      <c r="O515" s="20">
        <f t="shared" si="54"/>
        <v>-9.7259062776304805E-3</v>
      </c>
      <c r="P515" s="20">
        <f t="shared" si="55"/>
        <v>-1.4705882352941124E-2</v>
      </c>
    </row>
    <row r="516" spans="1:16" x14ac:dyDescent="0.3">
      <c r="G516"/>
      <c r="K516" s="23"/>
    </row>
    <row r="517" spans="1:16" x14ac:dyDescent="0.3">
      <c r="G517"/>
    </row>
  </sheetData>
  <mergeCells count="2">
    <mergeCell ref="K1:P1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28"/>
  <sheetViews>
    <sheetView zoomScale="90" zoomScaleNormal="90" workbookViewId="0">
      <selection activeCell="M17" sqref="M17"/>
    </sheetView>
  </sheetViews>
  <sheetFormatPr baseColWidth="10" defaultColWidth="8.8984375" defaultRowHeight="15.6" x14ac:dyDescent="0.3"/>
  <cols>
    <col min="1" max="1" width="13.5" customWidth="1"/>
    <col min="2" max="2" width="12" customWidth="1"/>
    <col min="3" max="3" width="12.59765625" customWidth="1"/>
    <col min="4" max="4" width="13.5" customWidth="1"/>
    <col min="5" max="5" width="10.5" customWidth="1"/>
    <col min="6" max="6" width="10.3984375" customWidth="1"/>
    <col min="7" max="7" width="9.5" customWidth="1"/>
    <col min="8" max="8" width="8.5" customWidth="1"/>
    <col min="9" max="9" width="8.59765625" customWidth="1"/>
    <col min="10" max="10" width="22" customWidth="1"/>
    <col min="11" max="11" width="13.8984375" customWidth="1"/>
    <col min="17" max="17" width="9.09765625" customWidth="1"/>
  </cols>
  <sheetData>
    <row r="2" spans="1:12" ht="18" x14ac:dyDescent="0.35">
      <c r="B2" s="95" t="s">
        <v>15</v>
      </c>
      <c r="C2" s="96"/>
      <c r="D2" s="96"/>
      <c r="E2" s="96"/>
      <c r="F2" s="96"/>
    </row>
    <row r="3" spans="1:12" x14ac:dyDescent="0.3">
      <c r="B3" s="6" t="s">
        <v>2</v>
      </c>
      <c r="C3" s="6" t="s">
        <v>20</v>
      </c>
      <c r="D3" s="6" t="s">
        <v>3</v>
      </c>
      <c r="E3" s="6" t="s">
        <v>4</v>
      </c>
      <c r="F3" s="6" t="s">
        <v>0</v>
      </c>
    </row>
    <row r="4" spans="1:12" x14ac:dyDescent="0.3">
      <c r="A4" s="17" t="s">
        <v>2</v>
      </c>
      <c r="B4" s="1">
        <f>COVAR(Rendements!L4:L515,Rendements!L4:L515)</f>
        <v>2.2711983279469488E-4</v>
      </c>
      <c r="C4" s="1">
        <f>COVAR(Rendements!L4:L515,Rendements!M4:M515)</f>
        <v>3.8835304647337139E-5</v>
      </c>
      <c r="D4" s="1">
        <f>COVAR(Rendements!L4:L515,Rendements!N4:N515)</f>
        <v>9.8394740224677947E-5</v>
      </c>
      <c r="E4" s="1">
        <f>COVAR(Rendements!L4:L515,Rendements!O4:O515)</f>
        <v>1.0836341874512455E-4</v>
      </c>
      <c r="F4" s="1">
        <f>COVAR(Rendements!L4:L515,Rendements!P4:P515)</f>
        <v>7.2744045150116251E-5</v>
      </c>
    </row>
    <row r="5" spans="1:12" x14ac:dyDescent="0.3">
      <c r="A5" s="17" t="s">
        <v>20</v>
      </c>
      <c r="B5" s="1">
        <f>C4</f>
        <v>3.8835304647337139E-5</v>
      </c>
      <c r="C5" s="1">
        <f>COVAR(Rendements!M4:M515,Rendements!M4:M515)</f>
        <v>5.4919617598889452E-4</v>
      </c>
      <c r="D5" s="1">
        <f>COVAR(Rendements!M4:M515,Rendements!N4:N515)</f>
        <v>6.3783597378095256E-5</v>
      </c>
      <c r="E5" s="1">
        <f>COVAR(Rendements!M4:M515,Rendements!O4:O515)</f>
        <v>9.0730892731369332E-5</v>
      </c>
      <c r="F5" s="1">
        <f>COVAR(Rendements!M4:M515,Rendements!P4:P515)</f>
        <v>1.1434714283936849E-4</v>
      </c>
    </row>
    <row r="6" spans="1:12" x14ac:dyDescent="0.3">
      <c r="A6" s="17" t="s">
        <v>3</v>
      </c>
      <c r="B6" s="1">
        <f>D4</f>
        <v>9.8394740224677947E-5</v>
      </c>
      <c r="C6" s="1">
        <f>D5</f>
        <v>6.3783597378095256E-5</v>
      </c>
      <c r="D6" s="1">
        <f>COVAR(Rendements!N4:N515,Rendements!N4:N515)</f>
        <v>2.5766102246453036E-4</v>
      </c>
      <c r="E6" s="1">
        <f>COVAR(Rendements!N4:N515,Rendements!O4:O515)</f>
        <v>1.5240075582982708E-4</v>
      </c>
      <c r="F6" s="1">
        <f>COVAR(Rendements!N4:N515,Rendements!P4:P515)</f>
        <v>1.786749379217979E-4</v>
      </c>
      <c r="K6" s="24"/>
    </row>
    <row r="7" spans="1:12" x14ac:dyDescent="0.3">
      <c r="A7" s="17" t="s">
        <v>4</v>
      </c>
      <c r="B7" s="1">
        <f>E4</f>
        <v>1.0836341874512455E-4</v>
      </c>
      <c r="C7" s="1">
        <f>E5</f>
        <v>9.0730892731369332E-5</v>
      </c>
      <c r="D7" s="1">
        <f>E6</f>
        <v>1.5240075582982708E-4</v>
      </c>
      <c r="E7" s="1">
        <f>COVAR(Rendements!O4:O515,Rendements!O4:O515)</f>
        <v>6.6773272629164996E-4</v>
      </c>
      <c r="F7" s="1">
        <f>COVAR(Rendements!O4:O515,Rendements!P4:P515)</f>
        <v>3.4772558057806312E-4</v>
      </c>
      <c r="I7" s="97" t="s">
        <v>16</v>
      </c>
      <c r="J7" s="97"/>
      <c r="K7" s="31" cm="1">
        <f t="array" ref="K7">MMULT(MMULT(TRANSPOSE(B23:B27),B4:F8),B23:B27)</f>
        <v>2.0657250286507703E-4</v>
      </c>
    </row>
    <row r="8" spans="1:12" x14ac:dyDescent="0.3">
      <c r="A8" s="17" t="s">
        <v>0</v>
      </c>
      <c r="B8" s="1">
        <f>F4</f>
        <v>7.2744045150116251E-5</v>
      </c>
      <c r="C8" s="1">
        <f>F5</f>
        <v>1.1434714283936849E-4</v>
      </c>
      <c r="D8" s="1">
        <f>F6</f>
        <v>1.786749379217979E-4</v>
      </c>
      <c r="E8" s="1">
        <f>F7</f>
        <v>3.4772558057806312E-4</v>
      </c>
      <c r="F8" s="1">
        <f>COVAR(Rendements!P4:P515,Rendements!P4:P515)</f>
        <v>9.3060198199560146E-4</v>
      </c>
    </row>
    <row r="12" spans="1:12" ht="18" x14ac:dyDescent="0.35">
      <c r="B12" s="98" t="s">
        <v>17</v>
      </c>
      <c r="C12" s="99"/>
      <c r="D12" s="99"/>
      <c r="E12" s="99"/>
      <c r="F12" s="100"/>
      <c r="I12" s="97" t="s">
        <v>21</v>
      </c>
      <c r="J12" s="97"/>
      <c r="K12" s="30" cm="1">
        <f t="array" ref="K12">MMULT(MMULT(TRANSPOSE(E23:E27),B4:F8),E23:E27)</f>
        <v>1.4469789857788081E-4</v>
      </c>
    </row>
    <row r="13" spans="1:12" x14ac:dyDescent="0.3">
      <c r="B13" s="6" t="s">
        <v>2</v>
      </c>
      <c r="C13" s="6" t="s">
        <v>20</v>
      </c>
      <c r="D13" s="6" t="s">
        <v>3</v>
      </c>
      <c r="E13" s="6" t="s">
        <v>4</v>
      </c>
      <c r="F13" s="6" t="s">
        <v>0</v>
      </c>
      <c r="J13" s="25"/>
      <c r="L13" s="25"/>
    </row>
    <row r="14" spans="1:12" x14ac:dyDescent="0.3">
      <c r="A14" s="17" t="s">
        <v>2</v>
      </c>
      <c r="B14" s="1">
        <f>CORREL(Rendements!L4:L515,Rendements!L4:L515)</f>
        <v>1</v>
      </c>
      <c r="C14" s="1">
        <f>CORREL(Rendements!L4:L515,Rendements!M4:M515)</f>
        <v>0.10996017799291556</v>
      </c>
      <c r="D14" s="1">
        <f>CORREL(Rendements!L4:L515,Rendements!N4:N515)</f>
        <v>0.40674290927658591</v>
      </c>
      <c r="E14" s="1">
        <f>CORREL(Rendements!L4:L515,Rendements!O4:O515)</f>
        <v>0.27826195829529693</v>
      </c>
      <c r="F14" s="1">
        <f>CORREL(Rendements!L4:L515,Rendements!P4:P515)</f>
        <v>0.15822967321688697</v>
      </c>
    </row>
    <row r="15" spans="1:12" x14ac:dyDescent="0.3">
      <c r="A15" s="17" t="s">
        <v>20</v>
      </c>
      <c r="B15" s="1">
        <f>C14</f>
        <v>0.10996017799291556</v>
      </c>
      <c r="C15" s="1">
        <f>CORREL(Rendements!M4:M515,Rendements!M4:M515)</f>
        <v>1</v>
      </c>
      <c r="D15" s="1">
        <f>CORREL(Rendements!M4:M515,Rendements!N4:N515)</f>
        <v>0.16955901869074244</v>
      </c>
      <c r="E15" s="1">
        <f>CORREL(Rendements!M4:M515,Rendements!O4:O515)</f>
        <v>0.1498270058911971</v>
      </c>
      <c r="F15" s="1">
        <f>CORREL(Rendements!M4:M515,Rendements!P4:P515)</f>
        <v>0.15994828159266195</v>
      </c>
    </row>
    <row r="16" spans="1:12" x14ac:dyDescent="0.3">
      <c r="A16" s="17" t="s">
        <v>3</v>
      </c>
      <c r="B16" s="1">
        <f>D14</f>
        <v>0.40674290927658591</v>
      </c>
      <c r="C16" s="1">
        <f>D15</f>
        <v>0.16955901869074244</v>
      </c>
      <c r="D16" s="1">
        <f>CORREL(Rendements!N4:N515,Rendements!N4:N515)</f>
        <v>0.99999999999999978</v>
      </c>
      <c r="E16" s="1">
        <f>CORREL(Rendements!N4:N515,Rendements!O4:O515)</f>
        <v>0.36741884445758788</v>
      </c>
      <c r="F16" s="1">
        <f>CORREL(Rendements!N4:N515,Rendements!P4:P515)</f>
        <v>0.36488607542269874</v>
      </c>
    </row>
    <row r="17" spans="1:7" x14ac:dyDescent="0.3">
      <c r="A17" s="17" t="s">
        <v>4</v>
      </c>
      <c r="B17" s="1">
        <f>E14</f>
        <v>0.27826195829529693</v>
      </c>
      <c r="C17" s="1">
        <f>E15</f>
        <v>0.1498270058911971</v>
      </c>
      <c r="D17" s="1">
        <f>E16</f>
        <v>0.36741884445758788</v>
      </c>
      <c r="E17" s="1">
        <f>CORREL(Rendements!O4:O515,Rendements!O4:O515)</f>
        <v>1</v>
      </c>
      <c r="F17" s="1">
        <f>CORREL(Rendements!O4:O515,Rendements!P4:P515)</f>
        <v>0.44111652075684266</v>
      </c>
    </row>
    <row r="18" spans="1:7" x14ac:dyDescent="0.3">
      <c r="A18" s="17" t="s">
        <v>0</v>
      </c>
      <c r="B18" s="1">
        <f>F14</f>
        <v>0.15822967321688697</v>
      </c>
      <c r="C18" s="1">
        <f>F15</f>
        <v>0.15994828159266195</v>
      </c>
      <c r="D18" s="1">
        <f>F16</f>
        <v>0.36488607542269874</v>
      </c>
      <c r="E18" s="1">
        <f>F17</f>
        <v>0.44111652075684266</v>
      </c>
      <c r="F18" s="1">
        <f>CORREL(Rendements!P4:P515,Rendements!P4:P515)</f>
        <v>1.0000000000000002</v>
      </c>
    </row>
    <row r="22" spans="1:7" x14ac:dyDescent="0.3">
      <c r="B22" s="8" t="s">
        <v>13</v>
      </c>
      <c r="E22" s="29" t="s">
        <v>18</v>
      </c>
    </row>
    <row r="23" spans="1:7" x14ac:dyDescent="0.3">
      <c r="A23" s="17" t="s">
        <v>2</v>
      </c>
      <c r="B23" s="11">
        <v>0.2</v>
      </c>
      <c r="D23" s="17" t="s">
        <v>2</v>
      </c>
      <c r="E23" s="1">
        <v>0.4476741455333107</v>
      </c>
      <c r="G23" t="s">
        <v>22</v>
      </c>
    </row>
    <row r="24" spans="1:7" x14ac:dyDescent="0.3">
      <c r="A24" s="17" t="s">
        <v>20</v>
      </c>
      <c r="B24" s="11">
        <v>0.2</v>
      </c>
      <c r="D24" s="17" t="s">
        <v>20</v>
      </c>
      <c r="E24" s="1">
        <v>0.1850423143519182</v>
      </c>
    </row>
    <row r="25" spans="1:7" x14ac:dyDescent="0.3">
      <c r="A25" s="17" t="s">
        <v>3</v>
      </c>
      <c r="B25" s="11">
        <v>0.2</v>
      </c>
      <c r="D25" s="17" t="s">
        <v>3</v>
      </c>
      <c r="E25" s="1">
        <v>0.3058841552601409</v>
      </c>
    </row>
    <row r="26" spans="1:7" x14ac:dyDescent="0.3">
      <c r="A26" s="17" t="s">
        <v>4</v>
      </c>
      <c r="B26" s="11">
        <v>0.2</v>
      </c>
      <c r="D26" s="17" t="s">
        <v>4</v>
      </c>
      <c r="E26" s="1">
        <v>3.5718215863692608E-2</v>
      </c>
    </row>
    <row r="27" spans="1:7" x14ac:dyDescent="0.3">
      <c r="A27" s="17" t="s">
        <v>0</v>
      </c>
      <c r="B27" s="11">
        <v>0.2</v>
      </c>
      <c r="D27" s="17" t="s">
        <v>0</v>
      </c>
      <c r="E27" s="1">
        <v>2.5681168990937579E-2</v>
      </c>
    </row>
    <row r="28" spans="1:7" x14ac:dyDescent="0.3">
      <c r="B28" s="11">
        <f>SUM(B23:B27)</f>
        <v>1</v>
      </c>
      <c r="E28" s="1">
        <f>SUM(E23:E27)</f>
        <v>0.99999999999999989</v>
      </c>
    </row>
  </sheetData>
  <mergeCells count="4">
    <mergeCell ref="B2:F2"/>
    <mergeCell ref="I7:J7"/>
    <mergeCell ref="B12:F12"/>
    <mergeCell ref="I12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4"/>
  <sheetViews>
    <sheetView zoomScale="90" zoomScaleNormal="90" workbookViewId="0">
      <selection activeCell="G17" sqref="G17"/>
    </sheetView>
  </sheetViews>
  <sheetFormatPr baseColWidth="10" defaultColWidth="8.8984375" defaultRowHeight="15.6" x14ac:dyDescent="0.3"/>
  <cols>
    <col min="1" max="1" width="4.5" customWidth="1"/>
    <col min="2" max="2" width="11.59765625" customWidth="1"/>
    <col min="3" max="3" width="18.09765625" customWidth="1"/>
    <col min="4" max="4" width="21.8984375" customWidth="1"/>
    <col min="5" max="5" width="22.59765625" customWidth="1"/>
    <col min="6" max="6" width="4.3984375" customWidth="1"/>
    <col min="9" max="9" width="24.09765625" customWidth="1"/>
    <col min="10" max="10" width="16" customWidth="1"/>
    <col min="11" max="11" width="12.59765625" customWidth="1"/>
  </cols>
  <sheetData>
    <row r="1" spans="1:11" ht="33.75" customHeight="1" x14ac:dyDescent="0.3">
      <c r="A1" s="8" t="s">
        <v>5</v>
      </c>
      <c r="B1" s="8" t="s">
        <v>6</v>
      </c>
      <c r="C1" s="32" t="s">
        <v>23</v>
      </c>
      <c r="D1" s="32" t="s">
        <v>24</v>
      </c>
      <c r="E1" s="33" t="s">
        <v>25</v>
      </c>
    </row>
    <row r="2" spans="1:11" x14ac:dyDescent="0.3">
      <c r="A2" s="3">
        <v>1</v>
      </c>
      <c r="B2" s="10">
        <v>43550</v>
      </c>
      <c r="C2" s="9">
        <f>Actions!$L$5*Actions!C3+Actions!$M$5*Actions!D3+Actions!$N$5*Actions!E3+Actions!$O$5*Actions!F3+Actions!$P$5*Actions!G3</f>
        <v>1119533.395</v>
      </c>
      <c r="D2" s="34"/>
      <c r="E2" s="34"/>
      <c r="F2" s="37"/>
    </row>
    <row r="3" spans="1:11" x14ac:dyDescent="0.3">
      <c r="A3" s="3">
        <f t="shared" ref="A3:A66" si="0">A2+1</f>
        <v>2</v>
      </c>
      <c r="B3" s="10">
        <v>43551</v>
      </c>
      <c r="C3" s="9">
        <f>Actions!$L$5*Actions!C4+Actions!$M$5*Actions!D4+Actions!$N$5*Actions!E4+Actions!$O$5*Actions!F4+Actions!$P$5*Actions!G4</f>
        <v>1115022.3500000001</v>
      </c>
      <c r="D3" s="20">
        <f t="shared" ref="D3:D66" si="1">($C3/$C2)-1</f>
        <v>-4.0293974437447533E-3</v>
      </c>
      <c r="E3" s="35">
        <v>-0.11424787374139356</v>
      </c>
      <c r="F3" s="38">
        <v>1</v>
      </c>
      <c r="I3" s="17" t="s">
        <v>26</v>
      </c>
      <c r="J3" s="41">
        <v>513</v>
      </c>
    </row>
    <row r="4" spans="1:11" x14ac:dyDescent="0.3">
      <c r="A4" s="3">
        <f t="shared" si="0"/>
        <v>3</v>
      </c>
      <c r="B4" s="10">
        <v>43552</v>
      </c>
      <c r="C4" s="9">
        <f>Actions!$L$5*Actions!C5+Actions!$M$5*Actions!D5+Actions!$N$5*Actions!E5+Actions!$O$5*Actions!F5+Actions!$P$5*Actions!G5</f>
        <v>1106964.7749999999</v>
      </c>
      <c r="D4" s="20">
        <f t="shared" si="1"/>
        <v>-7.2263798120281164E-3</v>
      </c>
      <c r="E4" s="35">
        <v>-6.4793054632625413E-2</v>
      </c>
      <c r="F4" s="38">
        <f t="shared" ref="F4:F67" si="2">F3+1</f>
        <v>2</v>
      </c>
      <c r="I4" s="17" t="s">
        <v>27</v>
      </c>
      <c r="J4" s="42">
        <v>0.95</v>
      </c>
    </row>
    <row r="5" spans="1:11" x14ac:dyDescent="0.3">
      <c r="A5" s="3">
        <f t="shared" si="0"/>
        <v>4</v>
      </c>
      <c r="B5" s="10">
        <v>43553</v>
      </c>
      <c r="C5" s="9">
        <f>Actions!$L$5*Actions!C6+Actions!$M$5*Actions!D6+Actions!$N$5*Actions!E6+Actions!$O$5*Actions!F6+Actions!$P$5*Actions!G6</f>
        <v>1116646.5499999998</v>
      </c>
      <c r="D5" s="20">
        <f t="shared" si="1"/>
        <v>8.7462358501877446E-3</v>
      </c>
      <c r="E5" s="35">
        <v>-6.4265515858913158E-2</v>
      </c>
      <c r="F5" s="38">
        <f t="shared" si="2"/>
        <v>3</v>
      </c>
      <c r="I5" s="17" t="s">
        <v>28</v>
      </c>
      <c r="J5" s="41">
        <f>ROUNDUP((1-J4)*J3,0)</f>
        <v>26</v>
      </c>
    </row>
    <row r="6" spans="1:11" x14ac:dyDescent="0.3">
      <c r="A6" s="3">
        <f t="shared" si="0"/>
        <v>5</v>
      </c>
      <c r="B6" s="10">
        <v>43556.083333333336</v>
      </c>
      <c r="C6" s="9">
        <f>Actions!$L$5*Actions!C7+Actions!$M$5*Actions!D7+Actions!$N$5*Actions!E7+Actions!$O$5*Actions!F7+Actions!$P$5*Actions!G7</f>
        <v>1123196.8399999999</v>
      </c>
      <c r="D6" s="20">
        <f t="shared" si="1"/>
        <v>5.8660370195027234E-3</v>
      </c>
      <c r="E6" s="35">
        <v>-5.2994613949679525E-2</v>
      </c>
      <c r="F6" s="38">
        <f t="shared" si="2"/>
        <v>4</v>
      </c>
      <c r="I6" s="17" t="s">
        <v>29</v>
      </c>
      <c r="J6" s="41">
        <f>'Var&amp;Cov'!K7</f>
        <v>2.0657250286507703E-4</v>
      </c>
    </row>
    <row r="7" spans="1:11" x14ac:dyDescent="0.3">
      <c r="A7" s="3">
        <f t="shared" si="0"/>
        <v>6</v>
      </c>
      <c r="B7" s="10">
        <v>43557.083333333336</v>
      </c>
      <c r="C7" s="9">
        <f>Actions!$L$5*Actions!C8+Actions!$M$5*Actions!D8+Actions!$N$5*Actions!E8+Actions!$O$5*Actions!F8+Actions!$P$5*Actions!G8</f>
        <v>1132748.44</v>
      </c>
      <c r="D7" s="20">
        <f t="shared" si="1"/>
        <v>8.5039413038234812E-3</v>
      </c>
      <c r="E7" s="35">
        <v>-4.6277042783656519E-2</v>
      </c>
      <c r="F7" s="38">
        <f t="shared" si="2"/>
        <v>5</v>
      </c>
      <c r="I7" s="17" t="s">
        <v>30</v>
      </c>
      <c r="J7" s="43">
        <f>1.65*SQRT(J6)</f>
        <v>2.3714840059552839E-2</v>
      </c>
    </row>
    <row r="8" spans="1:11" x14ac:dyDescent="0.3">
      <c r="A8" s="3">
        <f t="shared" si="0"/>
        <v>7</v>
      </c>
      <c r="B8" s="10">
        <v>43558.083333333336</v>
      </c>
      <c r="C8" s="9">
        <f>Actions!$L$5*Actions!C9+Actions!$M$5*Actions!D9+Actions!$N$5*Actions!E9+Actions!$O$5*Actions!F9+Actions!$P$5*Actions!G9</f>
        <v>1142864.7849999999</v>
      </c>
      <c r="D8" s="20">
        <f t="shared" si="1"/>
        <v>8.9307957908111302E-3</v>
      </c>
      <c r="E8" s="35">
        <v>-4.624759444665838E-2</v>
      </c>
      <c r="F8" s="38">
        <f t="shared" si="2"/>
        <v>6</v>
      </c>
      <c r="I8" s="17" t="s">
        <v>31</v>
      </c>
      <c r="J8" s="44">
        <f>J7*Actions!L7</f>
        <v>23713.827554456497</v>
      </c>
    </row>
    <row r="9" spans="1:11" x14ac:dyDescent="0.3">
      <c r="A9" s="3">
        <f t="shared" si="0"/>
        <v>8</v>
      </c>
      <c r="B9" s="10">
        <v>43559.083333333336</v>
      </c>
      <c r="C9" s="9">
        <f>Actions!$L$5*Actions!C10+Actions!$M$5*Actions!D10+Actions!$N$5*Actions!E10+Actions!$O$5*Actions!F10+Actions!$P$5*Actions!G10</f>
        <v>1137024.9449999998</v>
      </c>
      <c r="D9" s="20">
        <f t="shared" si="1"/>
        <v>-5.1098258312334277E-3</v>
      </c>
      <c r="E9" s="35">
        <v>-4.1874871112631884E-2</v>
      </c>
      <c r="F9" s="38">
        <f t="shared" si="2"/>
        <v>7</v>
      </c>
      <c r="I9" s="17" t="s">
        <v>32</v>
      </c>
      <c r="J9" s="43">
        <f>-AVERAGE(E3:E27)</f>
        <v>3.8091408076368766E-2</v>
      </c>
    </row>
    <row r="10" spans="1:11" x14ac:dyDescent="0.3">
      <c r="A10" s="3">
        <f t="shared" si="0"/>
        <v>9</v>
      </c>
      <c r="B10" s="10">
        <v>43560.083333333336</v>
      </c>
      <c r="C10" s="9">
        <f>Actions!$L$5*Actions!C11+Actions!$M$5*Actions!D11+Actions!$N$5*Actions!E11+Actions!$O$5*Actions!F11+Actions!$P$5*Actions!G11</f>
        <v>1149092.17</v>
      </c>
      <c r="D10" s="20">
        <f t="shared" si="1"/>
        <v>1.0612981758285178E-2</v>
      </c>
      <c r="E10" s="35">
        <v>-3.913778954521574E-2</v>
      </c>
      <c r="F10" s="38">
        <f t="shared" si="2"/>
        <v>8</v>
      </c>
      <c r="I10" s="17" t="s">
        <v>33</v>
      </c>
      <c r="J10" s="43">
        <f>-SMALL(E3:E514,J5)</f>
        <v>2.2279495413435768E-2</v>
      </c>
    </row>
    <row r="11" spans="1:11" x14ac:dyDescent="0.3">
      <c r="A11" s="3">
        <f t="shared" si="0"/>
        <v>10</v>
      </c>
      <c r="B11" s="10">
        <v>43563.083333333336</v>
      </c>
      <c r="C11" s="9">
        <f>Actions!$L$5*Actions!C12+Actions!$M$5*Actions!D12+Actions!$N$5*Actions!E12+Actions!$O$5*Actions!F12+Actions!$P$5*Actions!G12</f>
        <v>1142945.0550000002</v>
      </c>
      <c r="D11" s="20">
        <f t="shared" si="1"/>
        <v>-5.3495404115404543E-3</v>
      </c>
      <c r="E11" s="35">
        <v>-3.7614860373090364E-2</v>
      </c>
      <c r="F11" s="38">
        <f t="shared" si="2"/>
        <v>9</v>
      </c>
      <c r="I11" s="17" t="s">
        <v>34</v>
      </c>
      <c r="J11" s="43">
        <f>J10*SQRT(20)</f>
        <v>9.9636932497674316E-2</v>
      </c>
    </row>
    <row r="12" spans="1:11" x14ac:dyDescent="0.3">
      <c r="A12" s="3">
        <f t="shared" si="0"/>
        <v>11</v>
      </c>
      <c r="B12" s="10">
        <v>43564.083333333336</v>
      </c>
      <c r="C12" s="9">
        <f>Actions!$L$5*Actions!C13+Actions!$M$5*Actions!D13+Actions!$N$5*Actions!E13+Actions!$O$5*Actions!F13+Actions!$P$5*Actions!G13</f>
        <v>1138978.43</v>
      </c>
      <c r="D12" s="20">
        <f t="shared" si="1"/>
        <v>-3.4705299109940579E-3</v>
      </c>
      <c r="E12" s="35">
        <v>-3.6267385535758923E-2</v>
      </c>
      <c r="F12" s="38">
        <f t="shared" si="2"/>
        <v>10</v>
      </c>
    </row>
    <row r="13" spans="1:11" x14ac:dyDescent="0.3">
      <c r="A13" s="3">
        <f t="shared" si="0"/>
        <v>12</v>
      </c>
      <c r="B13" s="10">
        <v>43565.083333333336</v>
      </c>
      <c r="C13" s="9">
        <f>Actions!$L$5*Actions!C14+Actions!$M$5*Actions!D14+Actions!$N$5*Actions!E14+Actions!$O$5*Actions!F14+Actions!$P$5*Actions!G14</f>
        <v>1145103.32</v>
      </c>
      <c r="D13" s="20">
        <f t="shared" si="1"/>
        <v>5.3775294058906464E-3</v>
      </c>
      <c r="E13" s="35">
        <v>-3.3604305954389013E-2</v>
      </c>
      <c r="F13" s="38">
        <f t="shared" si="2"/>
        <v>11</v>
      </c>
    </row>
    <row r="14" spans="1:11" x14ac:dyDescent="0.3">
      <c r="A14" s="3">
        <f t="shared" si="0"/>
        <v>13</v>
      </c>
      <c r="B14" s="10">
        <v>43566.083333333336</v>
      </c>
      <c r="C14" s="9">
        <f>Actions!$L$5*Actions!C15+Actions!$M$5*Actions!D15+Actions!$N$5*Actions!E15+Actions!$O$5*Actions!F15+Actions!$P$5*Actions!G15</f>
        <v>1143501.7000000002</v>
      </c>
      <c r="D14" s="20">
        <f t="shared" si="1"/>
        <v>-1.3986685498387219E-3</v>
      </c>
      <c r="E14" s="35">
        <v>-3.1828189550808239E-2</v>
      </c>
      <c r="F14" s="38">
        <f t="shared" si="2"/>
        <v>12</v>
      </c>
    </row>
    <row r="15" spans="1:11" x14ac:dyDescent="0.3">
      <c r="A15" s="3">
        <f t="shared" si="0"/>
        <v>14</v>
      </c>
      <c r="B15" s="10">
        <v>43567.083333333336</v>
      </c>
      <c r="C15" s="9">
        <f>Actions!$L$5*Actions!C16+Actions!$M$5*Actions!D16+Actions!$N$5*Actions!E16+Actions!$O$5*Actions!F16+Actions!$P$5*Actions!G16</f>
        <v>1143975.9949999999</v>
      </c>
      <c r="D15" s="20">
        <f t="shared" si="1"/>
        <v>4.1477419753710443E-4</v>
      </c>
      <c r="E15" s="35">
        <v>-3.0738678499392491E-2</v>
      </c>
      <c r="F15" s="38">
        <f t="shared" si="2"/>
        <v>13</v>
      </c>
      <c r="J15" s="101" t="s">
        <v>24</v>
      </c>
      <c r="K15" s="102"/>
    </row>
    <row r="16" spans="1:11" x14ac:dyDescent="0.3">
      <c r="A16" s="3">
        <f t="shared" si="0"/>
        <v>15</v>
      </c>
      <c r="B16" s="10">
        <v>43570.083333333336</v>
      </c>
      <c r="C16" s="9">
        <f>Actions!$L$5*Actions!C17+Actions!$M$5*Actions!D17+Actions!$N$5*Actions!E17+Actions!$O$5*Actions!F17+Actions!$P$5*Actions!G17</f>
        <v>1148172.92</v>
      </c>
      <c r="D16" s="20">
        <f t="shared" si="1"/>
        <v>3.6687177164063112E-3</v>
      </c>
      <c r="E16" s="35">
        <v>-3.0549673461296556E-2</v>
      </c>
      <c r="F16" s="38">
        <f t="shared" si="2"/>
        <v>14</v>
      </c>
      <c r="I16" s="45" t="s">
        <v>35</v>
      </c>
      <c r="J16" s="103">
        <f>AVERAGE(E3:E514)</f>
        <v>-1.1632782953317766E-4</v>
      </c>
      <c r="K16" s="103"/>
    </row>
    <row r="17" spans="1:11" x14ac:dyDescent="0.3">
      <c r="A17" s="3">
        <f t="shared" si="0"/>
        <v>16</v>
      </c>
      <c r="B17" s="10">
        <v>43571.083333333336</v>
      </c>
      <c r="C17" s="9">
        <f>Actions!$L$5*Actions!C18+Actions!$M$5*Actions!D18+Actions!$N$5*Actions!E18+Actions!$O$5*Actions!F18+Actions!$P$5*Actions!G18</f>
        <v>1150549.2</v>
      </c>
      <c r="D17" s="20">
        <f t="shared" si="1"/>
        <v>2.0696185727844263E-3</v>
      </c>
      <c r="E17" s="35">
        <v>-3.0444229904423414E-2</v>
      </c>
      <c r="F17" s="38">
        <f t="shared" si="2"/>
        <v>15</v>
      </c>
      <c r="I17" s="45" t="s">
        <v>36</v>
      </c>
      <c r="J17" s="104">
        <f>KURT(E3:E514)</f>
        <v>11.18263166265316</v>
      </c>
      <c r="K17" s="105"/>
    </row>
    <row r="18" spans="1:11" x14ac:dyDescent="0.3">
      <c r="A18" s="3">
        <f t="shared" si="0"/>
        <v>17</v>
      </c>
      <c r="B18" s="10">
        <v>43572.083333333336</v>
      </c>
      <c r="C18" s="9">
        <f>Actions!$L$5*Actions!C19+Actions!$M$5*Actions!D19+Actions!$N$5*Actions!E19+Actions!$O$5*Actions!F19+Actions!$P$5*Actions!G19</f>
        <v>1146393.56</v>
      </c>
      <c r="D18" s="20">
        <f t="shared" si="1"/>
        <v>-3.6118750940854483E-3</v>
      </c>
      <c r="E18" s="35">
        <v>-2.783892737061211E-2</v>
      </c>
      <c r="F18" s="38">
        <f t="shared" si="2"/>
        <v>16</v>
      </c>
      <c r="I18" s="45" t="s">
        <v>37</v>
      </c>
      <c r="J18" s="106">
        <f>SKEW(E3:E514)</f>
        <v>-1.1461591951547634</v>
      </c>
      <c r="K18" s="107"/>
    </row>
    <row r="19" spans="1:11" x14ac:dyDescent="0.3">
      <c r="A19" s="3">
        <f t="shared" si="0"/>
        <v>18</v>
      </c>
      <c r="B19" s="10">
        <v>43573.083333333336</v>
      </c>
      <c r="C19" s="9">
        <f>Actions!$L$5*Actions!C20+Actions!$M$5*Actions!D20+Actions!$N$5*Actions!E20+Actions!$O$5*Actions!F20+Actions!$P$5*Actions!G20</f>
        <v>1151242.645</v>
      </c>
      <c r="D19" s="20">
        <f t="shared" si="1"/>
        <v>4.2298606422737084E-3</v>
      </c>
      <c r="E19" s="35">
        <v>-2.7686395907386085E-2</v>
      </c>
      <c r="F19" s="38">
        <f t="shared" si="2"/>
        <v>17</v>
      </c>
      <c r="I19" s="45" t="s">
        <v>38</v>
      </c>
      <c r="J19" s="106">
        <f>(J3/6)*(J18^2+(((J17-3)^2)/4))</f>
        <v>1543.4926943117628</v>
      </c>
      <c r="K19" s="107"/>
    </row>
    <row r="20" spans="1:11" x14ac:dyDescent="0.3">
      <c r="A20" s="3">
        <f t="shared" si="0"/>
        <v>19</v>
      </c>
      <c r="B20" s="10">
        <v>43578.083333333336</v>
      </c>
      <c r="C20" s="9">
        <f>Actions!$L$5*Actions!C21+Actions!$M$5*Actions!D21+Actions!$N$5*Actions!E21+Actions!$O$5*Actions!F21+Actions!$P$5*Actions!G21</f>
        <v>1150624.2749999999</v>
      </c>
      <c r="D20" s="20">
        <f t="shared" si="1"/>
        <v>-5.3713263896693064E-4</v>
      </c>
      <c r="E20" s="35">
        <v>-2.7360095226337422E-2</v>
      </c>
      <c r="F20" s="38">
        <f t="shared" si="2"/>
        <v>18</v>
      </c>
    </row>
    <row r="21" spans="1:11" x14ac:dyDescent="0.3">
      <c r="A21" s="3">
        <f t="shared" si="0"/>
        <v>20</v>
      </c>
      <c r="B21" s="10">
        <v>43579.083333333336</v>
      </c>
      <c r="C21" s="9">
        <f>Actions!$L$5*Actions!C22+Actions!$M$5*Actions!D22+Actions!$N$5*Actions!E22+Actions!$O$5*Actions!F22+Actions!$P$5*Actions!G22</f>
        <v>1143545.73</v>
      </c>
      <c r="D21" s="20">
        <f t="shared" si="1"/>
        <v>-6.1519169669872475E-3</v>
      </c>
      <c r="E21" s="35">
        <v>-2.6319398831312069E-2</v>
      </c>
      <c r="F21" s="38">
        <f t="shared" si="2"/>
        <v>19</v>
      </c>
    </row>
    <row r="22" spans="1:11" x14ac:dyDescent="0.3">
      <c r="A22" s="3">
        <f t="shared" si="0"/>
        <v>21</v>
      </c>
      <c r="B22" s="10">
        <v>43580.083333333336</v>
      </c>
      <c r="C22" s="9">
        <f>Actions!$L$5*Actions!C23+Actions!$M$5*Actions!D23+Actions!$N$5*Actions!E23+Actions!$O$5*Actions!F23+Actions!$P$5*Actions!G23</f>
        <v>1141126.6950000001</v>
      </c>
      <c r="D22" s="20">
        <f t="shared" si="1"/>
        <v>-2.115381078813483E-3</v>
      </c>
      <c r="E22" s="35">
        <v>-2.5588547759529567E-2</v>
      </c>
      <c r="F22" s="38">
        <f t="shared" si="2"/>
        <v>20</v>
      </c>
    </row>
    <row r="23" spans="1:11" x14ac:dyDescent="0.3">
      <c r="A23" s="3">
        <f t="shared" si="0"/>
        <v>22</v>
      </c>
      <c r="B23" s="10">
        <v>43581.083333333336</v>
      </c>
      <c r="C23" s="9">
        <f>Actions!$L$5*Actions!C24+Actions!$M$5*Actions!D24+Actions!$N$5*Actions!E24+Actions!$O$5*Actions!F24+Actions!$P$5*Actions!G24</f>
        <v>1152073.7550000001</v>
      </c>
      <c r="D23" s="20">
        <f t="shared" si="1"/>
        <v>9.593202970332726E-3</v>
      </c>
      <c r="E23" s="35">
        <v>-2.5247692713602721E-2</v>
      </c>
      <c r="F23" s="38">
        <f t="shared" si="2"/>
        <v>21</v>
      </c>
    </row>
    <row r="24" spans="1:11" x14ac:dyDescent="0.3">
      <c r="A24" s="3">
        <f t="shared" si="0"/>
        <v>23</v>
      </c>
      <c r="B24" s="10">
        <v>43584.083333333336</v>
      </c>
      <c r="C24" s="9">
        <f>Actions!$L$5*Actions!C25+Actions!$M$5*Actions!D25+Actions!$N$5*Actions!E25+Actions!$O$5*Actions!F25+Actions!$P$5*Actions!G25</f>
        <v>1156876.95</v>
      </c>
      <c r="D24" s="20">
        <f t="shared" si="1"/>
        <v>4.1691731793680464E-3</v>
      </c>
      <c r="E24" s="35">
        <v>-2.3172716405565619E-2</v>
      </c>
      <c r="F24" s="38">
        <f t="shared" si="2"/>
        <v>22</v>
      </c>
    </row>
    <row r="25" spans="1:11" x14ac:dyDescent="0.3">
      <c r="A25" s="3">
        <f t="shared" si="0"/>
        <v>24</v>
      </c>
      <c r="B25" s="10">
        <v>43585.083333333336</v>
      </c>
      <c r="C25" s="9">
        <f>Actions!$L$5*Actions!C26+Actions!$M$5*Actions!D26+Actions!$N$5*Actions!E26+Actions!$O$5*Actions!F26+Actions!$P$5*Actions!G26</f>
        <v>1150001.9350000001</v>
      </c>
      <c r="D25" s="20">
        <f t="shared" si="1"/>
        <v>-5.9427366065162301E-3</v>
      </c>
      <c r="E25" s="35">
        <v>-2.3137851141592836E-2</v>
      </c>
      <c r="F25" s="38">
        <f t="shared" si="2"/>
        <v>23</v>
      </c>
    </row>
    <row r="26" spans="1:11" x14ac:dyDescent="0.3">
      <c r="A26" s="3">
        <f t="shared" si="0"/>
        <v>25</v>
      </c>
      <c r="B26" s="10">
        <v>43587.083333333336</v>
      </c>
      <c r="C26" s="9">
        <f>Actions!$L$5*Actions!C27+Actions!$M$5*Actions!D27+Actions!$N$5*Actions!E27+Actions!$O$5*Actions!F27+Actions!$P$5*Actions!G27</f>
        <v>1147743.7650000001</v>
      </c>
      <c r="D26" s="20">
        <f t="shared" si="1"/>
        <v>-1.9636227829477049E-3</v>
      </c>
      <c r="E26" s="35">
        <v>-2.2540802149144445E-2</v>
      </c>
      <c r="F26" s="38">
        <f t="shared" si="2"/>
        <v>24</v>
      </c>
    </row>
    <row r="27" spans="1:11" x14ac:dyDescent="0.3">
      <c r="A27" s="3">
        <f t="shared" si="0"/>
        <v>26</v>
      </c>
      <c r="B27" s="10">
        <v>43588.083333333336</v>
      </c>
      <c r="C27" s="9">
        <f>Actions!$L$5*Actions!C28+Actions!$M$5*Actions!D28+Actions!$N$5*Actions!E28+Actions!$O$5*Actions!F28+Actions!$P$5*Actions!G28</f>
        <v>1142166.0449999999</v>
      </c>
      <c r="D27" s="20">
        <f t="shared" si="1"/>
        <v>-4.859725811710458E-3</v>
      </c>
      <c r="E27" s="47">
        <v>-2.2507095054203008E-2</v>
      </c>
      <c r="F27" s="39">
        <f t="shared" si="2"/>
        <v>25</v>
      </c>
    </row>
    <row r="28" spans="1:11" x14ac:dyDescent="0.3">
      <c r="A28" s="3">
        <f t="shared" si="0"/>
        <v>27</v>
      </c>
      <c r="B28" s="10">
        <v>43591.083333333336</v>
      </c>
      <c r="C28" s="9">
        <f>Actions!$L$5*Actions!C29+Actions!$M$5*Actions!D29+Actions!$N$5*Actions!E29+Actions!$O$5*Actions!F29+Actions!$P$5*Actions!G29</f>
        <v>1137121.6400000001</v>
      </c>
      <c r="D28" s="46">
        <f t="shared" si="1"/>
        <v>-4.4165250946501811E-3</v>
      </c>
      <c r="E28" s="49">
        <v>-2.2279495413435768E-2</v>
      </c>
      <c r="F28" s="50">
        <f t="shared" si="2"/>
        <v>26</v>
      </c>
    </row>
    <row r="29" spans="1:11" x14ac:dyDescent="0.3">
      <c r="A29" s="3">
        <f t="shared" si="0"/>
        <v>28</v>
      </c>
      <c r="B29" s="10">
        <v>43592.083333333336</v>
      </c>
      <c r="C29" s="9">
        <f>Actions!$L$5*Actions!C30+Actions!$M$5*Actions!D30+Actions!$N$5*Actions!E30+Actions!$O$5*Actions!F30+Actions!$P$5*Actions!G30</f>
        <v>1138106.0150000001</v>
      </c>
      <c r="D29" s="20">
        <f t="shared" si="1"/>
        <v>8.6567255900615869E-4</v>
      </c>
      <c r="E29" s="48">
        <v>-2.1620849266532849E-2</v>
      </c>
      <c r="F29" s="40">
        <f t="shared" si="2"/>
        <v>27</v>
      </c>
    </row>
    <row r="30" spans="1:11" x14ac:dyDescent="0.3">
      <c r="A30" s="3">
        <f t="shared" si="0"/>
        <v>29</v>
      </c>
      <c r="B30" s="10">
        <v>43593.083333333336</v>
      </c>
      <c r="C30" s="9">
        <f>Actions!$L$5*Actions!C31+Actions!$M$5*Actions!D31+Actions!$N$5*Actions!E31+Actions!$O$5*Actions!F31+Actions!$P$5*Actions!G31</f>
        <v>1136677.415</v>
      </c>
      <c r="D30" s="20">
        <f t="shared" si="1"/>
        <v>-1.2552433439164679E-3</v>
      </c>
      <c r="E30" s="35">
        <v>-2.1483915526958053E-2</v>
      </c>
      <c r="F30" s="38">
        <f t="shared" si="2"/>
        <v>28</v>
      </c>
    </row>
    <row r="31" spans="1:11" x14ac:dyDescent="0.3">
      <c r="A31" s="3">
        <f t="shared" si="0"/>
        <v>30</v>
      </c>
      <c r="B31" s="10">
        <v>43594.083333333336</v>
      </c>
      <c r="C31" s="9">
        <f>Actions!$L$5*Actions!C32+Actions!$M$5*Actions!D32+Actions!$N$5*Actions!E32+Actions!$O$5*Actions!F32+Actions!$P$5*Actions!G32</f>
        <v>1105033.5349999999</v>
      </c>
      <c r="D31" s="20">
        <f t="shared" si="1"/>
        <v>-2.783892737061211E-2</v>
      </c>
      <c r="E31" s="35">
        <v>-2.0973251949218064E-2</v>
      </c>
      <c r="F31" s="38">
        <f t="shared" si="2"/>
        <v>29</v>
      </c>
    </row>
    <row r="32" spans="1:11" x14ac:dyDescent="0.3">
      <c r="A32" s="3">
        <f t="shared" si="0"/>
        <v>31</v>
      </c>
      <c r="B32" s="10">
        <v>43595.083333333336</v>
      </c>
      <c r="C32" s="9">
        <f>Actions!$L$5*Actions!C33+Actions!$M$5*Actions!D33+Actions!$N$5*Actions!E33+Actions!$O$5*Actions!F33+Actions!$P$5*Actions!G33</f>
        <v>1067899.6499999999</v>
      </c>
      <c r="D32" s="20">
        <f t="shared" si="1"/>
        <v>-3.3604305954389013E-2</v>
      </c>
      <c r="E32" s="35">
        <v>-2.0510690842354573E-2</v>
      </c>
      <c r="F32" s="38">
        <f t="shared" si="2"/>
        <v>30</v>
      </c>
    </row>
    <row r="33" spans="1:6" x14ac:dyDescent="0.3">
      <c r="A33" s="3">
        <f t="shared" si="0"/>
        <v>32</v>
      </c>
      <c r="B33" s="10">
        <v>43598.083333333336</v>
      </c>
      <c r="C33" s="9">
        <f>Actions!$L$5*Actions!C34+Actions!$M$5*Actions!D34+Actions!$N$5*Actions!E34+Actions!$O$5*Actions!F34+Actions!$P$5*Actions!G34</f>
        <v>1065300.71</v>
      </c>
      <c r="D33" s="20">
        <f t="shared" si="1"/>
        <v>-2.4336930909191201E-3</v>
      </c>
      <c r="E33" s="35">
        <v>-2.0410666191524318E-2</v>
      </c>
      <c r="F33" s="38">
        <f t="shared" si="2"/>
        <v>31</v>
      </c>
    </row>
    <row r="34" spans="1:6" x14ac:dyDescent="0.3">
      <c r="A34" s="3">
        <f t="shared" si="0"/>
        <v>33</v>
      </c>
      <c r="B34" s="10">
        <v>43599.083333333336</v>
      </c>
      <c r="C34" s="9">
        <f>Actions!$L$5*Actions!C35+Actions!$M$5*Actions!D35+Actions!$N$5*Actions!E35+Actions!$O$5*Actions!F35+Actions!$P$5*Actions!G35</f>
        <v>1073928.0049999999</v>
      </c>
      <c r="D34" s="20">
        <f t="shared" si="1"/>
        <v>8.0984598236115701E-3</v>
      </c>
      <c r="E34" s="35">
        <v>-1.9330204181023047E-2</v>
      </c>
      <c r="F34" s="38">
        <f t="shared" si="2"/>
        <v>32</v>
      </c>
    </row>
    <row r="35" spans="1:6" x14ac:dyDescent="0.3">
      <c r="A35" s="3">
        <f t="shared" si="0"/>
        <v>34</v>
      </c>
      <c r="B35" s="10">
        <v>43600.083333333336</v>
      </c>
      <c r="C35" s="9">
        <f>Actions!$L$5*Actions!C36+Actions!$M$5*Actions!D36+Actions!$N$5*Actions!E36+Actions!$O$5*Actions!F36+Actions!$P$5*Actions!G36</f>
        <v>1080759.0349999999</v>
      </c>
      <c r="D35" s="20">
        <f t="shared" si="1"/>
        <v>6.3607895205228804E-3</v>
      </c>
      <c r="E35" s="35">
        <v>-1.8724299550195833E-2</v>
      </c>
      <c r="F35" s="38">
        <f t="shared" si="2"/>
        <v>33</v>
      </c>
    </row>
    <row r="36" spans="1:6" x14ac:dyDescent="0.3">
      <c r="A36" s="3">
        <f t="shared" si="0"/>
        <v>35</v>
      </c>
      <c r="B36" s="10">
        <v>43601.083333333336</v>
      </c>
      <c r="C36" s="9">
        <f>Actions!$L$5*Actions!C37+Actions!$M$5*Actions!D37+Actions!$N$5*Actions!E37+Actions!$O$5*Actions!F37+Actions!$P$5*Actions!G37</f>
        <v>1088125.665</v>
      </c>
      <c r="D36" s="20">
        <f t="shared" si="1"/>
        <v>6.8161632347585321E-3</v>
      </c>
      <c r="E36" s="35">
        <v>-1.8285450893352206E-2</v>
      </c>
      <c r="F36" s="38">
        <f t="shared" si="2"/>
        <v>34</v>
      </c>
    </row>
    <row r="37" spans="1:6" x14ac:dyDescent="0.3">
      <c r="A37" s="3">
        <f t="shared" si="0"/>
        <v>36</v>
      </c>
      <c r="B37" s="10">
        <v>43602.083333333336</v>
      </c>
      <c r="C37" s="9">
        <f>Actions!$L$5*Actions!C38+Actions!$M$5*Actions!D38+Actions!$N$5*Actions!E38+Actions!$O$5*Actions!F38+Actions!$P$5*Actions!G38</f>
        <v>1091756.48</v>
      </c>
      <c r="D37" s="20">
        <f t="shared" si="1"/>
        <v>3.3367607407734923E-3</v>
      </c>
      <c r="E37" s="35">
        <v>-1.7725610907097344E-2</v>
      </c>
      <c r="F37" s="38">
        <f t="shared" si="2"/>
        <v>35</v>
      </c>
    </row>
    <row r="38" spans="1:6" x14ac:dyDescent="0.3">
      <c r="A38" s="3">
        <f t="shared" si="0"/>
        <v>37</v>
      </c>
      <c r="B38" s="10">
        <v>43605.083333333336</v>
      </c>
      <c r="C38" s="9">
        <f>Actions!$L$5*Actions!C39+Actions!$M$5*Actions!D39+Actions!$N$5*Actions!E39+Actions!$O$5*Actions!F39+Actions!$P$5*Actions!G39</f>
        <v>1086201.3</v>
      </c>
      <c r="D38" s="20">
        <f t="shared" si="1"/>
        <v>-5.0882958807809686E-3</v>
      </c>
      <c r="E38" s="35">
        <v>-1.7445480289243642E-2</v>
      </c>
      <c r="F38" s="38">
        <f t="shared" si="2"/>
        <v>36</v>
      </c>
    </row>
    <row r="39" spans="1:6" x14ac:dyDescent="0.3">
      <c r="A39" s="3">
        <f t="shared" si="0"/>
        <v>38</v>
      </c>
      <c r="B39" s="10">
        <v>43606.083333333336</v>
      </c>
      <c r="C39" s="9">
        <f>Actions!$L$5*Actions!C40+Actions!$M$5*Actions!D40+Actions!$N$5*Actions!E40+Actions!$O$5*Actions!F40+Actions!$P$5*Actions!G40</f>
        <v>1085516.4649999999</v>
      </c>
      <c r="D39" s="20">
        <f t="shared" si="1"/>
        <v>-6.3048626437856026E-4</v>
      </c>
      <c r="E39" s="35">
        <v>-1.7392499311886134E-2</v>
      </c>
      <c r="F39" s="38">
        <f t="shared" si="2"/>
        <v>37</v>
      </c>
    </row>
    <row r="40" spans="1:6" x14ac:dyDescent="0.3">
      <c r="A40" s="3">
        <f t="shared" si="0"/>
        <v>39</v>
      </c>
      <c r="B40" s="10">
        <v>43607.083333333336</v>
      </c>
      <c r="C40" s="9">
        <f>Actions!$L$5*Actions!C41+Actions!$M$5*Actions!D41+Actions!$N$5*Actions!E41+Actions!$O$5*Actions!F41+Actions!$P$5*Actions!G41</f>
        <v>1082216.57</v>
      </c>
      <c r="D40" s="20">
        <f t="shared" si="1"/>
        <v>-3.0399308590862706E-3</v>
      </c>
      <c r="E40" s="35">
        <v>-1.7289281652579147E-2</v>
      </c>
      <c r="F40" s="38">
        <f t="shared" si="2"/>
        <v>38</v>
      </c>
    </row>
    <row r="41" spans="1:6" x14ac:dyDescent="0.3">
      <c r="A41" s="3">
        <f t="shared" si="0"/>
        <v>40</v>
      </c>
      <c r="B41" s="10">
        <v>43608.083333333336</v>
      </c>
      <c r="C41" s="9">
        <f>Actions!$L$5*Actions!C42+Actions!$M$5*Actions!D42+Actions!$N$5*Actions!E42+Actions!$O$5*Actions!F42+Actions!$P$5*Actions!G42</f>
        <v>1070774.6600000001</v>
      </c>
      <c r="D41" s="20">
        <f t="shared" si="1"/>
        <v>-1.0572661995001509E-2</v>
      </c>
      <c r="E41" s="35">
        <v>-1.7131350013971258E-2</v>
      </c>
      <c r="F41" s="38">
        <f t="shared" si="2"/>
        <v>39</v>
      </c>
    </row>
    <row r="42" spans="1:6" x14ac:dyDescent="0.3">
      <c r="A42" s="3">
        <f t="shared" si="0"/>
        <v>41</v>
      </c>
      <c r="B42" s="10">
        <v>43609.083333333336</v>
      </c>
      <c r="C42" s="9">
        <f>Actions!$L$5*Actions!C43+Actions!$M$5*Actions!D43+Actions!$N$5*Actions!E43+Actions!$O$5*Actions!F43+Actions!$P$5*Actions!G43</f>
        <v>1078203.105</v>
      </c>
      <c r="D42" s="20">
        <f t="shared" si="1"/>
        <v>6.9374493789382541E-3</v>
      </c>
      <c r="E42" s="35">
        <v>-1.6911585851631994E-2</v>
      </c>
      <c r="F42" s="38">
        <f t="shared" si="2"/>
        <v>40</v>
      </c>
    </row>
    <row r="43" spans="1:6" x14ac:dyDescent="0.3">
      <c r="A43" s="3">
        <f t="shared" si="0"/>
        <v>42</v>
      </c>
      <c r="B43" s="10">
        <v>43612.083333333336</v>
      </c>
      <c r="C43" s="9">
        <f>Actions!$L$5*Actions!C44+Actions!$M$5*Actions!D44+Actions!$N$5*Actions!E44+Actions!$O$5*Actions!F44+Actions!$P$5*Actions!G44</f>
        <v>1082085.73</v>
      </c>
      <c r="D43" s="20">
        <f t="shared" si="1"/>
        <v>3.6010144860416649E-3</v>
      </c>
      <c r="E43" s="35">
        <v>-1.6672642184188846E-2</v>
      </c>
      <c r="F43" s="38">
        <f t="shared" si="2"/>
        <v>41</v>
      </c>
    </row>
    <row r="44" spans="1:6" x14ac:dyDescent="0.3">
      <c r="A44" s="3">
        <f t="shared" si="0"/>
        <v>43</v>
      </c>
      <c r="B44" s="10">
        <v>43613.083333333336</v>
      </c>
      <c r="C44" s="9">
        <f>Actions!$L$5*Actions!C45+Actions!$M$5*Actions!D45+Actions!$N$5*Actions!E45+Actions!$O$5*Actions!F45+Actions!$P$5*Actions!G45</f>
        <v>1072340.645</v>
      </c>
      <c r="D44" s="20">
        <f t="shared" si="1"/>
        <v>-9.0058345007469898E-3</v>
      </c>
      <c r="E44" s="35">
        <v>-1.6467575260375233E-2</v>
      </c>
      <c r="F44" s="38">
        <f t="shared" si="2"/>
        <v>42</v>
      </c>
    </row>
    <row r="45" spans="1:6" x14ac:dyDescent="0.3">
      <c r="A45" s="3">
        <f t="shared" si="0"/>
        <v>44</v>
      </c>
      <c r="B45" s="10">
        <v>43614.083333333336</v>
      </c>
      <c r="C45" s="9">
        <f>Actions!$L$5*Actions!C46+Actions!$M$5*Actions!D46+Actions!$N$5*Actions!E46+Actions!$O$5*Actions!F46+Actions!$P$5*Actions!G46</f>
        <v>1069757.8900000001</v>
      </c>
      <c r="D45" s="20">
        <f t="shared" si="1"/>
        <v>-2.4085210348432362E-3</v>
      </c>
      <c r="E45" s="35">
        <v>-1.6456810598632798E-2</v>
      </c>
      <c r="F45" s="38">
        <f t="shared" si="2"/>
        <v>43</v>
      </c>
    </row>
    <row r="46" spans="1:6" x14ac:dyDescent="0.3">
      <c r="A46" s="3">
        <f t="shared" si="0"/>
        <v>45</v>
      </c>
      <c r="B46" s="10">
        <v>43615.083333333336</v>
      </c>
      <c r="C46" s="9">
        <f>Actions!$L$5*Actions!C47+Actions!$M$5*Actions!D47+Actions!$N$5*Actions!E47+Actions!$O$5*Actions!F47+Actions!$P$5*Actions!G47</f>
        <v>1071521.52</v>
      </c>
      <c r="D46" s="20">
        <f t="shared" si="1"/>
        <v>1.6486253726064604E-3</v>
      </c>
      <c r="E46" s="35">
        <v>-1.627155910156719E-2</v>
      </c>
      <c r="F46" s="38">
        <f t="shared" si="2"/>
        <v>44</v>
      </c>
    </row>
    <row r="47" spans="1:6" x14ac:dyDescent="0.3">
      <c r="A47" s="3">
        <f t="shared" si="0"/>
        <v>46</v>
      </c>
      <c r="B47" s="10">
        <v>43616.083333333336</v>
      </c>
      <c r="C47" s="9">
        <f>Actions!$L$5*Actions!C48+Actions!$M$5*Actions!D48+Actions!$N$5*Actions!E48+Actions!$O$5*Actions!F48+Actions!$P$5*Actions!G48</f>
        <v>1076055.3999999999</v>
      </c>
      <c r="D47" s="20">
        <f t="shared" si="1"/>
        <v>4.2312542635634109E-3</v>
      </c>
      <c r="E47" s="35">
        <v>-1.6073170106911339E-2</v>
      </c>
      <c r="F47" s="38">
        <f t="shared" si="2"/>
        <v>45</v>
      </c>
    </row>
    <row r="48" spans="1:6" x14ac:dyDescent="0.3">
      <c r="A48" s="3">
        <f t="shared" si="0"/>
        <v>47</v>
      </c>
      <c r="B48" s="10">
        <v>43619.083333333336</v>
      </c>
      <c r="C48" s="9">
        <f>Actions!$L$5*Actions!C49+Actions!$M$5*Actions!D49+Actions!$N$5*Actions!E49+Actions!$O$5*Actions!F49+Actions!$P$5*Actions!G49</f>
        <v>1088786.885</v>
      </c>
      <c r="D48" s="20">
        <f t="shared" si="1"/>
        <v>1.1831625955317948E-2</v>
      </c>
      <c r="E48" s="35">
        <v>-1.6019972131459226E-2</v>
      </c>
      <c r="F48" s="38">
        <f t="shared" si="2"/>
        <v>46</v>
      </c>
    </row>
    <row r="49" spans="1:6" x14ac:dyDescent="0.3">
      <c r="A49" s="3">
        <f t="shared" si="0"/>
        <v>48</v>
      </c>
      <c r="B49" s="10">
        <v>43620.083333333336</v>
      </c>
      <c r="C49" s="9">
        <f>Actions!$L$5*Actions!C50+Actions!$M$5*Actions!D50+Actions!$N$5*Actions!E50+Actions!$O$5*Actions!F50+Actions!$P$5*Actions!G50</f>
        <v>1075300.21</v>
      </c>
      <c r="D49" s="20">
        <f t="shared" si="1"/>
        <v>-1.2386882305254865E-2</v>
      </c>
      <c r="E49" s="35">
        <v>-1.5729858366581362E-2</v>
      </c>
      <c r="F49" s="38">
        <f t="shared" si="2"/>
        <v>47</v>
      </c>
    </row>
    <row r="50" spans="1:6" x14ac:dyDescent="0.3">
      <c r="A50" s="3">
        <f t="shared" si="0"/>
        <v>49</v>
      </c>
      <c r="B50" s="10">
        <v>43621.083333333336</v>
      </c>
      <c r="C50" s="9">
        <f>Actions!$L$5*Actions!C51+Actions!$M$5*Actions!D51+Actions!$N$5*Actions!E51+Actions!$O$5*Actions!F51+Actions!$P$5*Actions!G51</f>
        <v>1081871.875</v>
      </c>
      <c r="D50" s="20">
        <f t="shared" si="1"/>
        <v>6.1114700237991926E-3</v>
      </c>
      <c r="E50" s="35">
        <v>-1.567792902578713E-2</v>
      </c>
      <c r="F50" s="38">
        <f t="shared" si="2"/>
        <v>48</v>
      </c>
    </row>
    <row r="51" spans="1:6" x14ac:dyDescent="0.3">
      <c r="A51" s="3">
        <f t="shared" si="0"/>
        <v>50</v>
      </c>
      <c r="B51" s="10">
        <v>43622.083333333336</v>
      </c>
      <c r="C51" s="9">
        <f>Actions!$L$5*Actions!C52+Actions!$M$5*Actions!D52+Actions!$N$5*Actions!E52+Actions!$O$5*Actions!F52+Actions!$P$5*Actions!G52</f>
        <v>1074283.33</v>
      </c>
      <c r="D51" s="20">
        <f t="shared" si="1"/>
        <v>-7.0142732936836483E-3</v>
      </c>
      <c r="E51" s="35">
        <v>-1.5407849724839218E-2</v>
      </c>
      <c r="F51" s="38">
        <f t="shared" si="2"/>
        <v>49</v>
      </c>
    </row>
    <row r="52" spans="1:6" x14ac:dyDescent="0.3">
      <c r="A52" s="3">
        <f t="shared" si="0"/>
        <v>51</v>
      </c>
      <c r="B52" s="10">
        <v>43623.083333333336</v>
      </c>
      <c r="C52" s="9">
        <f>Actions!$L$5*Actions!C53+Actions!$M$5*Actions!D53+Actions!$N$5*Actions!E53+Actions!$O$5*Actions!F53+Actions!$P$5*Actions!G53</f>
        <v>1087105.135</v>
      </c>
      <c r="D52" s="20">
        <f t="shared" si="1"/>
        <v>1.193521731366709E-2</v>
      </c>
      <c r="E52" s="35">
        <v>-1.5253902321005541E-2</v>
      </c>
      <c r="F52" s="38">
        <f t="shared" si="2"/>
        <v>50</v>
      </c>
    </row>
    <row r="53" spans="1:6" x14ac:dyDescent="0.3">
      <c r="A53" s="3">
        <f t="shared" si="0"/>
        <v>52</v>
      </c>
      <c r="B53" s="10">
        <v>43626.083333333336</v>
      </c>
      <c r="C53" s="9">
        <f>Actions!$L$5*Actions!C54+Actions!$M$5*Actions!D54+Actions!$N$5*Actions!E54+Actions!$O$5*Actions!F54+Actions!$P$5*Actions!G54</f>
        <v>1085531.585</v>
      </c>
      <c r="D53" s="20">
        <f t="shared" si="1"/>
        <v>-1.4474680960825381E-3</v>
      </c>
      <c r="E53" s="35">
        <v>-1.5048105898881503E-2</v>
      </c>
      <c r="F53" s="38">
        <f t="shared" si="2"/>
        <v>51</v>
      </c>
    </row>
    <row r="54" spans="1:6" x14ac:dyDescent="0.3">
      <c r="A54" s="3">
        <f t="shared" si="0"/>
        <v>53</v>
      </c>
      <c r="B54" s="10">
        <v>43627.083333333336</v>
      </c>
      <c r="C54" s="9">
        <f>Actions!$L$5*Actions!C55+Actions!$M$5*Actions!D55+Actions!$N$5*Actions!E55+Actions!$O$5*Actions!F55+Actions!$P$5*Actions!G55</f>
        <v>1080195.6850000001</v>
      </c>
      <c r="D54" s="20">
        <f t="shared" si="1"/>
        <v>-4.9154718975771283E-3</v>
      </c>
      <c r="E54" s="35">
        <v>-1.447251633637392E-2</v>
      </c>
      <c r="F54" s="38">
        <f t="shared" si="2"/>
        <v>52</v>
      </c>
    </row>
    <row r="55" spans="1:6" x14ac:dyDescent="0.3">
      <c r="A55" s="3">
        <f t="shared" si="0"/>
        <v>54</v>
      </c>
      <c r="B55" s="10">
        <v>43628.083333333336</v>
      </c>
      <c r="C55" s="9">
        <f>Actions!$L$5*Actions!C56+Actions!$M$5*Actions!D56+Actions!$N$5*Actions!E56+Actions!$O$5*Actions!F56+Actions!$P$5*Actions!G56</f>
        <v>1078870.0150000001</v>
      </c>
      <c r="D55" s="20">
        <f t="shared" si="1"/>
        <v>-1.2272498570478074E-3</v>
      </c>
      <c r="E55" s="35">
        <v>-1.3359829905167264E-2</v>
      </c>
      <c r="F55" s="38">
        <f t="shared" si="2"/>
        <v>53</v>
      </c>
    </row>
    <row r="56" spans="1:6" x14ac:dyDescent="0.3">
      <c r="A56" s="3">
        <f t="shared" si="0"/>
        <v>55</v>
      </c>
      <c r="B56" s="10">
        <v>43629.083333333336</v>
      </c>
      <c r="C56" s="9">
        <f>Actions!$L$5*Actions!C57+Actions!$M$5*Actions!D57+Actions!$N$5*Actions!E57+Actions!$O$5*Actions!F57+Actions!$P$5*Actions!G57</f>
        <v>1074599.8199999998</v>
      </c>
      <c r="D56" s="20">
        <f t="shared" si="1"/>
        <v>-3.9580254716786722E-3</v>
      </c>
      <c r="E56" s="35">
        <v>-1.2948158502199436E-2</v>
      </c>
      <c r="F56" s="38">
        <f t="shared" si="2"/>
        <v>54</v>
      </c>
    </row>
    <row r="57" spans="1:6" x14ac:dyDescent="0.3">
      <c r="A57" s="3">
        <f t="shared" si="0"/>
        <v>56</v>
      </c>
      <c r="B57" s="10">
        <v>43630.083333333336</v>
      </c>
      <c r="C57" s="9">
        <f>Actions!$L$5*Actions!C58+Actions!$M$5*Actions!D58+Actions!$N$5*Actions!E58+Actions!$O$5*Actions!F58+Actions!$P$5*Actions!G58</f>
        <v>1066423.78</v>
      </c>
      <c r="D57" s="20">
        <f t="shared" si="1"/>
        <v>-7.6084509301330705E-3</v>
      </c>
      <c r="E57" s="35">
        <v>-1.2927303627346287E-2</v>
      </c>
      <c r="F57" s="38">
        <f t="shared" si="2"/>
        <v>55</v>
      </c>
    </row>
    <row r="58" spans="1:6" x14ac:dyDescent="0.3">
      <c r="A58" s="3">
        <f t="shared" si="0"/>
        <v>57</v>
      </c>
      <c r="B58" s="10">
        <v>43633.083333333336</v>
      </c>
      <c r="C58" s="9">
        <f>Actions!$L$5*Actions!C59+Actions!$M$5*Actions!D59+Actions!$N$5*Actions!E59+Actions!$O$5*Actions!F59+Actions!$P$5*Actions!G59</f>
        <v>1058927.99</v>
      </c>
      <c r="D58" s="20">
        <f t="shared" si="1"/>
        <v>-7.0289036502918512E-3</v>
      </c>
      <c r="E58" s="35">
        <v>-1.2610653484798062E-2</v>
      </c>
      <c r="F58" s="38">
        <f t="shared" si="2"/>
        <v>56</v>
      </c>
    </row>
    <row r="59" spans="1:6" x14ac:dyDescent="0.3">
      <c r="A59" s="3">
        <f t="shared" si="0"/>
        <v>58</v>
      </c>
      <c r="B59" s="10">
        <v>43634.083333333336</v>
      </c>
      <c r="C59" s="9">
        <f>Actions!$L$5*Actions!C60+Actions!$M$5*Actions!D60+Actions!$N$5*Actions!E60+Actions!$O$5*Actions!F60+Actions!$P$5*Actions!G60</f>
        <v>1088017.33</v>
      </c>
      <c r="D59" s="20">
        <f t="shared" si="1"/>
        <v>2.7470555386868156E-2</v>
      </c>
      <c r="E59" s="35">
        <v>-1.2406527447312299E-2</v>
      </c>
      <c r="F59" s="38">
        <f t="shared" si="2"/>
        <v>57</v>
      </c>
    </row>
    <row r="60" spans="1:6" x14ac:dyDescent="0.3">
      <c r="A60" s="3">
        <f t="shared" si="0"/>
        <v>59</v>
      </c>
      <c r="B60" s="10">
        <v>43635.083333333336</v>
      </c>
      <c r="C60" s="9">
        <f>Actions!$L$5*Actions!C61+Actions!$M$5*Actions!D61+Actions!$N$5*Actions!E61+Actions!$O$5*Actions!F61+Actions!$P$5*Actions!G61</f>
        <v>1095995.9750000001</v>
      </c>
      <c r="D60" s="20">
        <f t="shared" si="1"/>
        <v>7.333196613697357E-3</v>
      </c>
      <c r="E60" s="35">
        <v>-1.2386882305254865E-2</v>
      </c>
      <c r="F60" s="38">
        <f t="shared" si="2"/>
        <v>58</v>
      </c>
    </row>
    <row r="61" spans="1:6" x14ac:dyDescent="0.3">
      <c r="A61" s="3">
        <f t="shared" si="0"/>
        <v>60</v>
      </c>
      <c r="B61" s="10">
        <v>43636.083333333336</v>
      </c>
      <c r="C61" s="9">
        <f>Actions!$L$5*Actions!C62+Actions!$M$5*Actions!D62+Actions!$N$5*Actions!E62+Actions!$O$5*Actions!F62+Actions!$P$5*Actions!G62</f>
        <v>1083318.0299999998</v>
      </c>
      <c r="D61" s="20">
        <f t="shared" si="1"/>
        <v>-1.1567510546742876E-2</v>
      </c>
      <c r="E61" s="35">
        <v>-1.2318249172346252E-2</v>
      </c>
      <c r="F61" s="38">
        <f t="shared" si="2"/>
        <v>59</v>
      </c>
    </row>
    <row r="62" spans="1:6" x14ac:dyDescent="0.3">
      <c r="A62" s="3">
        <f t="shared" si="0"/>
        <v>61</v>
      </c>
      <c r="B62" s="10">
        <v>43637.083333333336</v>
      </c>
      <c r="C62" s="9">
        <f>Actions!$L$5*Actions!C63+Actions!$M$5*Actions!D63+Actions!$N$5*Actions!E63+Actions!$O$5*Actions!F63+Actions!$P$5*Actions!G63</f>
        <v>1076617.08</v>
      </c>
      <c r="D62" s="20">
        <f t="shared" si="1"/>
        <v>-6.1855796861423062E-3</v>
      </c>
      <c r="E62" s="35">
        <v>-1.2267759091447172E-2</v>
      </c>
      <c r="F62" s="38">
        <f t="shared" si="2"/>
        <v>60</v>
      </c>
    </row>
    <row r="63" spans="1:6" x14ac:dyDescent="0.3">
      <c r="A63" s="3">
        <f t="shared" si="0"/>
        <v>62</v>
      </c>
      <c r="B63" s="10">
        <v>43640.083333333336</v>
      </c>
      <c r="C63" s="9">
        <f>Actions!$L$5*Actions!C64+Actions!$M$5*Actions!D64+Actions!$N$5*Actions!E64+Actions!$O$5*Actions!F64+Actions!$P$5*Actions!G64</f>
        <v>1068599.44</v>
      </c>
      <c r="D63" s="20">
        <f t="shared" si="1"/>
        <v>-7.4470674383134705E-3</v>
      </c>
      <c r="E63" s="35">
        <v>-1.2242773623016179E-2</v>
      </c>
      <c r="F63" s="38">
        <f t="shared" si="2"/>
        <v>61</v>
      </c>
    </row>
    <row r="64" spans="1:6" x14ac:dyDescent="0.3">
      <c r="A64" s="3">
        <f t="shared" si="0"/>
        <v>63</v>
      </c>
      <c r="B64" s="10">
        <v>43641.083333333336</v>
      </c>
      <c r="C64" s="9">
        <f>Actions!$L$5*Actions!C65+Actions!$M$5*Actions!D65+Actions!$N$5*Actions!E65+Actions!$O$5*Actions!F65+Actions!$P$5*Actions!G65</f>
        <v>1066668.74</v>
      </c>
      <c r="D64" s="20">
        <f t="shared" si="1"/>
        <v>-1.8067574506682726E-3</v>
      </c>
      <c r="E64" s="35">
        <v>-1.1978509299179763E-2</v>
      </c>
      <c r="F64" s="38">
        <f t="shared" si="2"/>
        <v>62</v>
      </c>
    </row>
    <row r="65" spans="1:6" x14ac:dyDescent="0.3">
      <c r="A65" s="3">
        <f t="shared" si="0"/>
        <v>64</v>
      </c>
      <c r="B65" s="10">
        <v>43642.083333333336</v>
      </c>
      <c r="C65" s="9">
        <f>Actions!$L$5*Actions!C66+Actions!$M$5*Actions!D66+Actions!$N$5*Actions!E66+Actions!$O$5*Actions!F66+Actions!$P$5*Actions!G66</f>
        <v>1053435.085</v>
      </c>
      <c r="D65" s="20">
        <f t="shared" si="1"/>
        <v>-1.2406527447312299E-2</v>
      </c>
      <c r="E65" s="35">
        <v>-1.1811841332125428E-2</v>
      </c>
      <c r="F65" s="38">
        <f t="shared" si="2"/>
        <v>63</v>
      </c>
    </row>
    <row r="66" spans="1:6" x14ac:dyDescent="0.3">
      <c r="A66" s="3">
        <f t="shared" si="0"/>
        <v>65</v>
      </c>
      <c r="B66" s="10">
        <v>43643.083333333336</v>
      </c>
      <c r="C66" s="9">
        <f>Actions!$L$5*Actions!C67+Actions!$M$5*Actions!D67+Actions!$N$5*Actions!E67+Actions!$O$5*Actions!F67+Actions!$P$5*Actions!G67</f>
        <v>1054829.46</v>
      </c>
      <c r="D66" s="20">
        <f t="shared" si="1"/>
        <v>1.3236458704048992E-3</v>
      </c>
      <c r="E66" s="35">
        <v>-1.1618055281784057E-2</v>
      </c>
      <c r="F66" s="38">
        <f t="shared" si="2"/>
        <v>64</v>
      </c>
    </row>
    <row r="67" spans="1:6" x14ac:dyDescent="0.3">
      <c r="A67" s="3">
        <f t="shared" ref="A67:A130" si="3">A66+1</f>
        <v>66</v>
      </c>
      <c r="B67" s="10">
        <v>43644.083333333336</v>
      </c>
      <c r="C67" s="9">
        <f>Actions!$L$5*Actions!C68+Actions!$M$5*Actions!D68+Actions!$N$5*Actions!E68+Actions!$O$5*Actions!F68+Actions!$P$5*Actions!G68</f>
        <v>1060953.8599999999</v>
      </c>
      <c r="D67" s="20">
        <f t="shared" ref="D67:D130" si="4">($C67/$C66)-1</f>
        <v>5.8060570284033108E-3</v>
      </c>
      <c r="E67" s="35">
        <v>-1.1567510546742876E-2</v>
      </c>
      <c r="F67" s="38">
        <f t="shared" si="2"/>
        <v>65</v>
      </c>
    </row>
    <row r="68" spans="1:6" x14ac:dyDescent="0.3">
      <c r="A68" s="3">
        <f t="shared" si="3"/>
        <v>67</v>
      </c>
      <c r="B68" s="10">
        <v>43647.083333333336</v>
      </c>
      <c r="C68" s="9">
        <f>Actions!$L$5*Actions!C69+Actions!$M$5*Actions!D69+Actions!$N$5*Actions!E69+Actions!$O$5*Actions!F69+Actions!$P$5*Actions!G69</f>
        <v>1063741.5699999998</v>
      </c>
      <c r="D68" s="20">
        <f t="shared" si="4"/>
        <v>2.6275506457933417E-3</v>
      </c>
      <c r="E68" s="35">
        <v>-1.1399525088423013E-2</v>
      </c>
      <c r="F68" s="38">
        <f t="shared" ref="F68:F131" si="5">F67+1</f>
        <v>66</v>
      </c>
    </row>
    <row r="69" spans="1:6" x14ac:dyDescent="0.3">
      <c r="A69" s="3">
        <f t="shared" si="3"/>
        <v>68</v>
      </c>
      <c r="B69" s="10">
        <v>43648.083333333336</v>
      </c>
      <c r="C69" s="9">
        <f>Actions!$L$5*Actions!C70+Actions!$M$5*Actions!D70+Actions!$N$5*Actions!E70+Actions!$O$5*Actions!F70+Actions!$P$5*Actions!G70</f>
        <v>1064877.3050000002</v>
      </c>
      <c r="D69" s="20">
        <f t="shared" si="4"/>
        <v>1.0676794364634645E-3</v>
      </c>
      <c r="E69" s="35">
        <v>-1.131511742595126E-2</v>
      </c>
      <c r="F69" s="38">
        <f t="shared" si="5"/>
        <v>67</v>
      </c>
    </row>
    <row r="70" spans="1:6" x14ac:dyDescent="0.3">
      <c r="A70" s="3">
        <f t="shared" si="3"/>
        <v>69</v>
      </c>
      <c r="B70" s="10">
        <v>43649.083333333336</v>
      </c>
      <c r="C70" s="9">
        <f>Actions!$L$5*Actions!C71+Actions!$M$5*Actions!D71+Actions!$N$5*Actions!E71+Actions!$O$5*Actions!F71+Actions!$P$5*Actions!G71</f>
        <v>1078641.5449999999</v>
      </c>
      <c r="D70" s="20">
        <f t="shared" si="4"/>
        <v>1.2925658134858686E-2</v>
      </c>
      <c r="E70" s="35">
        <v>-1.1268568574169913E-2</v>
      </c>
      <c r="F70" s="38">
        <f t="shared" si="5"/>
        <v>68</v>
      </c>
    </row>
    <row r="71" spans="1:6" x14ac:dyDescent="0.3">
      <c r="A71" s="3">
        <f t="shared" si="3"/>
        <v>70</v>
      </c>
      <c r="B71" s="10">
        <v>43650.083333333336</v>
      </c>
      <c r="C71" s="9">
        <f>Actions!$L$5*Actions!C72+Actions!$M$5*Actions!D72+Actions!$N$5*Actions!E72+Actions!$O$5*Actions!F72+Actions!$P$5*Actions!G72</f>
        <v>1079595.02</v>
      </c>
      <c r="D71" s="20">
        <f t="shared" si="4"/>
        <v>8.8395909134031392E-4</v>
      </c>
      <c r="E71" s="35">
        <v>-1.1260115912321789E-2</v>
      </c>
      <c r="F71" s="38">
        <f t="shared" si="5"/>
        <v>69</v>
      </c>
    </row>
    <row r="72" spans="1:6" x14ac:dyDescent="0.3">
      <c r="A72" s="3">
        <f t="shared" si="3"/>
        <v>71</v>
      </c>
      <c r="B72" s="10">
        <v>43651.083333333336</v>
      </c>
      <c r="C72" s="9">
        <f>Actions!$L$5*Actions!C73+Actions!$M$5*Actions!D73+Actions!$N$5*Actions!E73+Actions!$O$5*Actions!F73+Actions!$P$5*Actions!G73</f>
        <v>1076723.5699999998</v>
      </c>
      <c r="D72" s="20">
        <f t="shared" si="4"/>
        <v>-2.6597473560040497E-3</v>
      </c>
      <c r="E72" s="35">
        <v>-1.1169626644654929E-2</v>
      </c>
      <c r="F72" s="38">
        <f t="shared" si="5"/>
        <v>70</v>
      </c>
    </row>
    <row r="73" spans="1:6" x14ac:dyDescent="0.3">
      <c r="A73" s="3">
        <f t="shared" si="3"/>
        <v>72</v>
      </c>
      <c r="B73" s="10">
        <v>43654.083333333336</v>
      </c>
      <c r="C73" s="9">
        <f>Actions!$L$5*Actions!C74+Actions!$M$5*Actions!D74+Actions!$N$5*Actions!E74+Actions!$O$5*Actions!F74+Actions!$P$5*Actions!G74</f>
        <v>1073910.0899999999</v>
      </c>
      <c r="D73" s="20">
        <f t="shared" si="4"/>
        <v>-2.6130012181306839E-3</v>
      </c>
      <c r="E73" s="35">
        <v>-1.1076419057539311E-2</v>
      </c>
      <c r="F73" s="38">
        <f t="shared" si="5"/>
        <v>71</v>
      </c>
    </row>
    <row r="74" spans="1:6" x14ac:dyDescent="0.3">
      <c r="A74" s="3">
        <f t="shared" si="3"/>
        <v>73</v>
      </c>
      <c r="B74" s="10">
        <v>43655.083333333336</v>
      </c>
      <c r="C74" s="9">
        <f>Actions!$L$5*Actions!C75+Actions!$M$5*Actions!D75+Actions!$N$5*Actions!E75+Actions!$O$5*Actions!F75+Actions!$P$5*Actions!G75</f>
        <v>1075035.335</v>
      </c>
      <c r="D74" s="20">
        <f t="shared" si="4"/>
        <v>1.0478018695216917E-3</v>
      </c>
      <c r="E74" s="35">
        <v>-1.1070603832542214E-2</v>
      </c>
      <c r="F74" s="38">
        <f t="shared" si="5"/>
        <v>72</v>
      </c>
    </row>
    <row r="75" spans="1:6" x14ac:dyDescent="0.3">
      <c r="A75" s="3">
        <f t="shared" si="3"/>
        <v>74</v>
      </c>
      <c r="B75" s="10">
        <v>43656.083333333336</v>
      </c>
      <c r="C75" s="9">
        <f>Actions!$L$5*Actions!C76+Actions!$M$5*Actions!D76+Actions!$N$5*Actions!E76+Actions!$O$5*Actions!F76+Actions!$P$5*Actions!G76</f>
        <v>1070954.3599999999</v>
      </c>
      <c r="D75" s="20">
        <f t="shared" si="4"/>
        <v>-3.796131036009287E-3</v>
      </c>
      <c r="E75" s="35">
        <v>-1.0579827062638603E-2</v>
      </c>
      <c r="F75" s="38">
        <f t="shared" si="5"/>
        <v>73</v>
      </c>
    </row>
    <row r="76" spans="1:6" x14ac:dyDescent="0.3">
      <c r="A76" s="3">
        <f t="shared" si="3"/>
        <v>75</v>
      </c>
      <c r="B76" s="10">
        <v>43657.083333333336</v>
      </c>
      <c r="C76" s="9">
        <f>Actions!$L$5*Actions!C77+Actions!$M$5*Actions!D77+Actions!$N$5*Actions!E77+Actions!$O$5*Actions!F77+Actions!$P$5*Actions!G77</f>
        <v>1066348.7000000002</v>
      </c>
      <c r="D76" s="20">
        <f t="shared" si="4"/>
        <v>-4.3005193984173573E-3</v>
      </c>
      <c r="E76" s="35">
        <v>-1.0572661995001509E-2</v>
      </c>
      <c r="F76" s="38">
        <f t="shared" si="5"/>
        <v>74</v>
      </c>
    </row>
    <row r="77" spans="1:6" x14ac:dyDescent="0.3">
      <c r="A77" s="3">
        <f t="shared" si="3"/>
        <v>76</v>
      </c>
      <c r="B77" s="10">
        <v>43658.083333333336</v>
      </c>
      <c r="C77" s="9">
        <f>Actions!$L$5*Actions!C78+Actions!$M$5*Actions!D78+Actions!$N$5*Actions!E78+Actions!$O$5*Actions!F78+Actions!$P$5*Actions!G78</f>
        <v>1057788.25</v>
      </c>
      <c r="D77" s="20">
        <f t="shared" si="4"/>
        <v>-8.02781491645288E-3</v>
      </c>
      <c r="E77" s="35">
        <v>-1.055790399392309E-2</v>
      </c>
      <c r="F77" s="38">
        <f t="shared" si="5"/>
        <v>75</v>
      </c>
    </row>
    <row r="78" spans="1:6" x14ac:dyDescent="0.3">
      <c r="A78" s="3">
        <f t="shared" si="3"/>
        <v>77</v>
      </c>
      <c r="B78" s="10">
        <v>43661.083333333336</v>
      </c>
      <c r="C78" s="9">
        <f>Actions!$L$5*Actions!C79+Actions!$M$5*Actions!D79+Actions!$N$5*Actions!E79+Actions!$O$5*Actions!F79+Actions!$P$5*Actions!G79</f>
        <v>1058066.5149999999</v>
      </c>
      <c r="D78" s="20">
        <f t="shared" si="4"/>
        <v>2.6306304688095139E-4</v>
      </c>
      <c r="E78" s="35">
        <v>-1.037607491717063E-2</v>
      </c>
      <c r="F78" s="38">
        <f t="shared" si="5"/>
        <v>76</v>
      </c>
    </row>
    <row r="79" spans="1:6" x14ac:dyDescent="0.3">
      <c r="A79" s="3">
        <f t="shared" si="3"/>
        <v>78</v>
      </c>
      <c r="B79" s="10">
        <v>43662.083333333336</v>
      </c>
      <c r="C79" s="9">
        <f>Actions!$L$5*Actions!C80+Actions!$M$5*Actions!D80+Actions!$N$5*Actions!E80+Actions!$O$5*Actions!F80+Actions!$P$5*Actions!G80</f>
        <v>1061672.665</v>
      </c>
      <c r="D79" s="20">
        <f t="shared" si="4"/>
        <v>3.4082450856127711E-3</v>
      </c>
      <c r="E79" s="35">
        <v>-1.0191285651499182E-2</v>
      </c>
      <c r="F79" s="38">
        <f t="shared" si="5"/>
        <v>77</v>
      </c>
    </row>
    <row r="80" spans="1:6" x14ac:dyDescent="0.3">
      <c r="A80" s="3">
        <f t="shared" si="3"/>
        <v>79</v>
      </c>
      <c r="B80" s="10">
        <v>43663.083333333336</v>
      </c>
      <c r="C80" s="9">
        <f>Actions!$L$5*Actions!C81+Actions!$M$5*Actions!D81+Actions!$N$5*Actions!E81+Actions!$O$5*Actions!F81+Actions!$P$5*Actions!G81</f>
        <v>1058722.145</v>
      </c>
      <c r="D80" s="20">
        <f t="shared" si="4"/>
        <v>-2.779124015592882E-3</v>
      </c>
      <c r="E80" s="35">
        <v>-1.0080686625429713E-2</v>
      </c>
      <c r="F80" s="38">
        <f t="shared" si="5"/>
        <v>78</v>
      </c>
    </row>
    <row r="81" spans="1:6" x14ac:dyDescent="0.3">
      <c r="A81" s="3">
        <f t="shared" si="3"/>
        <v>80</v>
      </c>
      <c r="B81" s="10">
        <v>43664.083333333336</v>
      </c>
      <c r="C81" s="9">
        <f>Actions!$L$5*Actions!C82+Actions!$M$5*Actions!D82+Actions!$N$5*Actions!E82+Actions!$O$5*Actions!F82+Actions!$P$5*Actions!G82</f>
        <v>1065320.3799999999</v>
      </c>
      <c r="D81" s="20">
        <f t="shared" si="4"/>
        <v>6.232263140202754E-3</v>
      </c>
      <c r="E81" s="35">
        <v>-9.877164210708389E-3</v>
      </c>
      <c r="F81" s="38">
        <f t="shared" si="5"/>
        <v>79</v>
      </c>
    </row>
    <row r="82" spans="1:6" x14ac:dyDescent="0.3">
      <c r="A82" s="3">
        <f t="shared" si="3"/>
        <v>81</v>
      </c>
      <c r="B82" s="10">
        <v>43665.083333333336</v>
      </c>
      <c r="C82" s="9">
        <f>Actions!$L$5*Actions!C83+Actions!$M$5*Actions!D83+Actions!$N$5*Actions!E83+Actions!$O$5*Actions!F83+Actions!$P$5*Actions!G83</f>
        <v>1063047.885</v>
      </c>
      <c r="D82" s="20">
        <f t="shared" si="4"/>
        <v>-2.1331564125337543E-3</v>
      </c>
      <c r="E82" s="35">
        <v>-9.8299207946869194E-3</v>
      </c>
      <c r="F82" s="38">
        <f t="shared" si="5"/>
        <v>80</v>
      </c>
    </row>
    <row r="83" spans="1:6" x14ac:dyDescent="0.3">
      <c r="A83" s="3">
        <f t="shared" si="3"/>
        <v>82</v>
      </c>
      <c r="B83" s="10">
        <v>43668.083333333336</v>
      </c>
      <c r="C83" s="9">
        <f>Actions!$L$5*Actions!C84+Actions!$M$5*Actions!D84+Actions!$N$5*Actions!E84+Actions!$O$5*Actions!F84+Actions!$P$5*Actions!G84</f>
        <v>1061081.7250000001</v>
      </c>
      <c r="D83" s="20">
        <f t="shared" si="4"/>
        <v>-1.8495497970911767E-3</v>
      </c>
      <c r="E83" s="35">
        <v>-9.6769409875113732E-3</v>
      </c>
      <c r="F83" s="38">
        <f t="shared" si="5"/>
        <v>81</v>
      </c>
    </row>
    <row r="84" spans="1:6" x14ac:dyDescent="0.3">
      <c r="A84" s="3">
        <f t="shared" si="3"/>
        <v>83</v>
      </c>
      <c r="B84" s="10">
        <v>43669.083333333336</v>
      </c>
      <c r="C84" s="9">
        <f>Actions!$L$5*Actions!C85+Actions!$M$5*Actions!D85+Actions!$N$5*Actions!E85+Actions!$O$5*Actions!F85+Actions!$P$5*Actions!G85</f>
        <v>1058753.7949999999</v>
      </c>
      <c r="D84" s="20">
        <f t="shared" si="4"/>
        <v>-2.1939214908259785E-3</v>
      </c>
      <c r="E84" s="35">
        <v>-9.6052152289002324E-3</v>
      </c>
      <c r="F84" s="38">
        <f t="shared" si="5"/>
        <v>82</v>
      </c>
    </row>
    <row r="85" spans="1:6" x14ac:dyDescent="0.3">
      <c r="A85" s="3">
        <f t="shared" si="3"/>
        <v>84</v>
      </c>
      <c r="B85" s="10">
        <v>43670.083333333336</v>
      </c>
      <c r="C85" s="9">
        <f>Actions!$L$5*Actions!C86+Actions!$M$5*Actions!D86+Actions!$N$5*Actions!E86+Actions!$O$5*Actions!F86+Actions!$P$5*Actions!G86</f>
        <v>1056569.0249999999</v>
      </c>
      <c r="D85" s="20">
        <f t="shared" si="4"/>
        <v>-2.0635297935343022E-3</v>
      </c>
      <c r="E85" s="35">
        <v>-9.459795734753973E-3</v>
      </c>
      <c r="F85" s="38">
        <f t="shared" si="5"/>
        <v>83</v>
      </c>
    </row>
    <row r="86" spans="1:6" x14ac:dyDescent="0.3">
      <c r="A86" s="3">
        <f t="shared" si="3"/>
        <v>85</v>
      </c>
      <c r="B86" s="10">
        <v>43671.083333333336</v>
      </c>
      <c r="C86" s="9">
        <f>Actions!$L$5*Actions!C87+Actions!$M$5*Actions!D87+Actions!$N$5*Actions!E87+Actions!$O$5*Actions!F87+Actions!$P$5*Actions!G87</f>
        <v>1056058.4849999999</v>
      </c>
      <c r="D86" s="20">
        <f t="shared" si="4"/>
        <v>-4.8320553406344668E-4</v>
      </c>
      <c r="E86" s="35">
        <v>-9.4273894533295488E-3</v>
      </c>
      <c r="F86" s="38">
        <f t="shared" si="5"/>
        <v>84</v>
      </c>
    </row>
    <row r="87" spans="1:6" x14ac:dyDescent="0.3">
      <c r="A87" s="3">
        <f t="shared" si="3"/>
        <v>86</v>
      </c>
      <c r="B87" s="10">
        <v>43672.083333333336</v>
      </c>
      <c r="C87" s="9">
        <f>Actions!$L$5*Actions!C88+Actions!$M$5*Actions!D88+Actions!$N$5*Actions!E88+Actions!$O$5*Actions!F88+Actions!$P$5*Actions!G88</f>
        <v>1063819.875</v>
      </c>
      <c r="D87" s="20">
        <f t="shared" si="4"/>
        <v>7.349394101028528E-3</v>
      </c>
      <c r="E87" s="35">
        <v>-9.4227578533894185E-3</v>
      </c>
      <c r="F87" s="38">
        <f t="shared" si="5"/>
        <v>85</v>
      </c>
    </row>
    <row r="88" spans="1:6" x14ac:dyDescent="0.3">
      <c r="A88" s="3">
        <f t="shared" si="3"/>
        <v>87</v>
      </c>
      <c r="B88" s="10">
        <v>43675.083333333336</v>
      </c>
      <c r="C88" s="9">
        <f>Actions!$L$5*Actions!C89+Actions!$M$5*Actions!D89+Actions!$N$5*Actions!E89+Actions!$O$5*Actions!F89+Actions!$P$5*Actions!G89</f>
        <v>1065623.51</v>
      </c>
      <c r="D88" s="20">
        <f t="shared" si="4"/>
        <v>1.695432697194077E-3</v>
      </c>
      <c r="E88" s="35">
        <v>-9.3884590619869313E-3</v>
      </c>
      <c r="F88" s="38">
        <f t="shared" si="5"/>
        <v>86</v>
      </c>
    </row>
    <row r="89" spans="1:6" x14ac:dyDescent="0.3">
      <c r="A89" s="3">
        <f t="shared" si="3"/>
        <v>88</v>
      </c>
      <c r="B89" s="10">
        <v>43676.083333333336</v>
      </c>
      <c r="C89" s="9">
        <f>Actions!$L$5*Actions!C90+Actions!$M$5*Actions!D90+Actions!$N$5*Actions!E90+Actions!$O$5*Actions!F90+Actions!$P$5*Actions!G90</f>
        <v>1047199.645</v>
      </c>
      <c r="D89" s="20">
        <f t="shared" si="4"/>
        <v>-1.7289281652579147E-2</v>
      </c>
      <c r="E89" s="35">
        <v>-9.1730604146619266E-3</v>
      </c>
      <c r="F89" s="38">
        <f t="shared" si="5"/>
        <v>87</v>
      </c>
    </row>
    <row r="90" spans="1:6" x14ac:dyDescent="0.3">
      <c r="A90" s="3">
        <f t="shared" si="3"/>
        <v>89</v>
      </c>
      <c r="B90" s="10">
        <v>43677.083333333336</v>
      </c>
      <c r="C90" s="9">
        <f>Actions!$L$5*Actions!C91+Actions!$M$5*Actions!D91+Actions!$N$5*Actions!E91+Actions!$O$5*Actions!F91+Actions!$P$5*Actions!G91</f>
        <v>1048527.0599999999</v>
      </c>
      <c r="D90" s="20">
        <f t="shared" si="4"/>
        <v>1.267585418251338E-3</v>
      </c>
      <c r="E90" s="35">
        <v>-9.0756425472144908E-3</v>
      </c>
      <c r="F90" s="38">
        <f t="shared" si="5"/>
        <v>88</v>
      </c>
    </row>
    <row r="91" spans="1:6" x14ac:dyDescent="0.3">
      <c r="A91" s="3">
        <f t="shared" si="3"/>
        <v>90</v>
      </c>
      <c r="B91" s="10">
        <v>43678.083333333336</v>
      </c>
      <c r="C91" s="9">
        <f>Actions!$L$5*Actions!C92+Actions!$M$5*Actions!D92+Actions!$N$5*Actions!E92+Actions!$O$5*Actions!F92+Actions!$P$5*Actions!G92</f>
        <v>1051589.4550000001</v>
      </c>
      <c r="D91" s="20">
        <f t="shared" si="4"/>
        <v>2.9206637738086183E-3</v>
      </c>
      <c r="E91" s="35">
        <v>-9.0581808102856431E-3</v>
      </c>
      <c r="F91" s="38">
        <f t="shared" si="5"/>
        <v>89</v>
      </c>
    </row>
    <row r="92" spans="1:6" x14ac:dyDescent="0.3">
      <c r="A92" s="3">
        <f t="shared" si="3"/>
        <v>91</v>
      </c>
      <c r="B92" s="10">
        <v>43679.083333333336</v>
      </c>
      <c r="C92" s="9">
        <f>Actions!$L$5*Actions!C93+Actions!$M$5*Actions!D93+Actions!$N$5*Actions!E93+Actions!$O$5*Actions!F93+Actions!$P$5*Actions!G93</f>
        <v>1042045.605</v>
      </c>
      <c r="D92" s="20">
        <f t="shared" si="4"/>
        <v>-9.0756425472144908E-3</v>
      </c>
      <c r="E92" s="35">
        <v>-9.0058345007469898E-3</v>
      </c>
      <c r="F92" s="38">
        <f t="shared" si="5"/>
        <v>90</v>
      </c>
    </row>
    <row r="93" spans="1:6" x14ac:dyDescent="0.3">
      <c r="A93" s="3">
        <f t="shared" si="3"/>
        <v>92</v>
      </c>
      <c r="B93" s="10">
        <v>43682.083333333336</v>
      </c>
      <c r="C93" s="9">
        <f>Actions!$L$5*Actions!C94+Actions!$M$5*Actions!D94+Actions!$N$5*Actions!E94+Actions!$O$5*Actions!F94+Actions!$P$5*Actions!G94</f>
        <v>1020776.76</v>
      </c>
      <c r="D93" s="20">
        <f t="shared" si="4"/>
        <v>-2.0410666191524318E-2</v>
      </c>
      <c r="E93" s="35">
        <v>-8.9557618298934383E-3</v>
      </c>
      <c r="F93" s="38">
        <f t="shared" si="5"/>
        <v>91</v>
      </c>
    </row>
    <row r="94" spans="1:6" x14ac:dyDescent="0.3">
      <c r="A94" s="3">
        <f t="shared" si="3"/>
        <v>93</v>
      </c>
      <c r="B94" s="10">
        <v>43683.083333333336</v>
      </c>
      <c r="C94" s="9">
        <f>Actions!$L$5*Actions!C95+Actions!$M$5*Actions!D95+Actions!$N$5*Actions!E95+Actions!$O$5*Actions!F95+Actions!$P$5*Actions!G95</f>
        <v>1018505.07</v>
      </c>
      <c r="D94" s="20">
        <f t="shared" si="4"/>
        <v>-2.2254523114340063E-3</v>
      </c>
      <c r="E94" s="35">
        <v>-8.8916767189985979E-3</v>
      </c>
      <c r="F94" s="38">
        <f t="shared" si="5"/>
        <v>92</v>
      </c>
    </row>
    <row r="95" spans="1:6" x14ac:dyDescent="0.3">
      <c r="A95" s="3">
        <f t="shared" si="3"/>
        <v>94</v>
      </c>
      <c r="B95" s="10">
        <v>43684.083333333336</v>
      </c>
      <c r="C95" s="9">
        <f>Actions!$L$5*Actions!C96+Actions!$M$5*Actions!D96+Actions!$N$5*Actions!E96+Actions!$O$5*Actions!F96+Actions!$P$5*Actions!G96</f>
        <v>1019954.225</v>
      </c>
      <c r="D95" s="20">
        <f t="shared" si="4"/>
        <v>1.4228255142607615E-3</v>
      </c>
      <c r="E95" s="35">
        <v>-8.7079748315883609E-3</v>
      </c>
      <c r="F95" s="38">
        <f t="shared" si="5"/>
        <v>93</v>
      </c>
    </row>
    <row r="96" spans="1:6" x14ac:dyDescent="0.3">
      <c r="A96" s="3">
        <f t="shared" si="3"/>
        <v>95</v>
      </c>
      <c r="B96" s="10">
        <v>43685.083333333336</v>
      </c>
      <c r="C96" s="9">
        <f>Actions!$L$5*Actions!C97+Actions!$M$5*Actions!D97+Actions!$N$5*Actions!E97+Actions!$O$5*Actions!F97+Actions!$P$5*Actions!G97</f>
        <v>1033248.0700000001</v>
      </c>
      <c r="D96" s="20">
        <f t="shared" si="4"/>
        <v>1.3033766294757054E-2</v>
      </c>
      <c r="E96" s="35">
        <v>-8.619712319939854E-3</v>
      </c>
      <c r="F96" s="38">
        <f t="shared" si="5"/>
        <v>94</v>
      </c>
    </row>
    <row r="97" spans="1:6" x14ac:dyDescent="0.3">
      <c r="A97" s="3">
        <f t="shared" si="3"/>
        <v>96</v>
      </c>
      <c r="B97" s="10">
        <v>43686.083333333336</v>
      </c>
      <c r="C97" s="9">
        <f>Actions!$L$5*Actions!C98+Actions!$M$5*Actions!D98+Actions!$N$5*Actions!E98+Actions!$O$5*Actions!F98+Actions!$P$5*Actions!G98</f>
        <v>1022832.22</v>
      </c>
      <c r="D97" s="20">
        <f t="shared" si="4"/>
        <v>-1.0080686625429713E-2</v>
      </c>
      <c r="E97" s="35">
        <v>-8.540663147723726E-3</v>
      </c>
      <c r="F97" s="38">
        <f t="shared" si="5"/>
        <v>95</v>
      </c>
    </row>
    <row r="98" spans="1:6" x14ac:dyDescent="0.3">
      <c r="A98" s="3">
        <f t="shared" si="3"/>
        <v>97</v>
      </c>
      <c r="B98" s="10">
        <v>43689.083333333336</v>
      </c>
      <c r="C98" s="9">
        <f>Actions!$L$5*Actions!C99+Actions!$M$5*Actions!D99+Actions!$N$5*Actions!E99+Actions!$O$5*Actions!F99+Actions!$P$5*Actions!G99</f>
        <v>1022502.655</v>
      </c>
      <c r="D98" s="20">
        <f t="shared" si="4"/>
        <v>-3.2220826989581841E-4</v>
      </c>
      <c r="E98" s="35">
        <v>-8.3157340355389797E-3</v>
      </c>
      <c r="F98" s="38">
        <f t="shared" si="5"/>
        <v>96</v>
      </c>
    </row>
    <row r="99" spans="1:6" x14ac:dyDescent="0.3">
      <c r="A99" s="3">
        <f t="shared" si="3"/>
        <v>98</v>
      </c>
      <c r="B99" s="10">
        <v>43690.083333333336</v>
      </c>
      <c r="C99" s="9">
        <f>Actions!$L$5*Actions!C100+Actions!$M$5*Actions!D100+Actions!$N$5*Actions!E100+Actions!$O$5*Actions!F100+Actions!$P$5*Actions!G100</f>
        <v>1027778.0050000001</v>
      </c>
      <c r="D99" s="20">
        <f t="shared" si="4"/>
        <v>5.1592531072695014E-3</v>
      </c>
      <c r="E99" s="35">
        <v>-8.2836076182364327E-3</v>
      </c>
      <c r="F99" s="38">
        <f t="shared" si="5"/>
        <v>97</v>
      </c>
    </row>
    <row r="100" spans="1:6" x14ac:dyDescent="0.3">
      <c r="A100" s="3">
        <f t="shared" si="3"/>
        <v>99</v>
      </c>
      <c r="B100" s="10">
        <v>43691.083333333336</v>
      </c>
      <c r="C100" s="9">
        <f>Actions!$L$5*Actions!C101+Actions!$M$5*Actions!D101+Actions!$N$5*Actions!E101+Actions!$O$5*Actions!F101+Actions!$P$5*Actions!G101</f>
        <v>1018828.14</v>
      </c>
      <c r="D100" s="20">
        <f t="shared" si="4"/>
        <v>-8.7079748315883609E-3</v>
      </c>
      <c r="E100" s="35">
        <v>-8.02781491645288E-3</v>
      </c>
      <c r="F100" s="38">
        <f t="shared" si="5"/>
        <v>98</v>
      </c>
    </row>
    <row r="101" spans="1:6" x14ac:dyDescent="0.3">
      <c r="A101" s="3">
        <f t="shared" si="3"/>
        <v>100</v>
      </c>
      <c r="B101" s="10">
        <v>43692.083333333336</v>
      </c>
      <c r="C101" s="9">
        <f>Actions!$L$5*Actions!C102+Actions!$M$5*Actions!D102+Actions!$N$5*Actions!E102+Actions!$O$5*Actions!F102+Actions!$P$5*Actions!G102</f>
        <v>1012614.8050000001</v>
      </c>
      <c r="D101" s="20">
        <f t="shared" si="4"/>
        <v>-6.0985113740575914E-3</v>
      </c>
      <c r="E101" s="35">
        <v>-7.8625040373797583E-3</v>
      </c>
      <c r="F101" s="38">
        <f t="shared" si="5"/>
        <v>99</v>
      </c>
    </row>
    <row r="102" spans="1:6" x14ac:dyDescent="0.3">
      <c r="A102" s="3">
        <f t="shared" si="3"/>
        <v>101</v>
      </c>
      <c r="B102" s="10">
        <v>43693.083333333336</v>
      </c>
      <c r="C102" s="9">
        <f>Actions!$L$5*Actions!C103+Actions!$M$5*Actions!D103+Actions!$N$5*Actions!E103+Actions!$O$5*Actions!F103+Actions!$P$5*Actions!G103</f>
        <v>1025946.19</v>
      </c>
      <c r="D102" s="20">
        <f t="shared" si="4"/>
        <v>1.3165307216696176E-2</v>
      </c>
      <c r="E102" s="35">
        <v>-7.8383803738151236E-3</v>
      </c>
      <c r="F102" s="38">
        <f t="shared" si="5"/>
        <v>100</v>
      </c>
    </row>
    <row r="103" spans="1:6" x14ac:dyDescent="0.3">
      <c r="A103" s="3">
        <f t="shared" si="3"/>
        <v>102</v>
      </c>
      <c r="B103" s="10">
        <v>43696.083333333336</v>
      </c>
      <c r="C103" s="9">
        <f>Actions!$L$5*Actions!C104+Actions!$M$5*Actions!D104+Actions!$N$5*Actions!E104+Actions!$O$5*Actions!F104+Actions!$P$5*Actions!G104</f>
        <v>1039140.22</v>
      </c>
      <c r="D103" s="20">
        <f t="shared" si="4"/>
        <v>1.2860352841702172E-2</v>
      </c>
      <c r="E103" s="35">
        <v>-7.6924114769947316E-3</v>
      </c>
      <c r="F103" s="38">
        <f t="shared" si="5"/>
        <v>101</v>
      </c>
    </row>
    <row r="104" spans="1:6" x14ac:dyDescent="0.3">
      <c r="A104" s="3">
        <f t="shared" si="3"/>
        <v>103</v>
      </c>
      <c r="B104" s="10">
        <v>43697.083333333336</v>
      </c>
      <c r="C104" s="9">
        <f>Actions!$L$5*Actions!C105+Actions!$M$5*Actions!D105+Actions!$N$5*Actions!E105+Actions!$O$5*Actions!F105+Actions!$P$5*Actions!G105</f>
        <v>1029727.5</v>
      </c>
      <c r="D104" s="20">
        <f t="shared" si="4"/>
        <v>-9.0581808102856431E-3</v>
      </c>
      <c r="E104" s="35">
        <v>-7.6084509301330705E-3</v>
      </c>
      <c r="F104" s="38">
        <f t="shared" si="5"/>
        <v>102</v>
      </c>
    </row>
    <row r="105" spans="1:6" x14ac:dyDescent="0.3">
      <c r="A105" s="3">
        <f t="shared" si="3"/>
        <v>104</v>
      </c>
      <c r="B105" s="10">
        <v>43698.083333333336</v>
      </c>
      <c r="C105" s="9">
        <f>Actions!$L$5*Actions!C106+Actions!$M$5*Actions!D106+Actions!$N$5*Actions!E106+Actions!$O$5*Actions!F106+Actions!$P$5*Actions!G106</f>
        <v>1035990.5649999999</v>
      </c>
      <c r="D105" s="20">
        <f t="shared" si="4"/>
        <v>6.0822547712864328E-3</v>
      </c>
      <c r="E105" s="35">
        <v>-7.4470674383134705E-3</v>
      </c>
      <c r="F105" s="38">
        <f t="shared" si="5"/>
        <v>103</v>
      </c>
    </row>
    <row r="106" spans="1:6" x14ac:dyDescent="0.3">
      <c r="A106" s="3">
        <f t="shared" si="3"/>
        <v>105</v>
      </c>
      <c r="B106" s="10">
        <v>43699.083333333336</v>
      </c>
      <c r="C106" s="9">
        <f>Actions!$L$5*Actions!C107+Actions!$M$5*Actions!D107+Actions!$N$5*Actions!E107+Actions!$O$5*Actions!F107+Actions!$P$5*Actions!G107</f>
        <v>1027845.0850000001</v>
      </c>
      <c r="D106" s="20">
        <f t="shared" si="4"/>
        <v>-7.8625040373797583E-3</v>
      </c>
      <c r="E106" s="35">
        <v>-7.359794252495E-3</v>
      </c>
      <c r="F106" s="38">
        <f t="shared" si="5"/>
        <v>104</v>
      </c>
    </row>
    <row r="107" spans="1:6" x14ac:dyDescent="0.3">
      <c r="A107" s="3">
        <f t="shared" si="3"/>
        <v>106</v>
      </c>
      <c r="B107" s="10">
        <v>43700.083333333336</v>
      </c>
      <c r="C107" s="9">
        <f>Actions!$L$5*Actions!C108+Actions!$M$5*Actions!D108+Actions!$N$5*Actions!E108+Actions!$O$5*Actions!F108+Actions!$P$5*Actions!G108</f>
        <v>1026449.9450000001</v>
      </c>
      <c r="D107" s="20">
        <f t="shared" si="4"/>
        <v>-1.3573446235820574E-3</v>
      </c>
      <c r="E107" s="35">
        <v>-7.2263798120281164E-3</v>
      </c>
      <c r="F107" s="38">
        <f t="shared" si="5"/>
        <v>105</v>
      </c>
    </row>
    <row r="108" spans="1:6" x14ac:dyDescent="0.3">
      <c r="A108" s="3">
        <f t="shared" si="3"/>
        <v>107</v>
      </c>
      <c r="B108" s="10">
        <v>43703.083333333336</v>
      </c>
      <c r="C108" s="9">
        <f>Actions!$L$5*Actions!C109+Actions!$M$5*Actions!D109+Actions!$N$5*Actions!E109+Actions!$O$5*Actions!F109+Actions!$P$5*Actions!G109</f>
        <v>1027352.115</v>
      </c>
      <c r="D108" s="20">
        <f t="shared" si="4"/>
        <v>8.7892254697319316E-4</v>
      </c>
      <c r="E108" s="35">
        <v>-7.1043729211178741E-3</v>
      </c>
      <c r="F108" s="38">
        <f t="shared" si="5"/>
        <v>106</v>
      </c>
    </row>
    <row r="109" spans="1:6" x14ac:dyDescent="0.3">
      <c r="A109" s="3">
        <f t="shared" si="3"/>
        <v>108</v>
      </c>
      <c r="B109" s="10">
        <v>43704.083333333336</v>
      </c>
      <c r="C109" s="9">
        <f>Actions!$L$5*Actions!C110+Actions!$M$5*Actions!D110+Actions!$N$5*Actions!E110+Actions!$O$5*Actions!F110+Actions!$P$5*Actions!G110</f>
        <v>1037972.25</v>
      </c>
      <c r="D109" s="20">
        <f t="shared" si="4"/>
        <v>1.0337385639197283E-2</v>
      </c>
      <c r="E109" s="35">
        <v>-7.0289036502918512E-3</v>
      </c>
      <c r="F109" s="38">
        <f t="shared" si="5"/>
        <v>107</v>
      </c>
    </row>
    <row r="110" spans="1:6" x14ac:dyDescent="0.3">
      <c r="A110" s="3">
        <f t="shared" si="3"/>
        <v>109</v>
      </c>
      <c r="B110" s="10">
        <v>43705.083333333336</v>
      </c>
      <c r="C110" s="9">
        <f>Actions!$L$5*Actions!C111+Actions!$M$5*Actions!D111+Actions!$N$5*Actions!E111+Actions!$O$5*Actions!F111+Actions!$P$5*Actions!G111</f>
        <v>1038770.855</v>
      </c>
      <c r="D110" s="20">
        <f t="shared" si="4"/>
        <v>7.6938954774563584E-4</v>
      </c>
      <c r="E110" s="35">
        <v>-7.0142732936836483E-3</v>
      </c>
      <c r="F110" s="38">
        <f t="shared" si="5"/>
        <v>108</v>
      </c>
    </row>
    <row r="111" spans="1:6" x14ac:dyDescent="0.3">
      <c r="A111" s="3">
        <f t="shared" si="3"/>
        <v>110</v>
      </c>
      <c r="B111" s="10">
        <v>43706.083333333336</v>
      </c>
      <c r="C111" s="9">
        <f>Actions!$L$5*Actions!C112+Actions!$M$5*Actions!D112+Actions!$N$5*Actions!E112+Actions!$O$5*Actions!F112+Actions!$P$5*Actions!G112</f>
        <v>1046705.78</v>
      </c>
      <c r="D111" s="20">
        <f t="shared" si="4"/>
        <v>7.6387636039327855E-3</v>
      </c>
      <c r="E111" s="35">
        <v>-6.843239864437356E-3</v>
      </c>
      <c r="F111" s="38">
        <f t="shared" si="5"/>
        <v>109</v>
      </c>
    </row>
    <row r="112" spans="1:6" x14ac:dyDescent="0.3">
      <c r="A112" s="3">
        <f t="shared" si="3"/>
        <v>111</v>
      </c>
      <c r="B112" s="10">
        <v>43707.083333333336</v>
      </c>
      <c r="C112" s="9">
        <f>Actions!$L$5*Actions!C113+Actions!$M$5*Actions!D113+Actions!$N$5*Actions!E113+Actions!$O$5*Actions!F113+Actions!$P$5*Actions!G113</f>
        <v>1056965.2650000001</v>
      </c>
      <c r="D112" s="20">
        <f t="shared" si="4"/>
        <v>9.8016894489683093E-3</v>
      </c>
      <c r="E112" s="35">
        <v>-6.7496288038069174E-3</v>
      </c>
      <c r="F112" s="38">
        <f t="shared" si="5"/>
        <v>110</v>
      </c>
    </row>
    <row r="113" spans="1:6" x14ac:dyDescent="0.3">
      <c r="A113" s="3">
        <f t="shared" si="3"/>
        <v>112</v>
      </c>
      <c r="B113" s="10">
        <v>43710.083333333336</v>
      </c>
      <c r="C113" s="9">
        <f>Actions!$L$5*Actions!C114+Actions!$M$5*Actions!D114+Actions!$N$5*Actions!E114+Actions!$O$5*Actions!F114+Actions!$P$5*Actions!G114</f>
        <v>1061463.7750000001</v>
      </c>
      <c r="D113" s="20">
        <f t="shared" si="4"/>
        <v>4.2560622841281148E-3</v>
      </c>
      <c r="E113" s="35">
        <v>-6.6835123009344466E-3</v>
      </c>
      <c r="F113" s="38">
        <f t="shared" si="5"/>
        <v>111</v>
      </c>
    </row>
    <row r="114" spans="1:6" x14ac:dyDescent="0.3">
      <c r="A114" s="3">
        <f t="shared" si="3"/>
        <v>113</v>
      </c>
      <c r="B114" s="10">
        <v>43711.083333333336</v>
      </c>
      <c r="C114" s="9">
        <f>Actions!$L$5*Actions!C115+Actions!$M$5*Actions!D115+Actions!$N$5*Actions!E115+Actions!$O$5*Actions!F115+Actions!$P$5*Actions!G115</f>
        <v>1073359.8149999999</v>
      </c>
      <c r="D114" s="20">
        <f t="shared" si="4"/>
        <v>1.1207202996635246E-2</v>
      </c>
      <c r="E114" s="35">
        <v>-6.553325938267851E-3</v>
      </c>
      <c r="F114" s="38">
        <f t="shared" si="5"/>
        <v>112</v>
      </c>
    </row>
    <row r="115" spans="1:6" x14ac:dyDescent="0.3">
      <c r="A115" s="3">
        <f t="shared" si="3"/>
        <v>114</v>
      </c>
      <c r="B115" s="10">
        <v>43712.083333333336</v>
      </c>
      <c r="C115" s="9">
        <f>Actions!$L$5*Actions!C116+Actions!$M$5*Actions!D116+Actions!$N$5*Actions!E116+Actions!$O$5*Actions!F116+Actions!$P$5*Actions!G116</f>
        <v>1076810.2250000001</v>
      </c>
      <c r="D115" s="20">
        <f t="shared" si="4"/>
        <v>3.2145883903806904E-3</v>
      </c>
      <c r="E115" s="35">
        <v>-6.4629408929545162E-3</v>
      </c>
      <c r="F115" s="38">
        <f t="shared" si="5"/>
        <v>113</v>
      </c>
    </row>
    <row r="116" spans="1:6" x14ac:dyDescent="0.3">
      <c r="A116" s="3">
        <f t="shared" si="3"/>
        <v>115</v>
      </c>
      <c r="B116" s="10">
        <v>43713.083333333336</v>
      </c>
      <c r="C116" s="9">
        <f>Actions!$L$5*Actions!C117+Actions!$M$5*Actions!D117+Actions!$N$5*Actions!E117+Actions!$O$5*Actions!F117+Actions!$P$5*Actions!G117</f>
        <v>1080437.9750000001</v>
      </c>
      <c r="D116" s="20">
        <f t="shared" si="4"/>
        <v>3.3689780388184154E-3</v>
      </c>
      <c r="E116" s="35">
        <v>-6.4114310549434617E-3</v>
      </c>
      <c r="F116" s="38">
        <f t="shared" si="5"/>
        <v>114</v>
      </c>
    </row>
    <row r="117" spans="1:6" x14ac:dyDescent="0.3">
      <c r="A117" s="3">
        <f t="shared" si="3"/>
        <v>116</v>
      </c>
      <c r="B117" s="10">
        <v>43714.083333333336</v>
      </c>
      <c r="C117" s="9">
        <f>Actions!$L$5*Actions!C118+Actions!$M$5*Actions!D118+Actions!$N$5*Actions!E118+Actions!$O$5*Actions!F118+Actions!$P$5*Actions!G118</f>
        <v>1076399.595</v>
      </c>
      <c r="D117" s="20">
        <f t="shared" si="4"/>
        <v>-3.7377249721346484E-3</v>
      </c>
      <c r="E117" s="35">
        <v>-6.3424538686159826E-3</v>
      </c>
      <c r="F117" s="38">
        <f t="shared" si="5"/>
        <v>115</v>
      </c>
    </row>
    <row r="118" spans="1:6" x14ac:dyDescent="0.3">
      <c r="A118" s="3">
        <f t="shared" si="3"/>
        <v>117</v>
      </c>
      <c r="B118" s="10">
        <v>43717.083333333336</v>
      </c>
      <c r="C118" s="9">
        <f>Actions!$L$5*Actions!C119+Actions!$M$5*Actions!D119+Actions!$N$5*Actions!E119+Actions!$O$5*Actions!F119+Actions!$P$5*Actions!G119</f>
        <v>1063893.925</v>
      </c>
      <c r="D118" s="20">
        <f t="shared" si="4"/>
        <v>-1.1618055281784057E-2</v>
      </c>
      <c r="E118" s="35">
        <v>-6.336060941276811E-3</v>
      </c>
      <c r="F118" s="38">
        <f t="shared" si="5"/>
        <v>116</v>
      </c>
    </row>
    <row r="119" spans="1:6" x14ac:dyDescent="0.3">
      <c r="A119" s="3">
        <f t="shared" si="3"/>
        <v>118</v>
      </c>
      <c r="B119" s="10">
        <v>43718.083333333336</v>
      </c>
      <c r="C119" s="9">
        <f>Actions!$L$5*Actions!C120+Actions!$M$5*Actions!D120+Actions!$N$5*Actions!E120+Actions!$O$5*Actions!F120+Actions!$P$5*Actions!G120</f>
        <v>1053385.67</v>
      </c>
      <c r="D119" s="20">
        <f t="shared" si="4"/>
        <v>-9.877164210708389E-3</v>
      </c>
      <c r="E119" s="35">
        <v>-6.1855796861423062E-3</v>
      </c>
      <c r="F119" s="38">
        <f t="shared" si="5"/>
        <v>117</v>
      </c>
    </row>
    <row r="120" spans="1:6" x14ac:dyDescent="0.3">
      <c r="A120" s="3">
        <f t="shared" si="3"/>
        <v>119</v>
      </c>
      <c r="B120" s="10">
        <v>43719.083333333336</v>
      </c>
      <c r="C120" s="9">
        <f>Actions!$L$5*Actions!C121+Actions!$M$5*Actions!D121+Actions!$N$5*Actions!E121+Actions!$O$5*Actions!F121+Actions!$P$5*Actions!G121</f>
        <v>1067079.2549999999</v>
      </c>
      <c r="D120" s="20">
        <f t="shared" si="4"/>
        <v>1.2999593017056998E-2</v>
      </c>
      <c r="E120" s="35">
        <v>-6.1519169669872475E-3</v>
      </c>
      <c r="F120" s="38">
        <f t="shared" si="5"/>
        <v>118</v>
      </c>
    </row>
    <row r="121" spans="1:6" x14ac:dyDescent="0.3">
      <c r="A121" s="3">
        <f t="shared" si="3"/>
        <v>120</v>
      </c>
      <c r="B121" s="10">
        <v>43720.083333333336</v>
      </c>
      <c r="C121" s="9">
        <f>Actions!$L$5*Actions!C122+Actions!$M$5*Actions!D122+Actions!$N$5*Actions!E122+Actions!$O$5*Actions!F122+Actions!$P$5*Actions!G122</f>
        <v>1076397.82</v>
      </c>
      <c r="D121" s="20">
        <f t="shared" si="4"/>
        <v>8.7327768357752245E-3</v>
      </c>
      <c r="E121" s="35">
        <v>-6.0985113740575914E-3</v>
      </c>
      <c r="F121" s="38">
        <f t="shared" si="5"/>
        <v>119</v>
      </c>
    </row>
    <row r="122" spans="1:6" x14ac:dyDescent="0.3">
      <c r="A122" s="3">
        <f t="shared" si="3"/>
        <v>121</v>
      </c>
      <c r="B122" s="10">
        <v>43721.083333333336</v>
      </c>
      <c r="C122" s="9">
        <f>Actions!$L$5*Actions!C123+Actions!$M$5*Actions!D123+Actions!$N$5*Actions!E123+Actions!$O$5*Actions!F123+Actions!$P$5*Actions!G123</f>
        <v>1070779.7149999999</v>
      </c>
      <c r="D122" s="20">
        <f t="shared" si="4"/>
        <v>-5.2193574676695498E-3</v>
      </c>
      <c r="E122" s="35">
        <v>-6.0530676109999959E-3</v>
      </c>
      <c r="F122" s="38">
        <f t="shared" si="5"/>
        <v>120</v>
      </c>
    </row>
    <row r="123" spans="1:6" x14ac:dyDescent="0.3">
      <c r="A123" s="3">
        <f t="shared" si="3"/>
        <v>122</v>
      </c>
      <c r="B123" s="10">
        <v>43724.083333333336</v>
      </c>
      <c r="C123" s="9">
        <f>Actions!$L$5*Actions!C124+Actions!$M$5*Actions!D124+Actions!$N$5*Actions!E124+Actions!$O$5*Actions!F124+Actions!$P$5*Actions!G124</f>
        <v>1067404.6950000001</v>
      </c>
      <c r="D123" s="20">
        <f t="shared" si="4"/>
        <v>-3.1519274718421197E-3</v>
      </c>
      <c r="E123" s="35">
        <v>-6.0161864163341683E-3</v>
      </c>
      <c r="F123" s="38">
        <f t="shared" si="5"/>
        <v>121</v>
      </c>
    </row>
    <row r="124" spans="1:6" x14ac:dyDescent="0.3">
      <c r="A124" s="3">
        <f t="shared" si="3"/>
        <v>123</v>
      </c>
      <c r="B124" s="10">
        <v>43725.083333333336</v>
      </c>
      <c r="C124" s="9">
        <f>Actions!$L$5*Actions!C125+Actions!$M$5*Actions!D125+Actions!$N$5*Actions!E125+Actions!$O$5*Actions!F125+Actions!$P$5*Actions!G125</f>
        <v>1064500.5149999999</v>
      </c>
      <c r="D124" s="20">
        <f t="shared" si="4"/>
        <v>-2.7207862337538247E-3</v>
      </c>
      <c r="E124" s="35">
        <v>-5.9867136945248589E-3</v>
      </c>
      <c r="F124" s="38">
        <f t="shared" si="5"/>
        <v>122</v>
      </c>
    </row>
    <row r="125" spans="1:6" x14ac:dyDescent="0.3">
      <c r="A125" s="3">
        <f t="shared" si="3"/>
        <v>124</v>
      </c>
      <c r="B125" s="10">
        <v>43726.083333333336</v>
      </c>
      <c r="C125" s="9">
        <f>Actions!$L$5*Actions!C126+Actions!$M$5*Actions!D126+Actions!$N$5*Actions!E126+Actions!$O$5*Actions!F126+Actions!$P$5*Actions!G126</f>
        <v>1073068.7150000001</v>
      </c>
      <c r="D125" s="20">
        <f t="shared" si="4"/>
        <v>8.0490332125393582E-3</v>
      </c>
      <c r="E125" s="35">
        <v>-5.9427366065162301E-3</v>
      </c>
      <c r="F125" s="38">
        <f t="shared" si="5"/>
        <v>123</v>
      </c>
    </row>
    <row r="126" spans="1:6" x14ac:dyDescent="0.3">
      <c r="A126" s="3">
        <f t="shared" si="3"/>
        <v>125</v>
      </c>
      <c r="B126" s="10">
        <v>43727.083333333336</v>
      </c>
      <c r="C126" s="9">
        <f>Actions!$L$5*Actions!C127+Actions!$M$5*Actions!D127+Actions!$N$5*Actions!E127+Actions!$O$5*Actions!F127+Actions!$P$5*Actions!G127</f>
        <v>1081690.2050000001</v>
      </c>
      <c r="D126" s="20">
        <f t="shared" si="4"/>
        <v>8.0344248970114496E-3</v>
      </c>
      <c r="E126" s="35">
        <v>-5.8909621633252973E-3</v>
      </c>
      <c r="F126" s="38">
        <f t="shared" si="5"/>
        <v>124</v>
      </c>
    </row>
    <row r="127" spans="1:6" x14ac:dyDescent="0.3">
      <c r="A127" s="3">
        <f t="shared" si="3"/>
        <v>126</v>
      </c>
      <c r="B127" s="10">
        <v>43728.083333333336</v>
      </c>
      <c r="C127" s="9">
        <f>Actions!$L$5*Actions!C128+Actions!$M$5*Actions!D128+Actions!$N$5*Actions!E128+Actions!$O$5*Actions!F128+Actions!$P$5*Actions!G128</f>
        <v>1091934.5149999999</v>
      </c>
      <c r="D127" s="20">
        <f t="shared" si="4"/>
        <v>9.4706506101716048E-3</v>
      </c>
      <c r="E127" s="35">
        <v>-5.8127715455301709E-3</v>
      </c>
      <c r="F127" s="38">
        <f t="shared" si="5"/>
        <v>125</v>
      </c>
    </row>
    <row r="128" spans="1:6" x14ac:dyDescent="0.3">
      <c r="A128" s="3">
        <f t="shared" si="3"/>
        <v>127</v>
      </c>
      <c r="B128" s="10">
        <v>43731.083333333336</v>
      </c>
      <c r="C128" s="9">
        <f>Actions!$L$5*Actions!C129+Actions!$M$5*Actions!D129+Actions!$N$5*Actions!E129+Actions!$O$5*Actions!F129+Actions!$P$5*Actions!G129</f>
        <v>1084177.0049999999</v>
      </c>
      <c r="D128" s="20">
        <f t="shared" si="4"/>
        <v>-7.1043729211178741E-3</v>
      </c>
      <c r="E128" s="35">
        <v>-5.7845050467583148E-3</v>
      </c>
      <c r="F128" s="38">
        <f t="shared" si="5"/>
        <v>126</v>
      </c>
    </row>
    <row r="129" spans="1:6" x14ac:dyDescent="0.3">
      <c r="A129" s="3">
        <f t="shared" si="3"/>
        <v>128</v>
      </c>
      <c r="B129" s="10">
        <v>43732.083333333336</v>
      </c>
      <c r="C129" s="9">
        <f>Actions!$L$5*Actions!C130+Actions!$M$5*Actions!D130+Actions!$N$5*Actions!E130+Actions!$O$5*Actions!F130+Actions!$P$5*Actions!G130</f>
        <v>1089834.605</v>
      </c>
      <c r="D129" s="20">
        <f t="shared" si="4"/>
        <v>5.2183360963278247E-3</v>
      </c>
      <c r="E129" s="35">
        <v>-5.6789695816438224E-3</v>
      </c>
      <c r="F129" s="38">
        <f t="shared" si="5"/>
        <v>127</v>
      </c>
    </row>
    <row r="130" spans="1:6" x14ac:dyDescent="0.3">
      <c r="A130" s="3">
        <f t="shared" si="3"/>
        <v>129</v>
      </c>
      <c r="B130" s="10">
        <v>43733.083333333336</v>
      </c>
      <c r="C130" s="9">
        <f>Actions!$L$5*Actions!C131+Actions!$M$5*Actions!D131+Actions!$N$5*Actions!E131+Actions!$O$5*Actions!F131+Actions!$P$5*Actions!G131</f>
        <v>1072375.4850000001</v>
      </c>
      <c r="D130" s="20">
        <f t="shared" si="4"/>
        <v>-1.6019972131459226E-2</v>
      </c>
      <c r="E130" s="35">
        <v>-5.6418406823626199E-3</v>
      </c>
      <c r="F130" s="38">
        <f t="shared" si="5"/>
        <v>128</v>
      </c>
    </row>
    <row r="131" spans="1:6" x14ac:dyDescent="0.3">
      <c r="A131" s="3">
        <f t="shared" ref="A131:A194" si="6">A130+1</f>
        <v>130</v>
      </c>
      <c r="B131" s="10">
        <v>43734.083333333336</v>
      </c>
      <c r="C131" s="9">
        <f>Actions!$L$5*Actions!C132+Actions!$M$5*Actions!D132+Actions!$N$5*Actions!E132+Actions!$O$5*Actions!F132+Actions!$P$5*Actions!G132</f>
        <v>1078565.3049999999</v>
      </c>
      <c r="D131" s="20">
        <f t="shared" ref="D131:D194" si="7">($C131/$C130)-1</f>
        <v>5.7720640639222776E-3</v>
      </c>
      <c r="E131" s="35">
        <v>-5.3495404115404543E-3</v>
      </c>
      <c r="F131" s="38">
        <f t="shared" si="5"/>
        <v>129</v>
      </c>
    </row>
    <row r="132" spans="1:6" x14ac:dyDescent="0.3">
      <c r="A132" s="3">
        <f t="shared" si="6"/>
        <v>131</v>
      </c>
      <c r="B132" s="10">
        <v>43735.083333333336</v>
      </c>
      <c r="C132" s="9">
        <f>Actions!$L$5*Actions!C133+Actions!$M$5*Actions!D133+Actions!$N$5*Actions!E133+Actions!$O$5*Actions!F133+Actions!$P$5*Actions!G133</f>
        <v>1081987.6950000001</v>
      </c>
      <c r="D132" s="20">
        <f t="shared" si="7"/>
        <v>3.1730948363855038E-3</v>
      </c>
      <c r="E132" s="35">
        <v>-5.2382669907132806E-3</v>
      </c>
      <c r="F132" s="38">
        <f t="shared" ref="F132:F195" si="8">F131+1</f>
        <v>130</v>
      </c>
    </row>
    <row r="133" spans="1:6" x14ac:dyDescent="0.3">
      <c r="A133" s="3">
        <f t="shared" si="6"/>
        <v>132</v>
      </c>
      <c r="B133" s="10">
        <v>43738.083333333336</v>
      </c>
      <c r="C133" s="9">
        <f>Actions!$L$5*Actions!C134+Actions!$M$5*Actions!D134+Actions!$N$5*Actions!E134+Actions!$O$5*Actions!F134+Actions!$P$5*Actions!G134</f>
        <v>1087584.3250000002</v>
      </c>
      <c r="D133" s="20">
        <f t="shared" si="7"/>
        <v>5.172544961336234E-3</v>
      </c>
      <c r="E133" s="35">
        <v>-5.2347926013721624E-3</v>
      </c>
      <c r="F133" s="38">
        <f t="shared" si="8"/>
        <v>131</v>
      </c>
    </row>
    <row r="134" spans="1:6" x14ac:dyDescent="0.3">
      <c r="A134" s="3">
        <f t="shared" si="6"/>
        <v>133</v>
      </c>
      <c r="B134" s="10">
        <v>43739.083333333336</v>
      </c>
      <c r="C134" s="9">
        <f>Actions!$L$5*Actions!C135+Actions!$M$5*Actions!D135+Actions!$N$5*Actions!E135+Actions!$O$5*Actions!F135+Actions!$P$5*Actions!G135</f>
        <v>1083357.22</v>
      </c>
      <c r="D134" s="20">
        <f t="shared" si="7"/>
        <v>-3.8866917284783309E-3</v>
      </c>
      <c r="E134" s="35">
        <v>-5.2193574676695498E-3</v>
      </c>
      <c r="F134" s="38">
        <f t="shared" si="8"/>
        <v>132</v>
      </c>
    </row>
    <row r="135" spans="1:6" x14ac:dyDescent="0.3">
      <c r="A135" s="3">
        <f t="shared" si="6"/>
        <v>134</v>
      </c>
      <c r="B135" s="10">
        <v>43740.083333333336</v>
      </c>
      <c r="C135" s="9">
        <f>Actions!$L$5*Actions!C136+Actions!$M$5*Actions!D136+Actions!$N$5*Actions!E136+Actions!$O$5*Actions!F136+Actions!$P$5*Actions!G136</f>
        <v>1060082.4649999999</v>
      </c>
      <c r="D135" s="20">
        <f t="shared" si="7"/>
        <v>-2.1483915526958053E-2</v>
      </c>
      <c r="E135" s="35">
        <v>-5.1292618785077071E-3</v>
      </c>
      <c r="F135" s="38">
        <f t="shared" si="8"/>
        <v>133</v>
      </c>
    </row>
    <row r="136" spans="1:6" x14ac:dyDescent="0.3">
      <c r="A136" s="3">
        <f t="shared" si="6"/>
        <v>135</v>
      </c>
      <c r="B136" s="10">
        <v>43741.083333333336</v>
      </c>
      <c r="C136" s="9">
        <f>Actions!$L$5*Actions!C137+Actions!$M$5*Actions!D137+Actions!$N$5*Actions!E137+Actions!$O$5*Actions!F137+Actions!$P$5*Actions!G137</f>
        <v>1058950.4350000001</v>
      </c>
      <c r="D136" s="20">
        <f t="shared" si="7"/>
        <v>-1.0678697529439285E-3</v>
      </c>
      <c r="E136" s="35">
        <v>-5.1098258312334277E-3</v>
      </c>
      <c r="F136" s="38">
        <f t="shared" si="8"/>
        <v>134</v>
      </c>
    </row>
    <row r="137" spans="1:6" x14ac:dyDescent="0.3">
      <c r="A137" s="3">
        <f t="shared" si="6"/>
        <v>136</v>
      </c>
      <c r="B137" s="10">
        <v>43742.083333333336</v>
      </c>
      <c r="C137" s="9">
        <f>Actions!$L$5*Actions!C138+Actions!$M$5*Actions!D138+Actions!$N$5*Actions!E138+Actions!$O$5*Actions!F138+Actions!$P$5*Actions!G138</f>
        <v>1065242.3049999999</v>
      </c>
      <c r="D137" s="20">
        <f t="shared" si="7"/>
        <v>5.9416095334055008E-3</v>
      </c>
      <c r="E137" s="35">
        <v>-5.0882958807809686E-3</v>
      </c>
      <c r="F137" s="38">
        <f t="shared" si="8"/>
        <v>135</v>
      </c>
    </row>
    <row r="138" spans="1:6" x14ac:dyDescent="0.3">
      <c r="A138" s="3">
        <f t="shared" si="6"/>
        <v>137</v>
      </c>
      <c r="B138" s="10">
        <v>43745.083333333336</v>
      </c>
      <c r="C138" s="9">
        <f>Actions!$L$5*Actions!C139+Actions!$M$5*Actions!D139+Actions!$N$5*Actions!E139+Actions!$O$5*Actions!F139+Actions!$P$5*Actions!G139</f>
        <v>1067591.892</v>
      </c>
      <c r="D138" s="20">
        <f t="shared" si="7"/>
        <v>2.2056831473662442E-3</v>
      </c>
      <c r="E138" s="35">
        <v>-5.0027404223590421E-3</v>
      </c>
      <c r="F138" s="38">
        <f t="shared" si="8"/>
        <v>136</v>
      </c>
    </row>
    <row r="139" spans="1:6" x14ac:dyDescent="0.3">
      <c r="A139" s="3">
        <f t="shared" si="6"/>
        <v>138</v>
      </c>
      <c r="B139" s="10">
        <v>43746.083333333336</v>
      </c>
      <c r="C139" s="9">
        <f>Actions!$L$5*Actions!C140+Actions!$M$5*Actions!D140+Actions!$N$5*Actions!E140+Actions!$O$5*Actions!F140+Actions!$P$5*Actions!G140</f>
        <v>1061200.5249999999</v>
      </c>
      <c r="D139" s="20">
        <f t="shared" si="7"/>
        <v>-5.9867136945248589E-3</v>
      </c>
      <c r="E139" s="35">
        <v>-4.9154718975771283E-3</v>
      </c>
      <c r="F139" s="38">
        <f t="shared" si="8"/>
        <v>137</v>
      </c>
    </row>
    <row r="140" spans="1:6" x14ac:dyDescent="0.3">
      <c r="A140" s="3">
        <f t="shared" si="6"/>
        <v>139</v>
      </c>
      <c r="B140" s="10">
        <v>43747.083333333336</v>
      </c>
      <c r="C140" s="9">
        <f>Actions!$L$5*Actions!C141+Actions!$M$5*Actions!D141+Actions!$N$5*Actions!E141+Actions!$O$5*Actions!F141+Actions!$P$5*Actions!G141</f>
        <v>1059322.0079999999</v>
      </c>
      <c r="D140" s="20">
        <f t="shared" si="7"/>
        <v>-1.7701809938324153E-3</v>
      </c>
      <c r="E140" s="35">
        <v>-4.8804554070315254E-3</v>
      </c>
      <c r="F140" s="38">
        <f t="shared" si="8"/>
        <v>138</v>
      </c>
    </row>
    <row r="141" spans="1:6" x14ac:dyDescent="0.3">
      <c r="A141" s="3">
        <f t="shared" si="6"/>
        <v>140</v>
      </c>
      <c r="B141" s="10">
        <v>43748.083333333336</v>
      </c>
      <c r="C141" s="9">
        <f>Actions!$L$5*Actions!C142+Actions!$M$5*Actions!D142+Actions!$N$5*Actions!E142+Actions!$O$5*Actions!F142+Actions!$P$5*Actions!G142</f>
        <v>1061928.642</v>
      </c>
      <c r="D141" s="20">
        <f t="shared" si="7"/>
        <v>2.4606625561582884E-3</v>
      </c>
      <c r="E141" s="35">
        <v>-4.859725811710458E-3</v>
      </c>
      <c r="F141" s="38">
        <f t="shared" si="8"/>
        <v>139</v>
      </c>
    </row>
    <row r="142" spans="1:6" x14ac:dyDescent="0.3">
      <c r="A142" s="3">
        <f t="shared" si="6"/>
        <v>141</v>
      </c>
      <c r="B142" s="10">
        <v>43749.083333333336</v>
      </c>
      <c r="C142" s="9">
        <f>Actions!$L$5*Actions!C143+Actions!$M$5*Actions!D143+Actions!$N$5*Actions!E143+Actions!$O$5*Actions!F143+Actions!$P$5*Actions!G143</f>
        <v>1073355.8909999998</v>
      </c>
      <c r="D142" s="20">
        <f t="shared" si="7"/>
        <v>1.0760844512563539E-2</v>
      </c>
      <c r="E142" s="35">
        <v>-4.7776674216024606E-3</v>
      </c>
      <c r="F142" s="38">
        <f t="shared" si="8"/>
        <v>140</v>
      </c>
    </row>
    <row r="143" spans="1:6" x14ac:dyDescent="0.3">
      <c r="A143" s="3">
        <f t="shared" si="6"/>
        <v>142</v>
      </c>
      <c r="B143" s="10">
        <v>43752.083333333336</v>
      </c>
      <c r="C143" s="9">
        <f>Actions!$L$5*Actions!C144+Actions!$M$5*Actions!D144+Actions!$N$5*Actions!E144+Actions!$O$5*Actions!F144+Actions!$P$5*Actions!G144</f>
        <v>1072286.9980000001</v>
      </c>
      <c r="D143" s="20">
        <f t="shared" si="7"/>
        <v>-9.95842114402401E-4</v>
      </c>
      <c r="E143" s="35">
        <v>-4.6717327237495443E-3</v>
      </c>
      <c r="F143" s="38">
        <f t="shared" si="8"/>
        <v>141</v>
      </c>
    </row>
    <row r="144" spans="1:6" x14ac:dyDescent="0.3">
      <c r="A144" s="3">
        <f t="shared" si="6"/>
        <v>143</v>
      </c>
      <c r="B144" s="10">
        <v>43753.083333333336</v>
      </c>
      <c r="C144" s="9">
        <f>Actions!$L$5*Actions!C145+Actions!$M$5*Actions!D145+Actions!$N$5*Actions!E145+Actions!$O$5*Actions!F145+Actions!$P$5*Actions!G145</f>
        <v>1077131.1200000001</v>
      </c>
      <c r="D144" s="20">
        <f t="shared" si="7"/>
        <v>4.5175610718353187E-3</v>
      </c>
      <c r="E144" s="35">
        <v>-4.5651261211010485E-3</v>
      </c>
      <c r="F144" s="38">
        <f t="shared" si="8"/>
        <v>142</v>
      </c>
    </row>
    <row r="145" spans="1:6" x14ac:dyDescent="0.3">
      <c r="A145" s="3">
        <f t="shared" si="6"/>
        <v>144</v>
      </c>
      <c r="B145" s="10">
        <v>43754.083333333336</v>
      </c>
      <c r="C145" s="9">
        <f>Actions!$L$5*Actions!C146+Actions!$M$5*Actions!D146+Actions!$N$5*Actions!E146+Actions!$O$5*Actions!F146+Actions!$P$5*Actions!G146</f>
        <v>1078198.058</v>
      </c>
      <c r="D145" s="20">
        <f t="shared" si="7"/>
        <v>9.9053678813021406E-4</v>
      </c>
      <c r="E145" s="35">
        <v>-4.4871965539479142E-3</v>
      </c>
      <c r="F145" s="38">
        <f t="shared" si="8"/>
        <v>143</v>
      </c>
    </row>
    <row r="146" spans="1:6" x14ac:dyDescent="0.3">
      <c r="A146" s="3">
        <f t="shared" si="6"/>
        <v>145</v>
      </c>
      <c r="B146" s="10">
        <v>43755.083333333336</v>
      </c>
      <c r="C146" s="9">
        <f>Actions!$L$5*Actions!C147+Actions!$M$5*Actions!D147+Actions!$N$5*Actions!E147+Actions!$O$5*Actions!F147+Actions!$P$5*Actions!G147</f>
        <v>1078377.5859999999</v>
      </c>
      <c r="D146" s="20">
        <f t="shared" si="7"/>
        <v>1.6650744143698049E-4</v>
      </c>
      <c r="E146" s="35">
        <v>-4.4625458827769471E-3</v>
      </c>
      <c r="F146" s="38">
        <f t="shared" si="8"/>
        <v>144</v>
      </c>
    </row>
    <row r="147" spans="1:6" x14ac:dyDescent="0.3">
      <c r="A147" s="3">
        <f t="shared" si="6"/>
        <v>146</v>
      </c>
      <c r="B147" s="10">
        <v>43756.083333333336</v>
      </c>
      <c r="C147" s="9">
        <f>Actions!$L$5*Actions!C148+Actions!$M$5*Actions!D148+Actions!$N$5*Actions!E148+Actions!$O$5*Actions!F148+Actions!$P$5*Actions!G148</f>
        <v>1078151.429</v>
      </c>
      <c r="D147" s="20">
        <f t="shared" si="7"/>
        <v>-2.0971967790872625E-4</v>
      </c>
      <c r="E147" s="35">
        <v>-4.4523018262030423E-3</v>
      </c>
      <c r="F147" s="38">
        <f t="shared" si="8"/>
        <v>145</v>
      </c>
    </row>
    <row r="148" spans="1:6" x14ac:dyDescent="0.3">
      <c r="A148" s="3">
        <f t="shared" si="6"/>
        <v>147</v>
      </c>
      <c r="B148" s="10">
        <v>43759.083333333336</v>
      </c>
      <c r="C148" s="9">
        <f>Actions!$L$5*Actions!C149+Actions!$M$5*Actions!D149+Actions!$N$5*Actions!E149+Actions!$O$5*Actions!F149+Actions!$P$5*Actions!G149</f>
        <v>1076467.2850000001</v>
      </c>
      <c r="D148" s="20">
        <f t="shared" si="7"/>
        <v>-1.5620662874433755E-3</v>
      </c>
      <c r="E148" s="35">
        <v>-4.4165250946501811E-3</v>
      </c>
      <c r="F148" s="38">
        <f t="shared" si="8"/>
        <v>146</v>
      </c>
    </row>
    <row r="149" spans="1:6" x14ac:dyDescent="0.3">
      <c r="A149" s="3">
        <f t="shared" si="6"/>
        <v>148</v>
      </c>
      <c r="B149" s="10">
        <v>43760.083333333336</v>
      </c>
      <c r="C149" s="9">
        <f>Actions!$L$5*Actions!C150+Actions!$M$5*Actions!D150+Actions!$N$5*Actions!E150+Actions!$O$5*Actions!F150+Actions!$P$5*Actions!G150</f>
        <v>1077046.213</v>
      </c>
      <c r="D149" s="20">
        <f t="shared" si="7"/>
        <v>5.3780361750588312E-4</v>
      </c>
      <c r="E149" s="35">
        <v>-4.3798233331342473E-3</v>
      </c>
      <c r="F149" s="38">
        <f t="shared" si="8"/>
        <v>147</v>
      </c>
    </row>
    <row r="150" spans="1:6" x14ac:dyDescent="0.3">
      <c r="A150" s="3">
        <f t="shared" si="6"/>
        <v>149</v>
      </c>
      <c r="B150" s="10">
        <v>43761.083333333336</v>
      </c>
      <c r="C150" s="9">
        <f>Actions!$L$5*Actions!C151+Actions!$M$5*Actions!D151+Actions!$N$5*Actions!E151+Actions!$O$5*Actions!F151+Actions!$P$5*Actions!G151</f>
        <v>1075285.9929999998</v>
      </c>
      <c r="D150" s="20">
        <f t="shared" si="7"/>
        <v>-1.6343031327293867E-3</v>
      </c>
      <c r="E150" s="35">
        <v>-4.3246898413524804E-3</v>
      </c>
      <c r="F150" s="38">
        <f t="shared" si="8"/>
        <v>148</v>
      </c>
    </row>
    <row r="151" spans="1:6" x14ac:dyDescent="0.3">
      <c r="A151" s="3">
        <f t="shared" si="6"/>
        <v>150</v>
      </c>
      <c r="B151" s="10">
        <v>43762.083333333336</v>
      </c>
      <c r="C151" s="9">
        <f>Actions!$L$5*Actions!C152+Actions!$M$5*Actions!D152+Actions!$N$5*Actions!E152+Actions!$O$5*Actions!F152+Actions!$P$5*Actions!G152</f>
        <v>1082534.6000000001</v>
      </c>
      <c r="D151" s="20">
        <f t="shared" si="7"/>
        <v>6.7410968311574226E-3</v>
      </c>
      <c r="E151" s="35">
        <v>-4.3005193984173573E-3</v>
      </c>
      <c r="F151" s="38">
        <f t="shared" si="8"/>
        <v>149</v>
      </c>
    </row>
    <row r="152" spans="1:6" x14ac:dyDescent="0.3">
      <c r="A152" s="3">
        <f t="shared" si="6"/>
        <v>151</v>
      </c>
      <c r="B152" s="10">
        <v>43763.083333333336</v>
      </c>
      <c r="C152" s="9">
        <f>Actions!$L$5*Actions!C153+Actions!$M$5*Actions!D153+Actions!$N$5*Actions!E153+Actions!$O$5*Actions!F153+Actions!$P$5*Actions!G153</f>
        <v>1082157.45</v>
      </c>
      <c r="D152" s="20">
        <f t="shared" si="7"/>
        <v>-3.4839533073593998E-4</v>
      </c>
      <c r="E152" s="35">
        <v>-4.219390107216836E-3</v>
      </c>
      <c r="F152" s="38">
        <f t="shared" si="8"/>
        <v>150</v>
      </c>
    </row>
    <row r="153" spans="1:6" x14ac:dyDescent="0.3">
      <c r="A153" s="3">
        <f t="shared" si="6"/>
        <v>152</v>
      </c>
      <c r="B153" s="10">
        <v>43766.041666666664</v>
      </c>
      <c r="C153" s="9">
        <f>Actions!$L$5*Actions!C154+Actions!$M$5*Actions!D154+Actions!$N$5*Actions!E154+Actions!$O$5*Actions!F154+Actions!$P$5*Actions!G154</f>
        <v>1081212.5290000001</v>
      </c>
      <c r="D153" s="20">
        <f t="shared" si="7"/>
        <v>-8.7318254843582466E-4</v>
      </c>
      <c r="E153" s="35">
        <v>-4.1389915089834473E-3</v>
      </c>
      <c r="F153" s="38">
        <f t="shared" si="8"/>
        <v>151</v>
      </c>
    </row>
    <row r="154" spans="1:6" x14ac:dyDescent="0.3">
      <c r="A154" s="3">
        <f t="shared" si="6"/>
        <v>153</v>
      </c>
      <c r="B154" s="10">
        <v>43767.041666666664</v>
      </c>
      <c r="C154" s="9">
        <f>Actions!$L$5*Actions!C155+Actions!$M$5*Actions!D155+Actions!$N$5*Actions!E155+Actions!$O$5*Actions!F155+Actions!$P$5*Actions!G155</f>
        <v>1077275.43</v>
      </c>
      <c r="D154" s="20">
        <f t="shared" si="7"/>
        <v>-3.6413738228149306E-3</v>
      </c>
      <c r="E154" s="35">
        <v>-4.064007228533506E-3</v>
      </c>
      <c r="F154" s="38">
        <f t="shared" si="8"/>
        <v>152</v>
      </c>
    </row>
    <row r="155" spans="1:6" x14ac:dyDescent="0.3">
      <c r="A155" s="3">
        <f t="shared" si="6"/>
        <v>154</v>
      </c>
      <c r="B155" s="10">
        <v>43768.041666666664</v>
      </c>
      <c r="C155" s="9">
        <f>Actions!$L$5*Actions!C156+Actions!$M$5*Actions!D156+Actions!$N$5*Actions!E156+Actions!$O$5*Actions!F156+Actions!$P$5*Actions!G156</f>
        <v>1085069.105</v>
      </c>
      <c r="D155" s="20">
        <f t="shared" si="7"/>
        <v>7.234616870450683E-3</v>
      </c>
      <c r="E155" s="35">
        <v>-4.0293974437447533E-3</v>
      </c>
      <c r="F155" s="38">
        <f t="shared" si="8"/>
        <v>153</v>
      </c>
    </row>
    <row r="156" spans="1:6" x14ac:dyDescent="0.3">
      <c r="A156" s="3">
        <f t="shared" si="6"/>
        <v>155</v>
      </c>
      <c r="B156" s="10">
        <v>43769.041666666664</v>
      </c>
      <c r="C156" s="9">
        <f>Actions!$L$5*Actions!C157+Actions!$M$5*Actions!D157+Actions!$N$5*Actions!E157+Actions!$O$5*Actions!F157+Actions!$P$5*Actions!G157</f>
        <v>1084484.584</v>
      </c>
      <c r="D156" s="20">
        <f t="shared" si="7"/>
        <v>-5.3869472212086933E-4</v>
      </c>
      <c r="E156" s="35">
        <v>-4.0274478781996415E-3</v>
      </c>
      <c r="F156" s="38">
        <f t="shared" si="8"/>
        <v>154</v>
      </c>
    </row>
    <row r="157" spans="1:6" x14ac:dyDescent="0.3">
      <c r="A157" s="3">
        <f t="shared" si="6"/>
        <v>156</v>
      </c>
      <c r="B157" s="10">
        <v>43770.041666666664</v>
      </c>
      <c r="C157" s="9">
        <f>Actions!$L$5*Actions!C158+Actions!$M$5*Actions!D158+Actions!$N$5*Actions!E158+Actions!$O$5*Actions!F158+Actions!$P$5*Actions!G158</f>
        <v>1084907.9410000001</v>
      </c>
      <c r="D157" s="20">
        <f t="shared" si="7"/>
        <v>3.9037622686954876E-4</v>
      </c>
      <c r="E157" s="35">
        <v>-3.9580254716786722E-3</v>
      </c>
      <c r="F157" s="38">
        <f t="shared" si="8"/>
        <v>155</v>
      </c>
    </row>
    <row r="158" spans="1:6" x14ac:dyDescent="0.3">
      <c r="A158" s="3">
        <f t="shared" si="6"/>
        <v>157</v>
      </c>
      <c r="B158" s="10">
        <v>43773.041666666664</v>
      </c>
      <c r="C158" s="9">
        <f>Actions!$L$5*Actions!C159+Actions!$M$5*Actions!D159+Actions!$N$5*Actions!E159+Actions!$O$5*Actions!F159+Actions!$P$5*Actions!G159</f>
        <v>1090717.0120000001</v>
      </c>
      <c r="D158" s="20">
        <f t="shared" si="7"/>
        <v>5.354436796402906E-3</v>
      </c>
      <c r="E158" s="35">
        <v>-3.9278540362198688E-3</v>
      </c>
      <c r="F158" s="38">
        <f t="shared" si="8"/>
        <v>156</v>
      </c>
    </row>
    <row r="159" spans="1:6" x14ac:dyDescent="0.3">
      <c r="A159" s="3">
        <f t="shared" si="6"/>
        <v>158</v>
      </c>
      <c r="B159" s="10">
        <v>43774.041666666664</v>
      </c>
      <c r="C159" s="9">
        <f>Actions!$L$5*Actions!C160+Actions!$M$5*Actions!D160+Actions!$N$5*Actions!E160+Actions!$O$5*Actions!F160+Actions!$P$5*Actions!G160</f>
        <v>1091164.6970000002</v>
      </c>
      <c r="D159" s="20">
        <f t="shared" si="7"/>
        <v>4.1045018558860669E-4</v>
      </c>
      <c r="E159" s="35">
        <v>-3.8866917284783309E-3</v>
      </c>
      <c r="F159" s="38">
        <f t="shared" si="8"/>
        <v>157</v>
      </c>
    </row>
    <row r="160" spans="1:6" x14ac:dyDescent="0.3">
      <c r="A160" s="3">
        <f t="shared" si="6"/>
        <v>159</v>
      </c>
      <c r="B160" s="10">
        <v>43775.041666666664</v>
      </c>
      <c r="C160" s="9">
        <f>Actions!$L$5*Actions!C161+Actions!$M$5*Actions!D161+Actions!$N$5*Actions!E161+Actions!$O$5*Actions!F161+Actions!$P$5*Actions!G161</f>
        <v>1091343.29</v>
      </c>
      <c r="D160" s="20">
        <f t="shared" si="7"/>
        <v>1.6367190075960991E-4</v>
      </c>
      <c r="E160" s="35">
        <v>-3.8731650947713137E-3</v>
      </c>
      <c r="F160" s="38">
        <f t="shared" si="8"/>
        <v>158</v>
      </c>
    </row>
    <row r="161" spans="1:6" x14ac:dyDescent="0.3">
      <c r="A161" s="3">
        <f t="shared" si="6"/>
        <v>160</v>
      </c>
      <c r="B161" s="10">
        <v>43776.041666666664</v>
      </c>
      <c r="C161" s="9">
        <f>Actions!$L$5*Actions!C162+Actions!$M$5*Actions!D162+Actions!$N$5*Actions!E162+Actions!$O$5*Actions!F162+Actions!$P$5*Actions!G162</f>
        <v>1089409.4930000002</v>
      </c>
      <c r="D161" s="20">
        <f t="shared" si="7"/>
        <v>-1.7719419890324106E-3</v>
      </c>
      <c r="E161" s="35">
        <v>-3.8709782113771629E-3</v>
      </c>
      <c r="F161" s="38">
        <f t="shared" si="8"/>
        <v>159</v>
      </c>
    </row>
    <row r="162" spans="1:6" x14ac:dyDescent="0.3">
      <c r="A162" s="3">
        <f t="shared" si="6"/>
        <v>161</v>
      </c>
      <c r="B162" s="10">
        <v>43777.041666666664</v>
      </c>
      <c r="C162" s="9">
        <f>Actions!$L$5*Actions!C163+Actions!$M$5*Actions!D163+Actions!$N$5*Actions!E163+Actions!$O$5*Actions!F163+Actions!$P$5*Actions!G163</f>
        <v>1091827.453</v>
      </c>
      <c r="D162" s="20">
        <f t="shared" si="7"/>
        <v>2.2195143474847967E-3</v>
      </c>
      <c r="E162" s="35">
        <v>-3.8150516954065239E-3</v>
      </c>
      <c r="F162" s="38">
        <f t="shared" si="8"/>
        <v>160</v>
      </c>
    </row>
    <row r="163" spans="1:6" x14ac:dyDescent="0.3">
      <c r="A163" s="3">
        <f t="shared" si="6"/>
        <v>162</v>
      </c>
      <c r="B163" s="10">
        <v>43780.041666666664</v>
      </c>
      <c r="C163" s="9">
        <f>Actions!$L$5*Actions!C164+Actions!$M$5*Actions!D164+Actions!$N$5*Actions!E164+Actions!$O$5*Actions!F164+Actions!$P$5*Actions!G164</f>
        <v>1094019.8539999998</v>
      </c>
      <c r="D163" s="20">
        <f t="shared" si="7"/>
        <v>2.0080105093307488E-3</v>
      </c>
      <c r="E163" s="35">
        <v>-3.796131036009287E-3</v>
      </c>
      <c r="F163" s="38">
        <f t="shared" si="8"/>
        <v>161</v>
      </c>
    </row>
    <row r="164" spans="1:6" x14ac:dyDescent="0.3">
      <c r="A164" s="3">
        <f t="shared" si="6"/>
        <v>163</v>
      </c>
      <c r="B164" s="10">
        <v>43781.041666666664</v>
      </c>
      <c r="C164" s="9">
        <f>Actions!$L$5*Actions!C165+Actions!$M$5*Actions!D165+Actions!$N$5*Actions!E165+Actions!$O$5*Actions!F165+Actions!$P$5*Actions!G165</f>
        <v>1101933.7140000002</v>
      </c>
      <c r="D164" s="20">
        <f t="shared" si="7"/>
        <v>7.2337444069825452E-3</v>
      </c>
      <c r="E164" s="35">
        <v>-3.7496099871837663E-3</v>
      </c>
      <c r="F164" s="38">
        <f t="shared" si="8"/>
        <v>162</v>
      </c>
    </row>
    <row r="165" spans="1:6" x14ac:dyDescent="0.3">
      <c r="A165" s="3">
        <f t="shared" si="6"/>
        <v>164</v>
      </c>
      <c r="B165" s="10">
        <v>43782.041666666664</v>
      </c>
      <c r="C165" s="9">
        <f>Actions!$L$5*Actions!C166+Actions!$M$5*Actions!D166+Actions!$N$5*Actions!E166+Actions!$O$5*Actions!F166+Actions!$P$5*Actions!G166</f>
        <v>1096161.4909999999</v>
      </c>
      <c r="D165" s="20">
        <f t="shared" si="7"/>
        <v>-5.2382669907132806E-3</v>
      </c>
      <c r="E165" s="35">
        <v>-3.7377249721346484E-3</v>
      </c>
      <c r="F165" s="38">
        <f t="shared" si="8"/>
        <v>163</v>
      </c>
    </row>
    <row r="166" spans="1:6" x14ac:dyDescent="0.3">
      <c r="A166" s="3">
        <f t="shared" si="6"/>
        <v>165</v>
      </c>
      <c r="B166" s="10">
        <v>43783.041666666664</v>
      </c>
      <c r="C166" s="9">
        <f>Actions!$L$5*Actions!C167+Actions!$M$5*Actions!D167+Actions!$N$5*Actions!E167+Actions!$O$5*Actions!F167+Actions!$P$5*Actions!G167</f>
        <v>1096732.0240000002</v>
      </c>
      <c r="D166" s="20">
        <f t="shared" si="7"/>
        <v>5.2048261564063836E-4</v>
      </c>
      <c r="E166" s="35">
        <v>-3.7172512316815398E-3</v>
      </c>
      <c r="F166" s="38">
        <f t="shared" si="8"/>
        <v>164</v>
      </c>
    </row>
    <row r="167" spans="1:6" x14ac:dyDescent="0.3">
      <c r="A167" s="3">
        <f t="shared" si="6"/>
        <v>166</v>
      </c>
      <c r="B167" s="10">
        <v>43784.041666666664</v>
      </c>
      <c r="C167" s="9">
        <f>Actions!$L$5*Actions!C168+Actions!$M$5*Actions!D168+Actions!$N$5*Actions!E168+Actions!$O$5*Actions!F168+Actions!$P$5*Actions!G168</f>
        <v>1105625.77</v>
      </c>
      <c r="D167" s="20">
        <f t="shared" si="7"/>
        <v>8.1093154985687477E-3</v>
      </c>
      <c r="E167" s="35">
        <v>-3.6413738228149306E-3</v>
      </c>
      <c r="F167" s="38">
        <f t="shared" si="8"/>
        <v>165</v>
      </c>
    </row>
    <row r="168" spans="1:6" x14ac:dyDescent="0.3">
      <c r="A168" s="3">
        <f t="shared" si="6"/>
        <v>167</v>
      </c>
      <c r="B168" s="10">
        <v>43787.041666666664</v>
      </c>
      <c r="C168" s="9">
        <f>Actions!$L$5*Actions!C169+Actions!$M$5*Actions!D169+Actions!$N$5*Actions!E169+Actions!$O$5*Actions!F169+Actions!$P$5*Actions!G169</f>
        <v>1120245.21</v>
      </c>
      <c r="D168" s="20">
        <f t="shared" si="7"/>
        <v>1.3222774284647798E-2</v>
      </c>
      <c r="E168" s="35">
        <v>-3.6118750940854483E-3</v>
      </c>
      <c r="F168" s="38">
        <f t="shared" si="8"/>
        <v>166</v>
      </c>
    </row>
    <row r="169" spans="1:6" x14ac:dyDescent="0.3">
      <c r="A169" s="3">
        <f t="shared" si="6"/>
        <v>168</v>
      </c>
      <c r="B169" s="10">
        <v>43788.041666666664</v>
      </c>
      <c r="C169" s="9">
        <f>Actions!$L$5*Actions!C170+Actions!$M$5*Actions!D170+Actions!$N$5*Actions!E170+Actions!$O$5*Actions!F170+Actions!$P$5*Actions!G170</f>
        <v>1113924.9650000001</v>
      </c>
      <c r="D169" s="20">
        <f t="shared" si="7"/>
        <v>-5.6418406823626199E-3</v>
      </c>
      <c r="E169" s="35">
        <v>-3.5837719935823964E-3</v>
      </c>
      <c r="F169" s="38">
        <f t="shared" si="8"/>
        <v>167</v>
      </c>
    </row>
    <row r="170" spans="1:6" x14ac:dyDescent="0.3">
      <c r="A170" s="3">
        <f t="shared" si="6"/>
        <v>169</v>
      </c>
      <c r="B170" s="10">
        <v>43789.041666666664</v>
      </c>
      <c r="C170" s="9">
        <f>Actions!$L$5*Actions!C171+Actions!$M$5*Actions!D171+Actions!$N$5*Actions!E171+Actions!$O$5*Actions!F171+Actions!$P$5*Actions!G171</f>
        <v>1123694.4270000001</v>
      </c>
      <c r="D170" s="20">
        <f t="shared" si="7"/>
        <v>8.7703052781478164E-3</v>
      </c>
      <c r="E170" s="35">
        <v>-3.4790215758069287E-3</v>
      </c>
      <c r="F170" s="38">
        <f t="shared" si="8"/>
        <v>168</v>
      </c>
    </row>
    <row r="171" spans="1:6" x14ac:dyDescent="0.3">
      <c r="A171" s="3">
        <f t="shared" si="6"/>
        <v>170</v>
      </c>
      <c r="B171" s="10">
        <v>43790.041666666664</v>
      </c>
      <c r="C171" s="9">
        <f>Actions!$L$5*Actions!C172+Actions!$M$5*Actions!D172+Actions!$N$5*Actions!E172+Actions!$O$5*Actions!F172+Actions!$P$5*Actions!G172</f>
        <v>1126674.6469999999</v>
      </c>
      <c r="D171" s="20">
        <f t="shared" si="7"/>
        <v>2.6521623035509201E-3</v>
      </c>
      <c r="E171" s="35">
        <v>-3.4705299109940579E-3</v>
      </c>
      <c r="F171" s="38">
        <f t="shared" si="8"/>
        <v>169</v>
      </c>
    </row>
    <row r="172" spans="1:6" x14ac:dyDescent="0.3">
      <c r="A172" s="3">
        <f t="shared" si="6"/>
        <v>171</v>
      </c>
      <c r="B172" s="10">
        <v>43791.041666666664</v>
      </c>
      <c r="C172" s="9">
        <f>Actions!$L$5*Actions!C173+Actions!$M$5*Actions!D173+Actions!$N$5*Actions!E173+Actions!$O$5*Actions!F173+Actions!$P$5*Actions!G173</f>
        <v>1126633.9249999998</v>
      </c>
      <c r="D172" s="20">
        <f t="shared" si="7"/>
        <v>-3.6143530972809756E-5</v>
      </c>
      <c r="E172" s="35">
        <v>-3.2363680787441673E-3</v>
      </c>
      <c r="F172" s="38">
        <f t="shared" si="8"/>
        <v>170</v>
      </c>
    </row>
    <row r="173" spans="1:6" x14ac:dyDescent="0.3">
      <c r="A173" s="3">
        <f t="shared" si="6"/>
        <v>172</v>
      </c>
      <c r="B173" s="10">
        <v>43794.041666666664</v>
      </c>
      <c r="C173" s="9">
        <f>Actions!$L$5*Actions!C174+Actions!$M$5*Actions!D174+Actions!$N$5*Actions!E174+Actions!$O$5*Actions!F174+Actions!$P$5*Actions!G174</f>
        <v>1131779.254</v>
      </c>
      <c r="D173" s="20">
        <f t="shared" si="7"/>
        <v>4.5669927789544484E-3</v>
      </c>
      <c r="E173" s="35">
        <v>-3.2158810714639774E-3</v>
      </c>
      <c r="F173" s="38">
        <f t="shared" si="8"/>
        <v>171</v>
      </c>
    </row>
    <row r="174" spans="1:6" x14ac:dyDescent="0.3">
      <c r="A174" s="3">
        <f t="shared" si="6"/>
        <v>173</v>
      </c>
      <c r="B174" s="10">
        <v>43795.041666666664</v>
      </c>
      <c r="C174" s="9">
        <f>Actions!$L$5*Actions!C175+Actions!$M$5*Actions!D175+Actions!$N$5*Actions!E175+Actions!$O$5*Actions!F175+Actions!$P$5*Actions!G175</f>
        <v>1132272.6299999999</v>
      </c>
      <c r="D174" s="20">
        <f t="shared" si="7"/>
        <v>4.3592953153726022E-4</v>
      </c>
      <c r="E174" s="35">
        <v>-3.1519274718421197E-3</v>
      </c>
      <c r="F174" s="38">
        <f t="shared" si="8"/>
        <v>172</v>
      </c>
    </row>
    <row r="175" spans="1:6" x14ac:dyDescent="0.3">
      <c r="A175" s="3">
        <f t="shared" si="6"/>
        <v>174</v>
      </c>
      <c r="B175" s="10">
        <v>43796.041666666664</v>
      </c>
      <c r="C175" s="9">
        <f>Actions!$L$5*Actions!C176+Actions!$M$5*Actions!D176+Actions!$N$5*Actions!E176+Actions!$O$5*Actions!F176+Actions!$P$5*Actions!G176</f>
        <v>1131766.3700000001</v>
      </c>
      <c r="D175" s="20">
        <f t="shared" si="7"/>
        <v>-4.4711846474621009E-4</v>
      </c>
      <c r="E175" s="35">
        <v>-3.0399308590862706E-3</v>
      </c>
      <c r="F175" s="38">
        <f t="shared" si="8"/>
        <v>173</v>
      </c>
    </row>
    <row r="176" spans="1:6" x14ac:dyDescent="0.3">
      <c r="A176" s="3">
        <f t="shared" si="6"/>
        <v>175</v>
      </c>
      <c r="B176" s="10">
        <v>43797.041666666664</v>
      </c>
      <c r="C176" s="9">
        <f>Actions!$L$5*Actions!C177+Actions!$M$5*Actions!D177+Actions!$N$5*Actions!E177+Actions!$O$5*Actions!F177+Actions!$P$5*Actions!G177</f>
        <v>1129634.3</v>
      </c>
      <c r="D176" s="20">
        <f t="shared" si="7"/>
        <v>-1.8838428641416716E-3</v>
      </c>
      <c r="E176" s="35">
        <v>-2.8537188959322224E-3</v>
      </c>
      <c r="F176" s="38">
        <f t="shared" si="8"/>
        <v>174</v>
      </c>
    </row>
    <row r="177" spans="1:6" x14ac:dyDescent="0.3">
      <c r="A177" s="3">
        <f t="shared" si="6"/>
        <v>176</v>
      </c>
      <c r="B177" s="10">
        <v>43798.041666666664</v>
      </c>
      <c r="C177" s="9">
        <f>Actions!$L$5*Actions!C178+Actions!$M$5*Actions!D178+Actions!$N$5*Actions!E178+Actions!$O$5*Actions!F178+Actions!$P$5*Actions!G178</f>
        <v>1131799.898</v>
      </c>
      <c r="D177" s="20">
        <f t="shared" si="7"/>
        <v>1.9170788280773454E-3</v>
      </c>
      <c r="E177" s="35">
        <v>-2.779124015592882E-3</v>
      </c>
      <c r="F177" s="38">
        <f t="shared" si="8"/>
        <v>175</v>
      </c>
    </row>
    <row r="178" spans="1:6" x14ac:dyDescent="0.3">
      <c r="A178" s="3">
        <f t="shared" si="6"/>
        <v>177</v>
      </c>
      <c r="B178" s="10">
        <v>43801.041666666664</v>
      </c>
      <c r="C178" s="9">
        <f>Actions!$L$5*Actions!C179+Actions!$M$5*Actions!D179+Actions!$N$5*Actions!E179+Actions!$O$5*Actions!F179+Actions!$P$5*Actions!G179</f>
        <v>1113161.898</v>
      </c>
      <c r="D178" s="20">
        <f t="shared" si="7"/>
        <v>-1.6467575260375233E-2</v>
      </c>
      <c r="E178" s="35">
        <v>-2.7207862337538247E-3</v>
      </c>
      <c r="F178" s="38">
        <f t="shared" si="8"/>
        <v>176</v>
      </c>
    </row>
    <row r="179" spans="1:6" x14ac:dyDescent="0.3">
      <c r="A179" s="3">
        <f t="shared" si="6"/>
        <v>178</v>
      </c>
      <c r="B179" s="10">
        <v>43802.041666666664</v>
      </c>
      <c r="C179" s="9">
        <f>Actions!$L$5*Actions!C180+Actions!$M$5*Actions!D180+Actions!$N$5*Actions!E180+Actions!$O$5*Actions!F180+Actions!$P$5*Actions!G180</f>
        <v>1108638</v>
      </c>
      <c r="D179" s="20">
        <f t="shared" si="7"/>
        <v>-4.064007228533506E-3</v>
      </c>
      <c r="E179" s="35">
        <v>-2.7001267220572167E-3</v>
      </c>
      <c r="F179" s="38">
        <f t="shared" si="8"/>
        <v>177</v>
      </c>
    </row>
    <row r="180" spans="1:6" x14ac:dyDescent="0.3">
      <c r="A180" s="3">
        <f t="shared" si="6"/>
        <v>179</v>
      </c>
      <c r="B180" s="10">
        <v>43803.041666666664</v>
      </c>
      <c r="C180" s="9">
        <f>Actions!$L$5*Actions!C181+Actions!$M$5*Actions!D181+Actions!$N$5*Actions!E181+Actions!$O$5*Actions!F181+Actions!$P$5*Actions!G181</f>
        <v>1102834.51</v>
      </c>
      <c r="D180" s="20">
        <f t="shared" si="7"/>
        <v>-5.2347926013721624E-3</v>
      </c>
      <c r="E180" s="35">
        <v>-2.6597473560040497E-3</v>
      </c>
      <c r="F180" s="38">
        <f t="shared" si="8"/>
        <v>178</v>
      </c>
    </row>
    <row r="181" spans="1:6" x14ac:dyDescent="0.3">
      <c r="A181" s="3">
        <f t="shared" si="6"/>
        <v>180</v>
      </c>
      <c r="B181" s="10">
        <v>43804.041666666664</v>
      </c>
      <c r="C181" s="9">
        <f>Actions!$L$5*Actions!C182+Actions!$M$5*Actions!D182+Actions!$N$5*Actions!E182+Actions!$O$5*Actions!F182+Actions!$P$5*Actions!G182</f>
        <v>1095607.2760000001</v>
      </c>
      <c r="D181" s="20">
        <f t="shared" si="7"/>
        <v>-6.553325938267851E-3</v>
      </c>
      <c r="E181" s="35">
        <v>-2.6559377597814571E-3</v>
      </c>
      <c r="F181" s="38">
        <f t="shared" si="8"/>
        <v>179</v>
      </c>
    </row>
    <row r="182" spans="1:6" x14ac:dyDescent="0.3">
      <c r="A182" s="3">
        <f t="shared" si="6"/>
        <v>181</v>
      </c>
      <c r="B182" s="10">
        <v>43805.041666666664</v>
      </c>
      <c r="C182" s="9">
        <f>Actions!$L$5*Actions!C183+Actions!$M$5*Actions!D183+Actions!$N$5*Actions!E183+Actions!$O$5*Actions!F183+Actions!$P$5*Actions!G183</f>
        <v>1102048.1299999999</v>
      </c>
      <c r="D182" s="20">
        <f t="shared" si="7"/>
        <v>5.8787981251047228E-3</v>
      </c>
      <c r="E182" s="35">
        <v>-2.6233851946372289E-3</v>
      </c>
      <c r="F182" s="38">
        <f t="shared" si="8"/>
        <v>180</v>
      </c>
    </row>
    <row r="183" spans="1:6" x14ac:dyDescent="0.3">
      <c r="A183" s="3">
        <f t="shared" si="6"/>
        <v>182</v>
      </c>
      <c r="B183" s="10">
        <v>43808.041666666664</v>
      </c>
      <c r="C183" s="9">
        <f>Actions!$L$5*Actions!C184+Actions!$M$5*Actions!D184+Actions!$N$5*Actions!E184+Actions!$O$5*Actions!F184+Actions!$P$5*Actions!G184</f>
        <v>1089578.3259999999</v>
      </c>
      <c r="D183" s="20">
        <f t="shared" si="7"/>
        <v>-1.131511742595126E-2</v>
      </c>
      <c r="E183" s="35">
        <v>-2.6130012181306839E-3</v>
      </c>
      <c r="F183" s="38">
        <f t="shared" si="8"/>
        <v>181</v>
      </c>
    </row>
    <row r="184" spans="1:6" x14ac:dyDescent="0.3">
      <c r="A184" s="3">
        <f t="shared" si="6"/>
        <v>183</v>
      </c>
      <c r="B184" s="10">
        <v>43809.041666666664</v>
      </c>
      <c r="C184" s="9">
        <f>Actions!$L$5*Actions!C185+Actions!$M$5*Actions!D185+Actions!$N$5*Actions!E185+Actions!$O$5*Actions!F185+Actions!$P$5*Actions!G185</f>
        <v>1098663.199</v>
      </c>
      <c r="D184" s="20">
        <f t="shared" si="7"/>
        <v>8.3379714731954824E-3</v>
      </c>
      <c r="E184" s="35">
        <v>-2.4968007206686016E-3</v>
      </c>
      <c r="F184" s="38">
        <f t="shared" si="8"/>
        <v>182</v>
      </c>
    </row>
    <row r="185" spans="1:6" x14ac:dyDescent="0.3">
      <c r="A185" s="3">
        <f t="shared" si="6"/>
        <v>184</v>
      </c>
      <c r="B185" s="10">
        <v>43810.041666666664</v>
      </c>
      <c r="C185" s="9">
        <f>Actions!$L$5*Actions!C186+Actions!$M$5*Actions!D186+Actions!$N$5*Actions!E186+Actions!$O$5*Actions!F186+Actions!$P$5*Actions!G186</f>
        <v>1107210.4750000001</v>
      </c>
      <c r="D185" s="20">
        <f t="shared" si="7"/>
        <v>7.7797053799379956E-3</v>
      </c>
      <c r="E185" s="35">
        <v>-2.4336930909191201E-3</v>
      </c>
      <c r="F185" s="38">
        <f t="shared" si="8"/>
        <v>183</v>
      </c>
    </row>
    <row r="186" spans="1:6" x14ac:dyDescent="0.3">
      <c r="A186" s="3">
        <f t="shared" si="6"/>
        <v>185</v>
      </c>
      <c r="B186" s="10">
        <v>43811.041666666664</v>
      </c>
      <c r="C186" s="9">
        <f>Actions!$L$5*Actions!C187+Actions!$M$5*Actions!D187+Actions!$N$5*Actions!E187+Actions!$O$5*Actions!F187+Actions!$P$5*Actions!G187</f>
        <v>1109922.088</v>
      </c>
      <c r="D186" s="20">
        <f t="shared" si="7"/>
        <v>2.449049265000669E-3</v>
      </c>
      <c r="E186" s="35">
        <v>-2.4155714641089787E-3</v>
      </c>
      <c r="F186" s="38">
        <f t="shared" si="8"/>
        <v>184</v>
      </c>
    </row>
    <row r="187" spans="1:6" x14ac:dyDescent="0.3">
      <c r="A187" s="3">
        <f t="shared" si="6"/>
        <v>186</v>
      </c>
      <c r="B187" s="10">
        <v>43812.041666666664</v>
      </c>
      <c r="C187" s="9">
        <f>Actions!$L$5*Actions!C188+Actions!$M$5*Actions!D188+Actions!$N$5*Actions!E188+Actions!$O$5*Actions!F188+Actions!$P$5*Actions!G188</f>
        <v>1112837.673</v>
      </c>
      <c r="D187" s="20">
        <f t="shared" si="7"/>
        <v>2.6268375334828065E-3</v>
      </c>
      <c r="E187" s="35">
        <v>-2.4085210348432362E-3</v>
      </c>
      <c r="F187" s="38">
        <f t="shared" si="8"/>
        <v>185</v>
      </c>
    </row>
    <row r="188" spans="1:6" x14ac:dyDescent="0.3">
      <c r="A188" s="3">
        <f t="shared" si="6"/>
        <v>187</v>
      </c>
      <c r="B188" s="10">
        <v>43815.041666666664</v>
      </c>
      <c r="C188" s="9">
        <f>Actions!$L$5*Actions!C189+Actions!$M$5*Actions!D189+Actions!$N$5*Actions!E189+Actions!$O$5*Actions!F189+Actions!$P$5*Actions!G189</f>
        <v>1117493.2949999999</v>
      </c>
      <c r="D188" s="20">
        <f t="shared" si="7"/>
        <v>4.183558943910759E-3</v>
      </c>
      <c r="E188" s="35">
        <v>-2.2727453445453571E-3</v>
      </c>
      <c r="F188" s="38">
        <f t="shared" si="8"/>
        <v>186</v>
      </c>
    </row>
    <row r="189" spans="1:6" x14ac:dyDescent="0.3">
      <c r="A189" s="3">
        <f t="shared" si="6"/>
        <v>188</v>
      </c>
      <c r="B189" s="10">
        <v>43816.041666666664</v>
      </c>
      <c r="C189" s="9">
        <f>Actions!$L$5*Actions!C190+Actions!$M$5*Actions!D190+Actions!$N$5*Actions!E190+Actions!$O$5*Actions!F190+Actions!$P$5*Actions!G190</f>
        <v>1118324.585</v>
      </c>
      <c r="D189" s="20">
        <f t="shared" si="7"/>
        <v>7.438881322325841E-4</v>
      </c>
      <c r="E189" s="35">
        <v>-2.2254523114340063E-3</v>
      </c>
      <c r="F189" s="38">
        <f t="shared" si="8"/>
        <v>187</v>
      </c>
    </row>
    <row r="190" spans="1:6" x14ac:dyDescent="0.3">
      <c r="A190" s="3">
        <f t="shared" si="6"/>
        <v>189</v>
      </c>
      <c r="B190" s="10">
        <v>43817.041666666664</v>
      </c>
      <c r="C190" s="9">
        <f>Actions!$L$5*Actions!C191+Actions!$M$5*Actions!D191+Actions!$N$5*Actions!E191+Actions!$O$5*Actions!F191+Actions!$P$5*Actions!G191</f>
        <v>1115133.2009999999</v>
      </c>
      <c r="D190" s="20">
        <f t="shared" si="7"/>
        <v>-2.8537188959322224E-3</v>
      </c>
      <c r="E190" s="35">
        <v>-2.1939214908259785E-3</v>
      </c>
      <c r="F190" s="38">
        <f t="shared" si="8"/>
        <v>188</v>
      </c>
    </row>
    <row r="191" spans="1:6" x14ac:dyDescent="0.3">
      <c r="A191" s="3">
        <f t="shared" si="6"/>
        <v>190</v>
      </c>
      <c r="B191" s="10">
        <v>43818.041666666664</v>
      </c>
      <c r="C191" s="9">
        <f>Actions!$L$5*Actions!C192+Actions!$M$5*Actions!D192+Actions!$N$5*Actions!E192+Actions!$O$5*Actions!F192+Actions!$P$5*Actions!G192</f>
        <v>1113118.429</v>
      </c>
      <c r="D191" s="20">
        <f t="shared" si="7"/>
        <v>-1.8067545636638593E-3</v>
      </c>
      <c r="E191" s="35">
        <v>-2.1648343192470776E-3</v>
      </c>
      <c r="F191" s="38">
        <f t="shared" si="8"/>
        <v>189</v>
      </c>
    </row>
    <row r="192" spans="1:6" x14ac:dyDescent="0.3">
      <c r="A192" s="3">
        <f t="shared" si="6"/>
        <v>191</v>
      </c>
      <c r="B192" s="10">
        <v>43819.041666666664</v>
      </c>
      <c r="C192" s="9">
        <f>Actions!$L$5*Actions!C193+Actions!$M$5*Actions!D193+Actions!$N$5*Actions!E193+Actions!$O$5*Actions!F193+Actions!$P$5*Actions!G193</f>
        <v>1120055.959</v>
      </c>
      <c r="D192" s="20">
        <f t="shared" si="7"/>
        <v>6.2325174206598888E-3</v>
      </c>
      <c r="E192" s="35">
        <v>-2.136528925565373E-3</v>
      </c>
      <c r="F192" s="38">
        <f t="shared" si="8"/>
        <v>190</v>
      </c>
    </row>
    <row r="193" spans="1:6" x14ac:dyDescent="0.3">
      <c r="A193" s="3">
        <f t="shared" si="6"/>
        <v>192</v>
      </c>
      <c r="B193" s="10">
        <v>43822.041666666664</v>
      </c>
      <c r="C193" s="9">
        <f>Actions!$L$5*Actions!C194+Actions!$M$5*Actions!D194+Actions!$N$5*Actions!E194+Actions!$O$5*Actions!F194+Actions!$P$5*Actions!G194</f>
        <v>1123662.8640000001</v>
      </c>
      <c r="D193" s="20">
        <f t="shared" si="7"/>
        <v>3.2202899962430198E-3</v>
      </c>
      <c r="E193" s="35">
        <v>-2.1331564125337543E-3</v>
      </c>
      <c r="F193" s="38">
        <f t="shared" si="8"/>
        <v>191</v>
      </c>
    </row>
    <row r="194" spans="1:6" x14ac:dyDescent="0.3">
      <c r="A194" s="3">
        <f t="shared" si="6"/>
        <v>193</v>
      </c>
      <c r="B194" s="10">
        <v>43823.041666666664</v>
      </c>
      <c r="C194" s="9">
        <f>Actions!$L$5*Actions!C195+Actions!$M$5*Actions!D195+Actions!$N$5*Actions!E195+Actions!$O$5*Actions!F195+Actions!$P$5*Actions!G195</f>
        <v>1128051.2</v>
      </c>
      <c r="D194" s="20">
        <f t="shared" si="7"/>
        <v>3.9053849162358212E-3</v>
      </c>
      <c r="E194" s="35">
        <v>-2.115381078813483E-3</v>
      </c>
      <c r="F194" s="38">
        <f t="shared" si="8"/>
        <v>192</v>
      </c>
    </row>
    <row r="195" spans="1:6" x14ac:dyDescent="0.3">
      <c r="A195" s="3">
        <f t="shared" ref="A195:A258" si="9">A194+1</f>
        <v>194</v>
      </c>
      <c r="B195" s="10">
        <v>43826.041666666664</v>
      </c>
      <c r="C195" s="9">
        <f>Actions!$L$5*Actions!C196+Actions!$M$5*Actions!D196+Actions!$N$5*Actions!E196+Actions!$O$5*Actions!F196+Actions!$P$5*Actions!G196</f>
        <v>1128315.6189999999</v>
      </c>
      <c r="D195" s="20">
        <f t="shared" ref="D195:D258" si="10">($C195/$C194)-1</f>
        <v>2.3440336750679691E-4</v>
      </c>
      <c r="E195" s="35">
        <v>-2.0635297935343022E-3</v>
      </c>
      <c r="F195" s="38">
        <f t="shared" si="8"/>
        <v>193</v>
      </c>
    </row>
    <row r="196" spans="1:6" x14ac:dyDescent="0.3">
      <c r="A196" s="3">
        <f t="shared" si="9"/>
        <v>195</v>
      </c>
      <c r="B196" s="10">
        <v>43829.041666666664</v>
      </c>
      <c r="C196" s="9">
        <f>Actions!$L$5*Actions!C197+Actions!$M$5*Actions!D197+Actions!$N$5*Actions!E197+Actions!$O$5*Actions!F197+Actions!$P$5*Actions!G197</f>
        <v>1123044.43</v>
      </c>
      <c r="D196" s="20">
        <f t="shared" si="10"/>
        <v>-4.6717327237495443E-3</v>
      </c>
      <c r="E196" s="35">
        <v>-2.0391276802621539E-3</v>
      </c>
      <c r="F196" s="38">
        <f t="shared" ref="F196:F259" si="11">F195+1</f>
        <v>194</v>
      </c>
    </row>
    <row r="197" spans="1:6" x14ac:dyDescent="0.3">
      <c r="A197" s="3">
        <f t="shared" si="9"/>
        <v>196</v>
      </c>
      <c r="B197" s="10">
        <v>43830.041666666664</v>
      </c>
      <c r="C197" s="9">
        <f>Actions!$L$5*Actions!C198+Actions!$M$5*Actions!D198+Actions!$N$5*Actions!E198+Actions!$O$5*Actions!F198+Actions!$P$5*Actions!G198</f>
        <v>1120492.0359999998</v>
      </c>
      <c r="D197" s="20">
        <f t="shared" si="10"/>
        <v>-2.2727453445453571E-3</v>
      </c>
      <c r="E197" s="35">
        <v>-1.98875174048041E-3</v>
      </c>
      <c r="F197" s="38">
        <f t="shared" si="11"/>
        <v>195</v>
      </c>
    </row>
    <row r="198" spans="1:6" x14ac:dyDescent="0.3">
      <c r="A198" s="3">
        <f t="shared" si="9"/>
        <v>197</v>
      </c>
      <c r="B198" s="10">
        <v>43832.041666666664</v>
      </c>
      <c r="C198" s="9">
        <f>Actions!$L$5*Actions!C199+Actions!$M$5*Actions!D199+Actions!$N$5*Actions!E199+Actions!$O$5*Actions!F199+Actions!$P$5*Actions!G199</f>
        <v>1130106.085</v>
      </c>
      <c r="D198" s="20">
        <f t="shared" si="10"/>
        <v>8.5802028850834322E-3</v>
      </c>
      <c r="E198" s="35">
        <v>-1.9636227829477049E-3</v>
      </c>
      <c r="F198" s="38">
        <f t="shared" si="11"/>
        <v>196</v>
      </c>
    </row>
    <row r="199" spans="1:6" x14ac:dyDescent="0.3">
      <c r="A199" s="3">
        <f t="shared" si="9"/>
        <v>198</v>
      </c>
      <c r="B199" s="10">
        <v>43833.041666666664</v>
      </c>
      <c r="C199" s="9">
        <f>Actions!$L$5*Actions!C200+Actions!$M$5*Actions!D200+Actions!$N$5*Actions!E200+Actions!$O$5*Actions!F200+Actions!$P$5*Actions!G200</f>
        <v>1125156.42</v>
      </c>
      <c r="D199" s="20">
        <f t="shared" si="10"/>
        <v>-4.3798233331342473E-3</v>
      </c>
      <c r="E199" s="35">
        <v>-1.9473459913041946E-3</v>
      </c>
      <c r="F199" s="38">
        <f t="shared" si="11"/>
        <v>197</v>
      </c>
    </row>
    <row r="200" spans="1:6" x14ac:dyDescent="0.3">
      <c r="A200" s="3">
        <f t="shared" si="9"/>
        <v>199</v>
      </c>
      <c r="B200" s="10">
        <v>43836.041666666664</v>
      </c>
      <c r="C200" s="9">
        <f>Actions!$L$5*Actions!C201+Actions!$M$5*Actions!D201+Actions!$N$5*Actions!E201+Actions!$O$5*Actions!F201+Actions!$P$5*Actions!G201</f>
        <v>1116337.0159999998</v>
      </c>
      <c r="D200" s="20">
        <f t="shared" si="10"/>
        <v>-7.8383803738151236E-3</v>
      </c>
      <c r="E200" s="35">
        <v>-1.9158076653233991E-3</v>
      </c>
      <c r="F200" s="38">
        <f t="shared" si="11"/>
        <v>198</v>
      </c>
    </row>
    <row r="201" spans="1:6" x14ac:dyDescent="0.3">
      <c r="A201" s="3">
        <f t="shared" si="9"/>
        <v>200</v>
      </c>
      <c r="B201" s="10">
        <v>43837.041666666664</v>
      </c>
      <c r="C201" s="9">
        <f>Actions!$L$5*Actions!C202+Actions!$M$5*Actions!D202+Actions!$N$5*Actions!E202+Actions!$O$5*Actions!F202+Actions!$P$5*Actions!G202</f>
        <v>1113408.4339999999</v>
      </c>
      <c r="D201" s="20">
        <f t="shared" si="10"/>
        <v>-2.6233851946372289E-3</v>
      </c>
      <c r="E201" s="35">
        <v>-1.8838428641416716E-3</v>
      </c>
      <c r="F201" s="38">
        <f t="shared" si="11"/>
        <v>199</v>
      </c>
    </row>
    <row r="202" spans="1:6" x14ac:dyDescent="0.3">
      <c r="A202" s="3">
        <f t="shared" si="9"/>
        <v>201</v>
      </c>
      <c r="B202" s="10">
        <v>43838.041666666664</v>
      </c>
      <c r="C202" s="9">
        <f>Actions!$L$5*Actions!C203+Actions!$M$5*Actions!D203+Actions!$N$5*Actions!E203+Actions!$O$5*Actions!F203+Actions!$P$5*Actions!G203</f>
        <v>1116848.108</v>
      </c>
      <c r="D202" s="20">
        <f t="shared" si="10"/>
        <v>3.089319152759451E-3</v>
      </c>
      <c r="E202" s="35">
        <v>-1.8495497970911767E-3</v>
      </c>
      <c r="F202" s="38">
        <f t="shared" si="11"/>
        <v>200</v>
      </c>
    </row>
    <row r="203" spans="1:6" x14ac:dyDescent="0.3">
      <c r="A203" s="3">
        <f t="shared" si="9"/>
        <v>202</v>
      </c>
      <c r="B203" s="10">
        <v>43839.041666666664</v>
      </c>
      <c r="C203" s="9">
        <f>Actions!$L$5*Actions!C204+Actions!$M$5*Actions!D204+Actions!$N$5*Actions!E204+Actions!$O$5*Actions!F204+Actions!$P$5*Actions!G204</f>
        <v>1119319.362</v>
      </c>
      <c r="D203" s="20">
        <f t="shared" si="10"/>
        <v>2.2127037529080518E-3</v>
      </c>
      <c r="E203" s="35">
        <v>-1.8067574506682726E-3</v>
      </c>
      <c r="F203" s="38">
        <f t="shared" si="11"/>
        <v>201</v>
      </c>
    </row>
    <row r="204" spans="1:6" x14ac:dyDescent="0.3">
      <c r="A204" s="3">
        <f t="shared" si="9"/>
        <v>203</v>
      </c>
      <c r="B204" s="10">
        <v>43840.041666666664</v>
      </c>
      <c r="C204" s="9">
        <f>Actions!$L$5*Actions!C205+Actions!$M$5*Actions!D205+Actions!$N$5*Actions!E205+Actions!$O$5*Actions!F205+Actions!$P$5*Actions!G205</f>
        <v>1120411.9780000001</v>
      </c>
      <c r="D204" s="20">
        <f t="shared" si="10"/>
        <v>9.7614321443328933E-4</v>
      </c>
      <c r="E204" s="35">
        <v>-1.8067545636638593E-3</v>
      </c>
      <c r="F204" s="38">
        <f t="shared" si="11"/>
        <v>202</v>
      </c>
    </row>
    <row r="205" spans="1:6" x14ac:dyDescent="0.3">
      <c r="A205" s="3">
        <f t="shared" si="9"/>
        <v>204</v>
      </c>
      <c r="B205" s="10">
        <v>43843.041666666664</v>
      </c>
      <c r="C205" s="9">
        <f>Actions!$L$5*Actions!C206+Actions!$M$5*Actions!D206+Actions!$N$5*Actions!E206+Actions!$O$5*Actions!F206+Actions!$P$5*Actions!G206</f>
        <v>1125210.111</v>
      </c>
      <c r="D205" s="20">
        <f t="shared" si="10"/>
        <v>4.2824720676093442E-3</v>
      </c>
      <c r="E205" s="35">
        <v>-1.7719419890324106E-3</v>
      </c>
      <c r="F205" s="38">
        <f t="shared" si="11"/>
        <v>203</v>
      </c>
    </row>
    <row r="206" spans="1:6" x14ac:dyDescent="0.3">
      <c r="A206" s="3">
        <f t="shared" si="9"/>
        <v>205</v>
      </c>
      <c r="B206" s="10">
        <v>43844.041666666664</v>
      </c>
      <c r="C206" s="9">
        <f>Actions!$L$5*Actions!C207+Actions!$M$5*Actions!D207+Actions!$N$5*Actions!E207+Actions!$O$5*Actions!F207+Actions!$P$5*Actions!G207</f>
        <v>1126252.57</v>
      </c>
      <c r="D206" s="20">
        <f t="shared" si="10"/>
        <v>9.2645719213590993E-4</v>
      </c>
      <c r="E206" s="35">
        <v>-1.7701809938324153E-3</v>
      </c>
      <c r="F206" s="38">
        <f t="shared" si="11"/>
        <v>204</v>
      </c>
    </row>
    <row r="207" spans="1:6" x14ac:dyDescent="0.3">
      <c r="A207" s="3">
        <f t="shared" si="9"/>
        <v>206</v>
      </c>
      <c r="B207" s="10">
        <v>43845.041666666664</v>
      </c>
      <c r="C207" s="9">
        <f>Actions!$L$5*Actions!C208+Actions!$M$5*Actions!D208+Actions!$N$5*Actions!E208+Actions!$O$5*Actions!F208+Actions!$P$5*Actions!G208</f>
        <v>1132590.0800000001</v>
      </c>
      <c r="D207" s="20">
        <f t="shared" si="10"/>
        <v>5.6270770596331676E-3</v>
      </c>
      <c r="E207" s="35">
        <v>-1.7690318359443458E-3</v>
      </c>
      <c r="F207" s="38">
        <f t="shared" si="11"/>
        <v>205</v>
      </c>
    </row>
    <row r="208" spans="1:6" x14ac:dyDescent="0.3">
      <c r="A208" s="3">
        <f t="shared" si="9"/>
        <v>207</v>
      </c>
      <c r="B208" s="10">
        <v>43846.041666666664</v>
      </c>
      <c r="C208" s="9">
        <f>Actions!$L$5*Actions!C209+Actions!$M$5*Actions!D209+Actions!$N$5*Actions!E209+Actions!$O$5*Actions!F209+Actions!$P$5*Actions!G209</f>
        <v>1128947.8050000002</v>
      </c>
      <c r="D208" s="20">
        <f t="shared" si="10"/>
        <v>-3.2158810714639774E-3</v>
      </c>
      <c r="E208" s="35">
        <v>-1.6843173403443545E-3</v>
      </c>
      <c r="F208" s="38">
        <f t="shared" si="11"/>
        <v>206</v>
      </c>
    </row>
    <row r="209" spans="1:6" x14ac:dyDescent="0.3">
      <c r="A209" s="3">
        <f t="shared" si="9"/>
        <v>208</v>
      </c>
      <c r="B209" s="10">
        <v>43847.041666666664</v>
      </c>
      <c r="C209" s="9">
        <f>Actions!$L$5*Actions!C210+Actions!$M$5*Actions!D210+Actions!$N$5*Actions!E210+Actions!$O$5*Actions!F210+Actions!$P$5*Actions!G210</f>
        <v>1149736.2350000001</v>
      </c>
      <c r="D209" s="20">
        <f t="shared" si="10"/>
        <v>1.8413986818460515E-2</v>
      </c>
      <c r="E209" s="35">
        <v>-1.6343031327293867E-3</v>
      </c>
      <c r="F209" s="38">
        <f t="shared" si="11"/>
        <v>207</v>
      </c>
    </row>
    <row r="210" spans="1:6" x14ac:dyDescent="0.3">
      <c r="A210" s="3">
        <f t="shared" si="9"/>
        <v>209</v>
      </c>
      <c r="B210" s="10">
        <v>43850.041666666664</v>
      </c>
      <c r="C210" s="9">
        <f>Actions!$L$5*Actions!C211+Actions!$M$5*Actions!D211+Actions!$N$5*Actions!E211+Actions!$O$5*Actions!F211+Actions!$P$5*Actions!G211</f>
        <v>1149439.83</v>
      </c>
      <c r="D210" s="20">
        <f t="shared" si="10"/>
        <v>-2.578026080912732E-4</v>
      </c>
      <c r="E210" s="35">
        <v>-1.6037652095637345E-3</v>
      </c>
      <c r="F210" s="38">
        <f t="shared" si="11"/>
        <v>208</v>
      </c>
    </row>
    <row r="211" spans="1:6" x14ac:dyDescent="0.3">
      <c r="A211" s="3">
        <f t="shared" si="9"/>
        <v>210</v>
      </c>
      <c r="B211" s="10">
        <v>43851.041666666664</v>
      </c>
      <c r="C211" s="9">
        <f>Actions!$L$5*Actions!C212+Actions!$M$5*Actions!D212+Actions!$N$5*Actions!E212+Actions!$O$5*Actions!F212+Actions!$P$5*Actions!G212</f>
        <v>1155166.46</v>
      </c>
      <c r="D211" s="20">
        <f t="shared" si="10"/>
        <v>4.9821050659084598E-3</v>
      </c>
      <c r="E211" s="35">
        <v>-1.5936273417205271E-3</v>
      </c>
      <c r="F211" s="38">
        <f t="shared" si="11"/>
        <v>209</v>
      </c>
    </row>
    <row r="212" spans="1:6" x14ac:dyDescent="0.3">
      <c r="A212" s="3">
        <f t="shared" si="9"/>
        <v>211</v>
      </c>
      <c r="B212" s="10">
        <v>43852.041666666664</v>
      </c>
      <c r="C212" s="9">
        <f>Actions!$L$5*Actions!C213+Actions!$M$5*Actions!D213+Actions!$N$5*Actions!E213+Actions!$O$5*Actions!F213+Actions!$P$5*Actions!G213</f>
        <v>1155543.3700000001</v>
      </c>
      <c r="D212" s="20">
        <f t="shared" si="10"/>
        <v>3.2628198017459198E-4</v>
      </c>
      <c r="E212" s="35">
        <v>-1.5620662874433755E-3</v>
      </c>
      <c r="F212" s="38">
        <f t="shared" si="11"/>
        <v>210</v>
      </c>
    </row>
    <row r="213" spans="1:6" x14ac:dyDescent="0.3">
      <c r="A213" s="3">
        <f t="shared" si="9"/>
        <v>212</v>
      </c>
      <c r="B213" s="10">
        <v>43853.041666666664</v>
      </c>
      <c r="C213" s="9">
        <f>Actions!$L$5*Actions!C214+Actions!$M$5*Actions!D214+Actions!$N$5*Actions!E214+Actions!$O$5*Actions!F214+Actions!$P$5*Actions!G214</f>
        <v>1144361.2450000001</v>
      </c>
      <c r="D213" s="20">
        <f t="shared" si="10"/>
        <v>-9.6769409875113732E-3</v>
      </c>
      <c r="E213" s="35">
        <v>-1.4833430443744744E-3</v>
      </c>
      <c r="F213" s="38">
        <f t="shared" si="11"/>
        <v>211</v>
      </c>
    </row>
    <row r="214" spans="1:6" x14ac:dyDescent="0.3">
      <c r="A214" s="3">
        <f t="shared" si="9"/>
        <v>213</v>
      </c>
      <c r="B214" s="10">
        <v>43854.041666666664</v>
      </c>
      <c r="C214" s="9">
        <f>Actions!$L$5*Actions!C215+Actions!$M$5*Actions!D215+Actions!$N$5*Actions!E215+Actions!$O$5*Actions!F215+Actions!$P$5*Actions!G215</f>
        <v>1149652.915</v>
      </c>
      <c r="D214" s="20">
        <f t="shared" si="10"/>
        <v>4.6241254875769577E-3</v>
      </c>
      <c r="E214" s="35">
        <v>-1.4474680960825381E-3</v>
      </c>
      <c r="F214" s="38">
        <f t="shared" si="11"/>
        <v>212</v>
      </c>
    </row>
    <row r="215" spans="1:6" x14ac:dyDescent="0.3">
      <c r="A215" s="3">
        <f t="shared" si="9"/>
        <v>214</v>
      </c>
      <c r="B215" s="10">
        <v>43857.041666666664</v>
      </c>
      <c r="C215" s="9">
        <f>Actions!$L$5*Actions!C216+Actions!$M$5*Actions!D216+Actions!$N$5*Actions!E216+Actions!$O$5*Actions!F216+Actions!$P$5*Actions!G216</f>
        <v>1135549.25</v>
      </c>
      <c r="D215" s="20">
        <f t="shared" si="10"/>
        <v>-1.2267759091447172E-2</v>
      </c>
      <c r="E215" s="35">
        <v>-1.3986685498387219E-3</v>
      </c>
      <c r="F215" s="38">
        <f t="shared" si="11"/>
        <v>213</v>
      </c>
    </row>
    <row r="216" spans="1:6" x14ac:dyDescent="0.3">
      <c r="A216" s="3">
        <f t="shared" si="9"/>
        <v>215</v>
      </c>
      <c r="B216" s="10">
        <v>43858.041666666664</v>
      </c>
      <c r="C216" s="9">
        <f>Actions!$L$5*Actions!C217+Actions!$M$5*Actions!D217+Actions!$N$5*Actions!E217+Actions!$O$5*Actions!F217+Actions!$P$5*Actions!G217</f>
        <v>1141184.81</v>
      </c>
      <c r="D216" s="20">
        <f t="shared" si="10"/>
        <v>4.9628494757052444E-3</v>
      </c>
      <c r="E216" s="35">
        <v>-1.3638342489667998E-3</v>
      </c>
      <c r="F216" s="38">
        <f t="shared" si="11"/>
        <v>214</v>
      </c>
    </row>
    <row r="217" spans="1:6" x14ac:dyDescent="0.3">
      <c r="A217" s="3">
        <f t="shared" si="9"/>
        <v>216</v>
      </c>
      <c r="B217" s="10">
        <v>43859.041666666664</v>
      </c>
      <c r="C217" s="9">
        <f>Actions!$L$5*Actions!C218+Actions!$M$5*Actions!D218+Actions!$N$5*Actions!E218+Actions!$O$5*Actions!F218+Actions!$P$5*Actions!G218</f>
        <v>1140444.92</v>
      </c>
      <c r="D217" s="20">
        <f t="shared" si="10"/>
        <v>-6.4835247850880684E-4</v>
      </c>
      <c r="E217" s="35">
        <v>-1.3573446235820574E-3</v>
      </c>
      <c r="F217" s="38">
        <f t="shared" si="11"/>
        <v>215</v>
      </c>
    </row>
    <row r="218" spans="1:6" x14ac:dyDescent="0.3">
      <c r="A218" s="3">
        <f t="shared" si="9"/>
        <v>217</v>
      </c>
      <c r="B218" s="10">
        <v>43860.041666666664</v>
      </c>
      <c r="C218" s="9">
        <f>Actions!$L$5*Actions!C219+Actions!$M$5*Actions!D219+Actions!$N$5*Actions!E219+Actions!$O$5*Actions!F219+Actions!$P$5*Actions!G219</f>
        <v>1135367.3149999999</v>
      </c>
      <c r="D218" s="20">
        <f t="shared" si="10"/>
        <v>-4.4523018262030423E-3</v>
      </c>
      <c r="E218" s="35">
        <v>-1.2552433439164679E-3</v>
      </c>
      <c r="F218" s="38">
        <f t="shared" si="11"/>
        <v>216</v>
      </c>
    </row>
    <row r="219" spans="1:6" x14ac:dyDescent="0.3">
      <c r="A219" s="3">
        <f t="shared" si="9"/>
        <v>218</v>
      </c>
      <c r="B219" s="10">
        <v>43861.041666666664</v>
      </c>
      <c r="C219" s="9">
        <f>Actions!$L$5*Actions!C220+Actions!$M$5*Actions!D220+Actions!$N$5*Actions!E220+Actions!$O$5*Actions!F220+Actions!$P$5*Actions!G220</f>
        <v>1131035.83</v>
      </c>
      <c r="D219" s="20">
        <f t="shared" si="10"/>
        <v>-3.8150516954065239E-3</v>
      </c>
      <c r="E219" s="35">
        <v>-1.2272498570478074E-3</v>
      </c>
      <c r="F219" s="38">
        <f t="shared" si="11"/>
        <v>217</v>
      </c>
    </row>
    <row r="220" spans="1:6" x14ac:dyDescent="0.3">
      <c r="A220" s="3">
        <f t="shared" si="9"/>
        <v>219</v>
      </c>
      <c r="B220" s="10">
        <v>43864.041666666664</v>
      </c>
      <c r="C220" s="9">
        <f>Actions!$L$5*Actions!C221+Actions!$M$5*Actions!D221+Actions!$N$5*Actions!E221+Actions!$O$5*Actions!F221+Actions!$P$5*Actions!G221</f>
        <v>1136317.8900000001</v>
      </c>
      <c r="D220" s="20">
        <f t="shared" si="10"/>
        <v>4.6701084615508037E-3</v>
      </c>
      <c r="E220" s="35">
        <v>-1.0678697529439285E-3</v>
      </c>
      <c r="F220" s="38">
        <f t="shared" si="11"/>
        <v>218</v>
      </c>
    </row>
    <row r="221" spans="1:6" x14ac:dyDescent="0.3">
      <c r="A221" s="3">
        <f t="shared" si="9"/>
        <v>220</v>
      </c>
      <c r="B221" s="10">
        <v>43865.041666666664</v>
      </c>
      <c r="C221" s="9">
        <f>Actions!$L$5*Actions!C222+Actions!$M$5*Actions!D222+Actions!$N$5*Actions!E222+Actions!$O$5*Actions!F222+Actions!$P$5*Actions!G222</f>
        <v>1142300.9500000002</v>
      </c>
      <c r="D221" s="20">
        <f t="shared" si="10"/>
        <v>5.2653047643209661E-3</v>
      </c>
      <c r="E221" s="35">
        <v>-9.95842114402401E-4</v>
      </c>
      <c r="F221" s="38">
        <f t="shared" si="11"/>
        <v>219</v>
      </c>
    </row>
    <row r="222" spans="1:6" x14ac:dyDescent="0.3">
      <c r="A222" s="3">
        <f t="shared" si="9"/>
        <v>221</v>
      </c>
      <c r="B222" s="10">
        <v>43866.041666666664</v>
      </c>
      <c r="C222" s="9">
        <f>Actions!$L$5*Actions!C223+Actions!$M$5*Actions!D223+Actions!$N$5*Actions!E223+Actions!$O$5*Actions!F223+Actions!$P$5*Actions!G223</f>
        <v>1153881.4350000001</v>
      </c>
      <c r="D222" s="20">
        <f t="shared" si="10"/>
        <v>1.013785815375523E-2</v>
      </c>
      <c r="E222" s="35">
        <v>-9.3654890123928691E-4</v>
      </c>
      <c r="F222" s="38">
        <f t="shared" si="11"/>
        <v>220</v>
      </c>
    </row>
    <row r="223" spans="1:6" x14ac:dyDescent="0.3">
      <c r="A223" s="3">
        <f t="shared" si="9"/>
        <v>222</v>
      </c>
      <c r="B223" s="10">
        <v>43867.041666666664</v>
      </c>
      <c r="C223" s="9">
        <f>Actions!$L$5*Actions!C224+Actions!$M$5*Actions!D224+Actions!$N$5*Actions!E224+Actions!$O$5*Actions!F224+Actions!$P$5*Actions!G224</f>
        <v>1162125.53</v>
      </c>
      <c r="D223" s="20">
        <f t="shared" si="10"/>
        <v>7.1446638709460331E-3</v>
      </c>
      <c r="E223" s="35">
        <v>-8.9498869958470895E-4</v>
      </c>
      <c r="F223" s="38">
        <f t="shared" si="11"/>
        <v>221</v>
      </c>
    </row>
    <row r="224" spans="1:6" x14ac:dyDescent="0.3">
      <c r="A224" s="3">
        <f t="shared" si="9"/>
        <v>223</v>
      </c>
      <c r="B224" s="10">
        <v>43868.041666666664</v>
      </c>
      <c r="C224" s="9">
        <f>Actions!$L$5*Actions!C225+Actions!$M$5*Actions!D225+Actions!$N$5*Actions!E225+Actions!$O$5*Actions!F225+Actions!$P$5*Actions!G225</f>
        <v>1157445.1299999999</v>
      </c>
      <c r="D224" s="20">
        <f t="shared" si="10"/>
        <v>-4.0274478781996415E-3</v>
      </c>
      <c r="E224" s="35">
        <v>-8.7318254843582466E-4</v>
      </c>
      <c r="F224" s="38">
        <f t="shared" si="11"/>
        <v>222</v>
      </c>
    </row>
    <row r="225" spans="1:6" x14ac:dyDescent="0.3">
      <c r="A225" s="3">
        <f t="shared" si="9"/>
        <v>224</v>
      </c>
      <c r="B225" s="10">
        <v>43871.041666666664</v>
      </c>
      <c r="C225" s="9">
        <f>Actions!$L$5*Actions!C226+Actions!$M$5*Actions!D226+Actions!$N$5*Actions!E226+Actions!$O$5*Actions!F226+Actions!$P$5*Actions!G226</f>
        <v>1154972.2150000001</v>
      </c>
      <c r="D225" s="20">
        <f t="shared" si="10"/>
        <v>-2.136528925565373E-3</v>
      </c>
      <c r="E225" s="35">
        <v>-8.5738677055713364E-4</v>
      </c>
      <c r="F225" s="38">
        <f t="shared" si="11"/>
        <v>223</v>
      </c>
    </row>
    <row r="226" spans="1:6" x14ac:dyDescent="0.3">
      <c r="A226" s="3">
        <f t="shared" si="9"/>
        <v>225</v>
      </c>
      <c r="B226" s="10">
        <v>43872.041666666664</v>
      </c>
      <c r="C226" s="9">
        <f>Actions!$L$5*Actions!C227+Actions!$M$5*Actions!D227+Actions!$N$5*Actions!E227+Actions!$O$5*Actions!F227+Actions!$P$5*Actions!G227</f>
        <v>1155312.9449999998</v>
      </c>
      <c r="D226" s="20">
        <f t="shared" si="10"/>
        <v>2.9501142588062024E-4</v>
      </c>
      <c r="E226" s="35">
        <v>-7.753270020687264E-4</v>
      </c>
      <c r="F226" s="38">
        <f t="shared" si="11"/>
        <v>224</v>
      </c>
    </row>
    <row r="227" spans="1:6" x14ac:dyDescent="0.3">
      <c r="A227" s="3">
        <f t="shared" si="9"/>
        <v>226</v>
      </c>
      <c r="B227" s="10">
        <v>43873.041666666664</v>
      </c>
      <c r="C227" s="9">
        <f>Actions!$L$5*Actions!C228+Actions!$M$5*Actions!D228+Actions!$N$5*Actions!E228+Actions!$O$5*Actions!F228+Actions!$P$5*Actions!G228</f>
        <v>1156671.105</v>
      </c>
      <c r="D227" s="20">
        <f t="shared" si="10"/>
        <v>1.1755775834401128E-3</v>
      </c>
      <c r="E227" s="35">
        <v>-7.5915732271092384E-4</v>
      </c>
      <c r="F227" s="38">
        <f t="shared" si="11"/>
        <v>225</v>
      </c>
    </row>
    <row r="228" spans="1:6" x14ac:dyDescent="0.3">
      <c r="A228" s="3">
        <f t="shared" si="9"/>
        <v>227</v>
      </c>
      <c r="B228" s="10">
        <v>43874.041666666664</v>
      </c>
      <c r="C228" s="9">
        <f>Actions!$L$5*Actions!C229+Actions!$M$5*Actions!D229+Actions!$N$5*Actions!E229+Actions!$O$5*Actions!F229+Actions!$P$5*Actions!G229</f>
        <v>1159580.98</v>
      </c>
      <c r="D228" s="20">
        <f t="shared" si="10"/>
        <v>2.515732421620509E-3</v>
      </c>
      <c r="E228" s="35">
        <v>-6.4835247850880684E-4</v>
      </c>
      <c r="F228" s="38">
        <f t="shared" si="11"/>
        <v>226</v>
      </c>
    </row>
    <row r="229" spans="1:6" x14ac:dyDescent="0.3">
      <c r="A229" s="3">
        <f t="shared" si="9"/>
        <v>228</v>
      </c>
      <c r="B229" s="10">
        <v>43875.041666666664</v>
      </c>
      <c r="C229" s="9">
        <f>Actions!$L$5*Actions!C230+Actions!$M$5*Actions!D230+Actions!$N$5*Actions!E230+Actions!$O$5*Actions!F230+Actions!$P$5*Actions!G230</f>
        <v>1179749.0649999999</v>
      </c>
      <c r="D229" s="20">
        <f t="shared" si="10"/>
        <v>1.7392562785912613E-2</v>
      </c>
      <c r="E229" s="35">
        <v>-6.3048626437856026E-4</v>
      </c>
      <c r="F229" s="38">
        <f t="shared" si="11"/>
        <v>227</v>
      </c>
    </row>
    <row r="230" spans="1:6" x14ac:dyDescent="0.3">
      <c r="A230" s="3">
        <f t="shared" si="9"/>
        <v>229</v>
      </c>
      <c r="B230" s="10">
        <v>43878.041666666664</v>
      </c>
      <c r="C230" s="9">
        <f>Actions!$L$5*Actions!C231+Actions!$M$5*Actions!D231+Actions!$N$5*Actions!E231+Actions!$O$5*Actions!F231+Actions!$P$5*Actions!G231</f>
        <v>1188950.81</v>
      </c>
      <c r="D230" s="20">
        <f t="shared" si="10"/>
        <v>7.7997476522688736E-3</v>
      </c>
      <c r="E230" s="35">
        <v>-5.5762371523937482E-4</v>
      </c>
      <c r="F230" s="38">
        <f t="shared" si="11"/>
        <v>228</v>
      </c>
    </row>
    <row r="231" spans="1:6" x14ac:dyDescent="0.3">
      <c r="A231" s="3">
        <f t="shared" si="9"/>
        <v>230</v>
      </c>
      <c r="B231" s="10">
        <v>43879.041666666664</v>
      </c>
      <c r="C231" s="9">
        <f>Actions!$L$5*Actions!C232+Actions!$M$5*Actions!D232+Actions!$N$5*Actions!E232+Actions!$O$5*Actions!F232+Actions!$P$5*Actions!G232</f>
        <v>1194237.28</v>
      </c>
      <c r="D231" s="20">
        <f t="shared" si="10"/>
        <v>4.4463319723042627E-3</v>
      </c>
      <c r="E231" s="35">
        <v>-5.3869472212086933E-4</v>
      </c>
      <c r="F231" s="38">
        <f t="shared" si="11"/>
        <v>229</v>
      </c>
    </row>
    <row r="232" spans="1:6" x14ac:dyDescent="0.3">
      <c r="A232" s="3">
        <f t="shared" si="9"/>
        <v>231</v>
      </c>
      <c r="B232" s="10">
        <v>43880.041666666664</v>
      </c>
      <c r="C232" s="9">
        <f>Actions!$L$5*Actions!C233+Actions!$M$5*Actions!D233+Actions!$N$5*Actions!E233+Actions!$O$5*Actions!F233+Actions!$P$5*Actions!G233</f>
        <v>1189798</v>
      </c>
      <c r="D232" s="20">
        <f t="shared" si="10"/>
        <v>-3.7172512316815398E-3</v>
      </c>
      <c r="E232" s="35">
        <v>-5.3713263896693064E-4</v>
      </c>
      <c r="F232" s="38">
        <f t="shared" si="11"/>
        <v>230</v>
      </c>
    </row>
    <row r="233" spans="1:6" x14ac:dyDescent="0.3">
      <c r="A233" s="3">
        <f t="shared" si="9"/>
        <v>232</v>
      </c>
      <c r="B233" s="10">
        <v>43881.041666666664</v>
      </c>
      <c r="C233" s="9">
        <f>Actions!$L$5*Actions!C234+Actions!$M$5*Actions!D234+Actions!$N$5*Actions!E234+Actions!$O$5*Actions!F234+Actions!$P$5*Actions!G234</f>
        <v>1182788.9449999998</v>
      </c>
      <c r="D233" s="20">
        <f t="shared" si="10"/>
        <v>-5.8909621633252973E-3</v>
      </c>
      <c r="E233" s="35">
        <v>-4.8464838630335461E-4</v>
      </c>
      <c r="F233" s="38">
        <f t="shared" si="11"/>
        <v>231</v>
      </c>
    </row>
    <row r="234" spans="1:6" x14ac:dyDescent="0.3">
      <c r="A234" s="3">
        <f t="shared" si="9"/>
        <v>233</v>
      </c>
      <c r="B234" s="10">
        <v>43882.041666666664</v>
      </c>
      <c r="C234" s="9">
        <f>Actions!$L$5*Actions!C235+Actions!$M$5*Actions!D235+Actions!$N$5*Actions!E235+Actions!$O$5*Actions!F235+Actions!$P$5*Actions!G235</f>
        <v>1186836.155</v>
      </c>
      <c r="D234" s="20">
        <f t="shared" si="10"/>
        <v>3.4217516295775852E-3</v>
      </c>
      <c r="E234" s="35">
        <v>-4.8320553406344668E-4</v>
      </c>
      <c r="F234" s="38">
        <f t="shared" si="11"/>
        <v>232</v>
      </c>
    </row>
    <row r="235" spans="1:6" x14ac:dyDescent="0.3">
      <c r="A235" s="3">
        <f t="shared" si="9"/>
        <v>234</v>
      </c>
      <c r="B235" s="10">
        <v>43885.041666666664</v>
      </c>
      <c r="C235" s="9">
        <f>Actions!$L$5*Actions!C236+Actions!$M$5*Actions!D236+Actions!$N$5*Actions!E236+Actions!$O$5*Actions!F236+Actions!$P$5*Actions!G236</f>
        <v>1150354.3799999999</v>
      </c>
      <c r="D235" s="20">
        <f t="shared" si="10"/>
        <v>-3.0738678499392491E-2</v>
      </c>
      <c r="E235" s="35">
        <v>-4.4711846474621009E-4</v>
      </c>
      <c r="F235" s="38">
        <f t="shared" si="11"/>
        <v>233</v>
      </c>
    </row>
    <row r="236" spans="1:6" x14ac:dyDescent="0.3">
      <c r="A236" s="3">
        <f t="shared" si="9"/>
        <v>235</v>
      </c>
      <c r="B236" s="10">
        <v>43886.041666666664</v>
      </c>
      <c r="C236" s="9">
        <f>Actions!$L$5*Actions!C237+Actions!$M$5*Actions!D237+Actions!$N$5*Actions!E237+Actions!$O$5*Actions!F237+Actions!$P$5*Actions!G237</f>
        <v>1128814.8</v>
      </c>
      <c r="D236" s="20">
        <f t="shared" si="10"/>
        <v>-1.8724299550195833E-2</v>
      </c>
      <c r="E236" s="35">
        <v>-3.4839533073593998E-4</v>
      </c>
      <c r="F236" s="38">
        <f t="shared" si="11"/>
        <v>234</v>
      </c>
    </row>
    <row r="237" spans="1:6" x14ac:dyDescent="0.3">
      <c r="A237" s="3">
        <f t="shared" si="9"/>
        <v>236</v>
      </c>
      <c r="B237" s="10">
        <v>43887.041666666664</v>
      </c>
      <c r="C237" s="9">
        <f>Actions!$L$5*Actions!C238+Actions!$M$5*Actions!D238+Actions!$N$5*Actions!E238+Actions!$O$5*Actions!F238+Actions!$P$5*Actions!G238</f>
        <v>1124051.8900000001</v>
      </c>
      <c r="D237" s="20">
        <f t="shared" si="10"/>
        <v>-4.219390107216836E-3</v>
      </c>
      <c r="E237" s="35">
        <v>-3.2220826989581841E-4</v>
      </c>
      <c r="F237" s="38">
        <f t="shared" si="11"/>
        <v>235</v>
      </c>
    </row>
    <row r="238" spans="1:6" x14ac:dyDescent="0.3">
      <c r="A238" s="3">
        <f t="shared" si="9"/>
        <v>237</v>
      </c>
      <c r="B238" s="10">
        <v>43888.041666666664</v>
      </c>
      <c r="C238" s="9">
        <f>Actions!$L$5*Actions!C239+Actions!$M$5*Actions!D239+Actions!$N$5*Actions!E239+Actions!$O$5*Actions!F239+Actions!$P$5*Actions!G239</f>
        <v>1094467.52</v>
      </c>
      <c r="D238" s="20">
        <f t="shared" si="10"/>
        <v>-2.6319398831312069E-2</v>
      </c>
      <c r="E238" s="35">
        <v>-2.9230066649865716E-4</v>
      </c>
      <c r="F238" s="38">
        <f t="shared" si="11"/>
        <v>236</v>
      </c>
    </row>
    <row r="239" spans="1:6" x14ac:dyDescent="0.3">
      <c r="A239" s="3">
        <f t="shared" si="9"/>
        <v>238</v>
      </c>
      <c r="B239" s="10">
        <v>43889.041666666664</v>
      </c>
      <c r="C239" s="9">
        <f>Actions!$L$5*Actions!C240+Actions!$M$5*Actions!D240+Actions!$N$5*Actions!E240+Actions!$O$5*Actions!F240+Actions!$P$5*Actions!G240</f>
        <v>1043851.03</v>
      </c>
      <c r="D239" s="20">
        <f t="shared" si="10"/>
        <v>-4.624759444665838E-2</v>
      </c>
      <c r="E239" s="35">
        <v>-2.8767178967148421E-4</v>
      </c>
      <c r="F239" s="38">
        <f t="shared" si="11"/>
        <v>237</v>
      </c>
    </row>
    <row r="240" spans="1:6" x14ac:dyDescent="0.3">
      <c r="A240" s="3">
        <f t="shared" si="9"/>
        <v>239</v>
      </c>
      <c r="B240" s="10">
        <v>43892.041666666664</v>
      </c>
      <c r="C240" s="9">
        <f>Actions!$L$5*Actions!C241+Actions!$M$5*Actions!D241+Actions!$N$5*Actions!E241+Actions!$O$5*Actions!F241+Actions!$P$5*Actions!G241</f>
        <v>1061589.655</v>
      </c>
      <c r="D240" s="20">
        <f t="shared" si="10"/>
        <v>1.6993444936295177E-2</v>
      </c>
      <c r="E240" s="35">
        <v>-2.578026080912732E-4</v>
      </c>
      <c r="F240" s="38">
        <f t="shared" si="11"/>
        <v>238</v>
      </c>
    </row>
    <row r="241" spans="1:6" x14ac:dyDescent="0.3">
      <c r="A241" s="3">
        <f t="shared" si="9"/>
        <v>240</v>
      </c>
      <c r="B241" s="10">
        <v>43893.041666666664</v>
      </c>
      <c r="C241" s="9">
        <f>Actions!$L$5*Actions!C242+Actions!$M$5*Actions!D242+Actions!$N$5*Actions!E242+Actions!$O$5*Actions!F242+Actions!$P$5*Actions!G242</f>
        <v>1064375.92</v>
      </c>
      <c r="D241" s="20">
        <f t="shared" si="10"/>
        <v>2.6246158173046652E-3</v>
      </c>
      <c r="E241" s="35">
        <v>-2.0971967790872625E-4</v>
      </c>
      <c r="F241" s="38">
        <f t="shared" si="11"/>
        <v>239</v>
      </c>
    </row>
    <row r="242" spans="1:6" x14ac:dyDescent="0.3">
      <c r="A242" s="3">
        <f t="shared" si="9"/>
        <v>241</v>
      </c>
      <c r="B242" s="10">
        <v>43894.041666666664</v>
      </c>
      <c r="C242" s="9">
        <f>Actions!$L$5*Actions!C243+Actions!$M$5*Actions!D243+Actions!$N$5*Actions!E243+Actions!$O$5*Actions!F243+Actions!$P$5*Actions!G243</f>
        <v>1088745.71</v>
      </c>
      <c r="D242" s="20">
        <f t="shared" si="10"/>
        <v>2.2895848677223052E-2</v>
      </c>
      <c r="E242" s="35">
        <v>-9.6531158565116293E-5</v>
      </c>
      <c r="F242" s="38">
        <f t="shared" si="11"/>
        <v>240</v>
      </c>
    </row>
    <row r="243" spans="1:6" x14ac:dyDescent="0.3">
      <c r="A243" s="3">
        <f t="shared" si="9"/>
        <v>242</v>
      </c>
      <c r="B243" s="10">
        <v>43895.041666666664</v>
      </c>
      <c r="C243" s="9">
        <f>Actions!$L$5*Actions!C244+Actions!$M$5*Actions!D244+Actions!$N$5*Actions!E244+Actions!$O$5*Actions!F244+Actions!$P$5*Actions!G244</f>
        <v>1071246.115</v>
      </c>
      <c r="D243" s="20">
        <f t="shared" si="10"/>
        <v>-1.6073170106911339E-2</v>
      </c>
      <c r="E243" s="35">
        <v>-9.2142625069624451E-5</v>
      </c>
      <c r="F243" s="38">
        <f t="shared" si="11"/>
        <v>241</v>
      </c>
    </row>
    <row r="244" spans="1:6" x14ac:dyDescent="0.3">
      <c r="A244" s="3">
        <f t="shared" si="9"/>
        <v>243</v>
      </c>
      <c r="B244" s="10">
        <v>43896.041666666664</v>
      </c>
      <c r="C244" s="9">
        <f>Actions!$L$5*Actions!C245+Actions!$M$5*Actions!D245+Actions!$N$5*Actions!E245+Actions!$O$5*Actions!F245+Actions!$P$5*Actions!G245</f>
        <v>1029319.91</v>
      </c>
      <c r="D244" s="20">
        <f t="shared" si="10"/>
        <v>-3.913778954521574E-2</v>
      </c>
      <c r="E244" s="35">
        <v>-3.6143530972809756E-5</v>
      </c>
      <c r="F244" s="38">
        <f t="shared" si="11"/>
        <v>242</v>
      </c>
    </row>
    <row r="245" spans="1:6" x14ac:dyDescent="0.3">
      <c r="A245" s="3">
        <f t="shared" si="9"/>
        <v>244</v>
      </c>
      <c r="B245" s="10">
        <v>43899.041666666664</v>
      </c>
      <c r="C245" s="9">
        <f>Actions!$L$5*Actions!C246+Actions!$M$5*Actions!D246+Actions!$N$5*Actions!E246+Actions!$O$5*Actions!F246+Actions!$P$5*Actions!G246</f>
        <v>963170.13500000001</v>
      </c>
      <c r="D245" s="20">
        <f t="shared" si="10"/>
        <v>-6.4265515858913158E-2</v>
      </c>
      <c r="E245" s="35">
        <v>-2.880212336076049E-5</v>
      </c>
      <c r="F245" s="38">
        <f t="shared" si="11"/>
        <v>243</v>
      </c>
    </row>
    <row r="246" spans="1:6" x14ac:dyDescent="0.3">
      <c r="A246" s="3">
        <f t="shared" si="9"/>
        <v>245</v>
      </c>
      <c r="B246" s="10">
        <v>43900.041666666664</v>
      </c>
      <c r="C246" s="9">
        <f>Actions!$L$5*Actions!C247+Actions!$M$5*Actions!D247+Actions!$N$5*Actions!E247+Actions!$O$5*Actions!F247+Actions!$P$5*Actions!G247</f>
        <v>938524.01</v>
      </c>
      <c r="D246" s="20">
        <f t="shared" si="10"/>
        <v>-2.5588547759529567E-2</v>
      </c>
      <c r="E246" s="35">
        <v>1.0899225905158794E-4</v>
      </c>
      <c r="F246" s="38">
        <f t="shared" si="11"/>
        <v>244</v>
      </c>
    </row>
    <row r="247" spans="1:6" x14ac:dyDescent="0.3">
      <c r="A247" s="3">
        <f t="shared" si="9"/>
        <v>246</v>
      </c>
      <c r="B247" s="10">
        <v>43901.041666666664</v>
      </c>
      <c r="C247" s="9">
        <f>Actions!$L$5*Actions!C248+Actions!$M$5*Actions!D248+Actions!$N$5*Actions!E248+Actions!$O$5*Actions!F248+Actions!$P$5*Actions!G248</f>
        <v>922876.33499999996</v>
      </c>
      <c r="D247" s="20">
        <f t="shared" si="10"/>
        <v>-1.6672642184188846E-2</v>
      </c>
      <c r="E247" s="35">
        <v>1.1061722490701698E-4</v>
      </c>
      <c r="F247" s="38">
        <f t="shared" si="11"/>
        <v>245</v>
      </c>
    </row>
    <row r="248" spans="1:6" x14ac:dyDescent="0.3">
      <c r="A248" s="3">
        <f t="shared" si="9"/>
        <v>247</v>
      </c>
      <c r="B248" s="10">
        <v>43902.041666666664</v>
      </c>
      <c r="C248" s="9">
        <f>Actions!$L$5*Actions!C249+Actions!$M$5*Actions!D249+Actions!$N$5*Actions!E249+Actions!$O$5*Actions!F249+Actions!$P$5*Actions!G249</f>
        <v>817439.67599999998</v>
      </c>
      <c r="D248" s="20">
        <f t="shared" si="10"/>
        <v>-0.11424787374139356</v>
      </c>
      <c r="E248" s="35">
        <v>1.434003818450158E-4</v>
      </c>
      <c r="F248" s="38">
        <f t="shared" si="11"/>
        <v>246</v>
      </c>
    </row>
    <row r="249" spans="1:6" x14ac:dyDescent="0.3">
      <c r="A249" s="3">
        <f t="shared" si="9"/>
        <v>248</v>
      </c>
      <c r="B249" s="10">
        <v>43903.041666666664</v>
      </c>
      <c r="C249" s="9">
        <f>Actions!$L$5*Actions!C250+Actions!$M$5*Actions!D250+Actions!$N$5*Actions!E250+Actions!$O$5*Actions!F250+Actions!$P$5*Actions!G250</f>
        <v>804138.65800000005</v>
      </c>
      <c r="D249" s="20">
        <f t="shared" si="10"/>
        <v>-1.627155910156719E-2</v>
      </c>
      <c r="E249" s="35">
        <v>1.6367190075960991E-4</v>
      </c>
      <c r="F249" s="38">
        <f t="shared" si="11"/>
        <v>247</v>
      </c>
    </row>
    <row r="250" spans="1:6" x14ac:dyDescent="0.3">
      <c r="A250" s="3">
        <f t="shared" si="9"/>
        <v>249</v>
      </c>
      <c r="B250" s="10">
        <v>43906.041666666664</v>
      </c>
      <c r="C250" s="9">
        <f>Actions!$L$5*Actions!C251+Actions!$M$5*Actions!D251+Actions!$N$5*Actions!E251+Actions!$O$5*Actions!F251+Actions!$P$5*Actions!G251</f>
        <v>752036.05799999996</v>
      </c>
      <c r="D250" s="20">
        <f t="shared" si="10"/>
        <v>-6.4793054632625413E-2</v>
      </c>
      <c r="E250" s="35">
        <v>1.6650744143698049E-4</v>
      </c>
      <c r="F250" s="38">
        <f t="shared" si="11"/>
        <v>248</v>
      </c>
    </row>
    <row r="251" spans="1:6" x14ac:dyDescent="0.3">
      <c r="A251" s="3">
        <f t="shared" si="9"/>
        <v>250</v>
      </c>
      <c r="B251" s="10">
        <v>43907.041666666664</v>
      </c>
      <c r="C251" s="9">
        <f>Actions!$L$5*Actions!C252+Actions!$M$5*Actions!D252+Actions!$N$5*Actions!E252+Actions!$O$5*Actions!F252+Actions!$P$5*Actions!G252</f>
        <v>754429.94000000006</v>
      </c>
      <c r="D251" s="20">
        <f t="shared" si="10"/>
        <v>3.1832010906052144E-3</v>
      </c>
      <c r="E251" s="35">
        <v>1.9250757492494941E-4</v>
      </c>
      <c r="F251" s="38">
        <f t="shared" si="11"/>
        <v>249</v>
      </c>
    </row>
    <row r="252" spans="1:6" x14ac:dyDescent="0.3">
      <c r="A252" s="3">
        <f t="shared" si="9"/>
        <v>251</v>
      </c>
      <c r="B252" s="10">
        <v>43908.041666666664</v>
      </c>
      <c r="C252" s="9">
        <f>Actions!$L$5*Actions!C253+Actions!$M$5*Actions!D253+Actions!$N$5*Actions!E253+Actions!$O$5*Actions!F253+Actions!$P$5*Actions!G253</f>
        <v>733788.66500000004</v>
      </c>
      <c r="D252" s="20">
        <f t="shared" si="10"/>
        <v>-2.7360095226337422E-2</v>
      </c>
      <c r="E252" s="35">
        <v>2.3175195967040096E-4</v>
      </c>
      <c r="F252" s="38">
        <f t="shared" si="11"/>
        <v>250</v>
      </c>
    </row>
    <row r="253" spans="1:6" x14ac:dyDescent="0.3">
      <c r="A253" s="3">
        <f t="shared" si="9"/>
        <v>252</v>
      </c>
      <c r="B253" s="10">
        <v>43909.041666666664</v>
      </c>
      <c r="C253" s="9">
        <f>Actions!$L$5*Actions!C254+Actions!$M$5*Actions!D254+Actions!$N$5*Actions!E254+Actions!$O$5*Actions!F254+Actions!$P$5*Actions!G254</f>
        <v>754335.255</v>
      </c>
      <c r="D253" s="20">
        <f t="shared" si="10"/>
        <v>2.8000691452490623E-2</v>
      </c>
      <c r="E253" s="35">
        <v>2.3440336750679691E-4</v>
      </c>
      <c r="F253" s="38">
        <f t="shared" si="11"/>
        <v>251</v>
      </c>
    </row>
    <row r="254" spans="1:6" x14ac:dyDescent="0.3">
      <c r="A254" s="3">
        <f t="shared" si="9"/>
        <v>253</v>
      </c>
      <c r="B254" s="10">
        <v>43910.041666666664</v>
      </c>
      <c r="C254" s="9">
        <f>Actions!$L$5*Actions!C255+Actions!$M$5*Actions!D255+Actions!$N$5*Actions!E255+Actions!$O$5*Actions!F255+Actions!$P$5*Actions!G255</f>
        <v>803962.67500000005</v>
      </c>
      <c r="D254" s="20">
        <f t="shared" si="10"/>
        <v>6.578960703619785E-2</v>
      </c>
      <c r="E254" s="35">
        <v>2.5768390327485236E-4</v>
      </c>
      <c r="F254" s="38">
        <f t="shared" si="11"/>
        <v>252</v>
      </c>
    </row>
    <row r="255" spans="1:6" x14ac:dyDescent="0.3">
      <c r="A255" s="3">
        <f t="shared" si="9"/>
        <v>254</v>
      </c>
      <c r="B255" s="10">
        <v>43913.041666666664</v>
      </c>
      <c r="C255" s="9">
        <f>Actions!$L$5*Actions!C256+Actions!$M$5*Actions!D256+Actions!$N$5*Actions!E256+Actions!$O$5*Actions!F256+Actions!$P$5*Actions!G256</f>
        <v>789937.15999999992</v>
      </c>
      <c r="D255" s="20">
        <f t="shared" si="10"/>
        <v>-1.7445480289243642E-2</v>
      </c>
      <c r="E255" s="35">
        <v>2.6306304688095139E-4</v>
      </c>
      <c r="F255" s="38">
        <f t="shared" si="11"/>
        <v>253</v>
      </c>
    </row>
    <row r="256" spans="1:6" x14ac:dyDescent="0.3">
      <c r="A256" s="3">
        <f t="shared" si="9"/>
        <v>255</v>
      </c>
      <c r="B256" s="10">
        <v>43914.041666666664</v>
      </c>
      <c r="C256" s="9">
        <f>Actions!$L$5*Actions!C257+Actions!$M$5*Actions!D257+Actions!$N$5*Actions!E257+Actions!$O$5*Actions!F257+Actions!$P$5*Actions!G257</f>
        <v>836108.48199999996</v>
      </c>
      <c r="D256" s="20">
        <f t="shared" si="10"/>
        <v>5.8449360706109843E-2</v>
      </c>
      <c r="E256" s="35">
        <v>2.9501142588062024E-4</v>
      </c>
      <c r="F256" s="38">
        <f t="shared" si="11"/>
        <v>254</v>
      </c>
    </row>
    <row r="257" spans="1:6" x14ac:dyDescent="0.3">
      <c r="A257" s="3">
        <f t="shared" si="9"/>
        <v>256</v>
      </c>
      <c r="B257" s="10">
        <v>43915.041666666664</v>
      </c>
      <c r="C257" s="9">
        <f>Actions!$L$5*Actions!C258+Actions!$M$5*Actions!D258+Actions!$N$5*Actions!E258+Actions!$O$5*Actions!F258+Actions!$P$5*Actions!G258</f>
        <v>836200.97</v>
      </c>
      <c r="D257" s="20">
        <f t="shared" si="10"/>
        <v>1.1061722490701698E-4</v>
      </c>
      <c r="E257" s="35">
        <v>3.1501812775669435E-4</v>
      </c>
      <c r="F257" s="38">
        <f t="shared" si="11"/>
        <v>255</v>
      </c>
    </row>
    <row r="258" spans="1:6" x14ac:dyDescent="0.3">
      <c r="A258" s="3">
        <f t="shared" si="9"/>
        <v>257</v>
      </c>
      <c r="B258" s="10">
        <v>43916.041666666664</v>
      </c>
      <c r="C258" s="9">
        <f>Actions!$L$5*Actions!C259+Actions!$M$5*Actions!D259+Actions!$N$5*Actions!E259+Actions!$O$5*Actions!F259+Actions!$P$5*Actions!G259</f>
        <v>857652.40299999993</v>
      </c>
      <c r="D258" s="20">
        <f t="shared" si="10"/>
        <v>2.5653441899260221E-2</v>
      </c>
      <c r="E258" s="35">
        <v>3.2036506858901248E-4</v>
      </c>
      <c r="F258" s="38">
        <f t="shared" si="11"/>
        <v>256</v>
      </c>
    </row>
    <row r="259" spans="1:6" x14ac:dyDescent="0.3">
      <c r="A259" s="3">
        <f t="shared" ref="A259:A322" si="12">A258+1</f>
        <v>258</v>
      </c>
      <c r="B259" s="10">
        <v>43917.041666666664</v>
      </c>
      <c r="C259" s="9">
        <f>Actions!$L$5*Actions!C260+Actions!$M$5*Actions!D260+Actions!$N$5*Actions!E260+Actions!$O$5*Actions!F260+Actions!$P$5*Actions!G260</f>
        <v>812201.44499999995</v>
      </c>
      <c r="D259" s="20">
        <f t="shared" ref="D259:D322" si="13">($C259/$C258)-1</f>
        <v>-5.2994613949679525E-2</v>
      </c>
      <c r="E259" s="35">
        <v>3.2628198017459198E-4</v>
      </c>
      <c r="F259" s="38">
        <f t="shared" si="11"/>
        <v>257</v>
      </c>
    </row>
    <row r="260" spans="1:6" x14ac:dyDescent="0.3">
      <c r="A260" s="3">
        <f t="shared" si="12"/>
        <v>259</v>
      </c>
      <c r="B260" s="10">
        <v>43920.083333333336</v>
      </c>
      <c r="C260" s="9">
        <f>Actions!$L$5*Actions!C261+Actions!$M$5*Actions!D261+Actions!$N$5*Actions!E261+Actions!$O$5*Actions!F261+Actions!$P$5*Actions!G261</f>
        <v>808138.21200000006</v>
      </c>
      <c r="D260" s="20">
        <f t="shared" si="13"/>
        <v>-5.0027404223590421E-3</v>
      </c>
      <c r="E260" s="35">
        <v>3.9037622686954876E-4</v>
      </c>
      <c r="F260" s="38">
        <f t="shared" ref="F260:F323" si="14">F259+1</f>
        <v>258</v>
      </c>
    </row>
    <row r="261" spans="1:6" x14ac:dyDescent="0.3">
      <c r="A261" s="3">
        <f t="shared" si="12"/>
        <v>260</v>
      </c>
      <c r="B261" s="10">
        <v>43921.083333333336</v>
      </c>
      <c r="C261" s="9">
        <f>Actions!$L$5*Actions!C262+Actions!$M$5*Actions!D262+Actions!$N$5*Actions!E262+Actions!$O$5*Actions!F262+Actions!$P$5*Actions!G262</f>
        <v>804511.93700000003</v>
      </c>
      <c r="D261" s="20">
        <f t="shared" si="13"/>
        <v>-4.4871965539479142E-3</v>
      </c>
      <c r="E261" s="35">
        <v>4.1045018558860669E-4</v>
      </c>
      <c r="F261" s="38">
        <f t="shared" si="14"/>
        <v>259</v>
      </c>
    </row>
    <row r="262" spans="1:6" x14ac:dyDescent="0.3">
      <c r="A262" s="3">
        <f t="shared" si="12"/>
        <v>261</v>
      </c>
      <c r="B262" s="10">
        <v>43922.083333333336</v>
      </c>
      <c r="C262" s="9">
        <f>Actions!$L$5*Actions!C263+Actions!$M$5*Actions!D263+Actions!$N$5*Actions!E263+Actions!$O$5*Actions!F263+Actions!$P$5*Actions!G263</f>
        <v>782237.90099999995</v>
      </c>
      <c r="D262" s="20">
        <f t="shared" si="13"/>
        <v>-2.7686395907386085E-2</v>
      </c>
      <c r="E262" s="35">
        <v>4.1477419753710443E-4</v>
      </c>
      <c r="F262" s="38">
        <f t="shared" si="14"/>
        <v>260</v>
      </c>
    </row>
    <row r="263" spans="1:6" x14ac:dyDescent="0.3">
      <c r="A263" s="3">
        <f t="shared" si="12"/>
        <v>262</v>
      </c>
      <c r="B263" s="10">
        <v>43923.083333333336</v>
      </c>
      <c r="C263" s="9">
        <f>Actions!$L$5*Actions!C264+Actions!$M$5*Actions!D264+Actions!$N$5*Actions!E264+Actions!$O$5*Actions!F264+Actions!$P$5*Actions!G264</f>
        <v>802538.848</v>
      </c>
      <c r="D263" s="20">
        <f t="shared" si="13"/>
        <v>2.5952395011859863E-2</v>
      </c>
      <c r="E263" s="35">
        <v>4.3592953153726022E-4</v>
      </c>
      <c r="F263" s="38">
        <f t="shared" si="14"/>
        <v>261</v>
      </c>
    </row>
    <row r="264" spans="1:6" x14ac:dyDescent="0.3">
      <c r="A264" s="3">
        <f t="shared" si="12"/>
        <v>263</v>
      </c>
      <c r="B264" s="10">
        <v>43924.083333333336</v>
      </c>
      <c r="C264" s="9">
        <f>Actions!$L$5*Actions!C265+Actions!$M$5*Actions!D265+Actions!$N$5*Actions!E265+Actions!$O$5*Actions!F265+Actions!$P$5*Actions!G265</f>
        <v>807740.63899999997</v>
      </c>
      <c r="D264" s="20">
        <f t="shared" si="13"/>
        <v>6.4816687852100596E-3</v>
      </c>
      <c r="E264" s="35">
        <v>5.2048261564063836E-4</v>
      </c>
      <c r="F264" s="38">
        <f t="shared" si="14"/>
        <v>262</v>
      </c>
    </row>
    <row r="265" spans="1:6" x14ac:dyDescent="0.3">
      <c r="A265" s="3">
        <f t="shared" si="12"/>
        <v>264</v>
      </c>
      <c r="B265" s="10">
        <v>43927.083333333336</v>
      </c>
      <c r="C265" s="9">
        <f>Actions!$L$5*Actions!C266+Actions!$M$5*Actions!D266+Actions!$N$5*Actions!E266+Actions!$O$5*Actions!F266+Actions!$P$5*Actions!G266</f>
        <v>838846.6100000001</v>
      </c>
      <c r="D265" s="20">
        <f t="shared" si="13"/>
        <v>3.8509850189672346E-2</v>
      </c>
      <c r="E265" s="35">
        <v>5.3780361750588312E-4</v>
      </c>
      <c r="F265" s="38">
        <f t="shared" si="14"/>
        <v>263</v>
      </c>
    </row>
    <row r="266" spans="1:6" x14ac:dyDescent="0.3">
      <c r="A266" s="3">
        <f t="shared" si="12"/>
        <v>265</v>
      </c>
      <c r="B266" s="10">
        <v>43928.083333333336</v>
      </c>
      <c r="C266" s="9">
        <f>Actions!$L$5*Actions!C267+Actions!$M$5*Actions!D267+Actions!$N$5*Actions!E267+Actions!$O$5*Actions!F267+Actions!$P$5*Actions!G267</f>
        <v>854817.04200000013</v>
      </c>
      <c r="D266" s="20">
        <f t="shared" si="13"/>
        <v>1.9038560577839148E-2</v>
      </c>
      <c r="E266" s="35">
        <v>7.438881322325841E-4</v>
      </c>
      <c r="F266" s="38">
        <f t="shared" si="14"/>
        <v>264</v>
      </c>
    </row>
    <row r="267" spans="1:6" x14ac:dyDescent="0.3">
      <c r="A267" s="3">
        <f t="shared" si="12"/>
        <v>266</v>
      </c>
      <c r="B267" s="10">
        <v>43929.083333333336</v>
      </c>
      <c r="C267" s="9">
        <f>Actions!$L$5*Actions!C268+Actions!$M$5*Actions!D268+Actions!$N$5*Actions!E268+Actions!$O$5*Actions!F268+Actions!$P$5*Actions!G268</f>
        <v>841370.89100000006</v>
      </c>
      <c r="D267" s="20">
        <f t="shared" si="13"/>
        <v>-1.5729858366581362E-2</v>
      </c>
      <c r="E267" s="35">
        <v>7.6938954774563584E-4</v>
      </c>
      <c r="F267" s="38">
        <f t="shared" si="14"/>
        <v>265</v>
      </c>
    </row>
    <row r="268" spans="1:6" x14ac:dyDescent="0.3">
      <c r="A268" s="3">
        <f t="shared" si="12"/>
        <v>267</v>
      </c>
      <c r="B268" s="10">
        <v>43930.083333333336</v>
      </c>
      <c r="C268" s="9">
        <f>Actions!$L$5*Actions!C269+Actions!$M$5*Actions!D269+Actions!$N$5*Actions!E269+Actions!$O$5*Actions!F269+Actions!$P$5*Actions!G269</f>
        <v>849302.71699999995</v>
      </c>
      <c r="D268" s="20">
        <f t="shared" si="13"/>
        <v>9.4272645807518263E-3</v>
      </c>
      <c r="E268" s="35">
        <v>8.6567255900615869E-4</v>
      </c>
      <c r="F268" s="38">
        <f t="shared" si="14"/>
        <v>266</v>
      </c>
    </row>
    <row r="269" spans="1:6" x14ac:dyDescent="0.3">
      <c r="A269" s="3">
        <f t="shared" si="12"/>
        <v>268</v>
      </c>
      <c r="B269" s="10">
        <v>43935.083333333336</v>
      </c>
      <c r="C269" s="9">
        <f>Actions!$L$5*Actions!C270+Actions!$M$5*Actions!D270+Actions!$N$5*Actions!E270+Actions!$O$5*Actions!F270+Actions!$P$5*Actions!G270</f>
        <v>864937.59200000006</v>
      </c>
      <c r="D269" s="20">
        <f t="shared" si="13"/>
        <v>1.8409072156541972E-2</v>
      </c>
      <c r="E269" s="35">
        <v>8.6933539025912943E-4</v>
      </c>
      <c r="F269" s="38">
        <f t="shared" si="14"/>
        <v>267</v>
      </c>
    </row>
    <row r="270" spans="1:6" x14ac:dyDescent="0.3">
      <c r="A270" s="3">
        <f t="shared" si="12"/>
        <v>269</v>
      </c>
      <c r="B270" s="10">
        <v>43936.083333333336</v>
      </c>
      <c r="C270" s="9">
        <f>Actions!$L$5*Actions!C271+Actions!$M$5*Actions!D271+Actions!$N$5*Actions!E271+Actions!$O$5*Actions!F271+Actions!$P$5*Actions!G271</f>
        <v>838514.03099999996</v>
      </c>
      <c r="D270" s="20">
        <f t="shared" si="13"/>
        <v>-3.0549673461296556E-2</v>
      </c>
      <c r="E270" s="35">
        <v>8.7892254697319316E-4</v>
      </c>
      <c r="F270" s="38">
        <f t="shared" si="14"/>
        <v>268</v>
      </c>
    </row>
    <row r="271" spans="1:6" x14ac:dyDescent="0.3">
      <c r="A271" s="3">
        <f t="shared" si="12"/>
        <v>270</v>
      </c>
      <c r="B271" s="10">
        <v>43937.083333333336</v>
      </c>
      <c r="C271" s="9">
        <f>Actions!$L$5*Actions!C272+Actions!$M$5*Actions!D272+Actions!$N$5*Actions!E272+Actions!$O$5*Actions!F272+Actions!$P$5*Actions!G272</f>
        <v>819641.51600000006</v>
      </c>
      <c r="D271" s="20">
        <f t="shared" si="13"/>
        <v>-2.2507095054203008E-2</v>
      </c>
      <c r="E271" s="35">
        <v>8.8395909134031392E-4</v>
      </c>
      <c r="F271" s="38">
        <f t="shared" si="14"/>
        <v>269</v>
      </c>
    </row>
    <row r="272" spans="1:6" x14ac:dyDescent="0.3">
      <c r="A272" s="3">
        <f t="shared" si="12"/>
        <v>271</v>
      </c>
      <c r="B272" s="10">
        <v>43938.083333333336</v>
      </c>
      <c r="C272" s="9">
        <f>Actions!$L$5*Actions!C273+Actions!$M$5*Actions!D273+Actions!$N$5*Actions!E273+Actions!$O$5*Actions!F273+Actions!$P$5*Actions!G273</f>
        <v>843252.05900000001</v>
      </c>
      <c r="D272" s="20">
        <f t="shared" si="13"/>
        <v>2.8805938375625173E-2</v>
      </c>
      <c r="E272" s="35">
        <v>8.9886069311795325E-4</v>
      </c>
      <c r="F272" s="38">
        <f t="shared" si="14"/>
        <v>270</v>
      </c>
    </row>
    <row r="273" spans="1:6" x14ac:dyDescent="0.3">
      <c r="A273" s="3">
        <f t="shared" si="12"/>
        <v>272</v>
      </c>
      <c r="B273" s="10">
        <v>43941.083333333336</v>
      </c>
      <c r="C273" s="9">
        <f>Actions!$L$5*Actions!C274+Actions!$M$5*Actions!D274+Actions!$N$5*Actions!E274+Actions!$O$5*Actions!F274+Actions!$P$5*Actions!G274</f>
        <v>841575.04</v>
      </c>
      <c r="D273" s="20">
        <f t="shared" si="13"/>
        <v>-1.98875174048041E-3</v>
      </c>
      <c r="E273" s="35">
        <v>9.2645719213590993E-4</v>
      </c>
      <c r="F273" s="38">
        <f t="shared" si="14"/>
        <v>271</v>
      </c>
    </row>
    <row r="274" spans="1:6" x14ac:dyDescent="0.3">
      <c r="A274" s="3">
        <f t="shared" si="12"/>
        <v>273</v>
      </c>
      <c r="B274" s="10">
        <v>43942.083333333336</v>
      </c>
      <c r="C274" s="9">
        <f>Actions!$L$5*Actions!C275+Actions!$M$5*Actions!D275+Actions!$N$5*Actions!E275+Actions!$O$5*Actions!F275+Actions!$P$5*Actions!G275</f>
        <v>822102.80200000003</v>
      </c>
      <c r="D274" s="20">
        <f t="shared" si="13"/>
        <v>-2.3137851141592836E-2</v>
      </c>
      <c r="E274" s="35">
        <v>9.7614321443328933E-4</v>
      </c>
      <c r="F274" s="38">
        <f t="shared" si="14"/>
        <v>272</v>
      </c>
    </row>
    <row r="275" spans="1:6" x14ac:dyDescent="0.3">
      <c r="A275" s="3">
        <f t="shared" si="12"/>
        <v>274</v>
      </c>
      <c r="B275" s="10">
        <v>43943.083333333336</v>
      </c>
      <c r="C275" s="9">
        <f>Actions!$L$5*Actions!C276+Actions!$M$5*Actions!D276+Actions!$N$5*Actions!E276+Actions!$O$5*Actions!F276+Actions!$P$5*Actions!G276</f>
        <v>828093.35499999998</v>
      </c>
      <c r="D275" s="20">
        <f t="shared" si="13"/>
        <v>7.2868660530365226E-3</v>
      </c>
      <c r="E275" s="35">
        <v>9.7638623506268729E-4</v>
      </c>
      <c r="F275" s="38">
        <f t="shared" si="14"/>
        <v>273</v>
      </c>
    </row>
    <row r="276" spans="1:6" x14ac:dyDescent="0.3">
      <c r="A276" s="3">
        <f t="shared" si="12"/>
        <v>275</v>
      </c>
      <c r="B276" s="10">
        <v>43944.083333333336</v>
      </c>
      <c r="C276" s="9">
        <f>Actions!$L$5*Actions!C277+Actions!$M$5*Actions!D277+Actions!$N$5*Actions!E277+Actions!$O$5*Actions!F277+Actions!$P$5*Actions!G277</f>
        <v>834365.29599999997</v>
      </c>
      <c r="D276" s="20">
        <f t="shared" si="13"/>
        <v>7.5739540259927018E-3</v>
      </c>
      <c r="E276" s="35">
        <v>9.8165999686994354E-4</v>
      </c>
      <c r="F276" s="38">
        <f t="shared" si="14"/>
        <v>274</v>
      </c>
    </row>
    <row r="277" spans="1:6" x14ac:dyDescent="0.3">
      <c r="A277" s="3">
        <f t="shared" si="12"/>
        <v>276</v>
      </c>
      <c r="B277" s="10">
        <v>43945.083333333336</v>
      </c>
      <c r="C277" s="9">
        <f>Actions!$L$5*Actions!C278+Actions!$M$5*Actions!D278+Actions!$N$5*Actions!E278+Actions!$O$5*Actions!F278+Actions!$P$5*Actions!G278</f>
        <v>837504.11300000001</v>
      </c>
      <c r="D277" s="20">
        <f t="shared" si="13"/>
        <v>3.7619218045714664E-3</v>
      </c>
      <c r="E277" s="35">
        <v>9.9053678813021406E-4</v>
      </c>
      <c r="F277" s="38">
        <f t="shared" si="14"/>
        <v>275</v>
      </c>
    </row>
    <row r="278" spans="1:6" x14ac:dyDescent="0.3">
      <c r="A278" s="3">
        <f t="shared" si="12"/>
        <v>277</v>
      </c>
      <c r="B278" s="10">
        <v>43948.083333333336</v>
      </c>
      <c r="C278" s="9">
        <f>Actions!$L$5*Actions!C279+Actions!$M$5*Actions!D279+Actions!$N$5*Actions!E279+Actions!$O$5*Actions!F279+Actions!$P$5*Actions!G279</f>
        <v>851124.91</v>
      </c>
      <c r="D278" s="20">
        <f t="shared" si="13"/>
        <v>1.6263558337892059E-2</v>
      </c>
      <c r="E278" s="35">
        <v>1.0478018695216917E-3</v>
      </c>
      <c r="F278" s="38">
        <f t="shared" si="14"/>
        <v>276</v>
      </c>
    </row>
    <row r="279" spans="1:6" x14ac:dyDescent="0.3">
      <c r="A279" s="3">
        <f t="shared" si="12"/>
        <v>278</v>
      </c>
      <c r="B279" s="10">
        <v>43949.083333333336</v>
      </c>
      <c r="C279" s="9">
        <f>Actions!$L$5*Actions!C280+Actions!$M$5*Actions!D280+Actions!$N$5*Actions!E280+Actions!$O$5*Actions!F280+Actions!$P$5*Actions!G280</f>
        <v>843101.02399999998</v>
      </c>
      <c r="D279" s="20">
        <f t="shared" si="13"/>
        <v>-9.4273894533295488E-3</v>
      </c>
      <c r="E279" s="35">
        <v>1.0676794364634645E-3</v>
      </c>
      <c r="F279" s="38">
        <f t="shared" si="14"/>
        <v>277</v>
      </c>
    </row>
    <row r="280" spans="1:6" x14ac:dyDescent="0.3">
      <c r="A280" s="3">
        <f t="shared" si="12"/>
        <v>279</v>
      </c>
      <c r="B280" s="10">
        <v>43950.083333333336</v>
      </c>
      <c r="C280" s="9">
        <f>Actions!$L$5*Actions!C281+Actions!$M$5*Actions!D281+Actions!$N$5*Actions!E281+Actions!$O$5*Actions!F281+Actions!$P$5*Actions!G281</f>
        <v>846892.57</v>
      </c>
      <c r="D280" s="20">
        <f t="shared" si="13"/>
        <v>4.4971431561207087E-3</v>
      </c>
      <c r="E280" s="35">
        <v>1.0774036571985501E-3</v>
      </c>
      <c r="F280" s="38">
        <f t="shared" si="14"/>
        <v>278</v>
      </c>
    </row>
    <row r="281" spans="1:6" x14ac:dyDescent="0.3">
      <c r="A281" s="3">
        <f t="shared" si="12"/>
        <v>280</v>
      </c>
      <c r="B281" s="10">
        <v>43951.083333333336</v>
      </c>
      <c r="C281" s="9">
        <f>Actions!$L$5*Actions!C282+Actions!$M$5*Actions!D282+Actions!$N$5*Actions!E282+Actions!$O$5*Actions!F282+Actions!$P$5*Actions!G282</f>
        <v>837349.30299999996</v>
      </c>
      <c r="D281" s="20">
        <f t="shared" si="13"/>
        <v>-1.1268568574169913E-2</v>
      </c>
      <c r="E281" s="35">
        <v>1.1624705344688291E-3</v>
      </c>
      <c r="F281" s="38">
        <f t="shared" si="14"/>
        <v>279</v>
      </c>
    </row>
    <row r="282" spans="1:6" x14ac:dyDescent="0.3">
      <c r="A282" s="3">
        <f t="shared" si="12"/>
        <v>281</v>
      </c>
      <c r="B282" s="10">
        <v>43955.083333333336</v>
      </c>
      <c r="C282" s="9">
        <f>Actions!$L$5*Actions!C283+Actions!$M$5*Actions!D283+Actions!$N$5*Actions!E283+Actions!$O$5*Actions!F283+Actions!$P$5*Actions!G283</f>
        <v>806980.83299999998</v>
      </c>
      <c r="D282" s="20">
        <f t="shared" si="13"/>
        <v>-3.6267385535758923E-2</v>
      </c>
      <c r="E282" s="35">
        <v>1.1755775834401128E-3</v>
      </c>
      <c r="F282" s="38">
        <f t="shared" si="14"/>
        <v>280</v>
      </c>
    </row>
    <row r="283" spans="1:6" x14ac:dyDescent="0.3">
      <c r="A283" s="3">
        <f t="shared" si="12"/>
        <v>282</v>
      </c>
      <c r="B283" s="10">
        <v>43956.083333333336</v>
      </c>
      <c r="C283" s="9">
        <f>Actions!$L$5*Actions!C284+Actions!$M$5*Actions!D284+Actions!$N$5*Actions!E284+Actions!$O$5*Actions!F284+Actions!$P$5*Actions!G284</f>
        <v>815639.46000000008</v>
      </c>
      <c r="D283" s="20">
        <f t="shared" si="13"/>
        <v>1.0729656326298409E-2</v>
      </c>
      <c r="E283" s="35">
        <v>1.267585418251338E-3</v>
      </c>
      <c r="F283" s="38">
        <f t="shared" si="14"/>
        <v>281</v>
      </c>
    </row>
    <row r="284" spans="1:6" x14ac:dyDescent="0.3">
      <c r="A284" s="3">
        <f t="shared" si="12"/>
        <v>283</v>
      </c>
      <c r="B284" s="10">
        <v>43957.083333333336</v>
      </c>
      <c r="C284" s="9">
        <f>Actions!$L$5*Actions!C285+Actions!$M$5*Actions!D285+Actions!$N$5*Actions!E285+Actions!$O$5*Actions!F285+Actions!$P$5*Actions!G285</f>
        <v>813976.26699999999</v>
      </c>
      <c r="D284" s="20">
        <f t="shared" si="13"/>
        <v>-2.0391276802621539E-3</v>
      </c>
      <c r="E284" s="35">
        <v>1.3236458704048992E-3</v>
      </c>
      <c r="F284" s="38">
        <f t="shared" si="14"/>
        <v>282</v>
      </c>
    </row>
    <row r="285" spans="1:6" x14ac:dyDescent="0.3">
      <c r="A285" s="3">
        <f t="shared" si="12"/>
        <v>284</v>
      </c>
      <c r="B285" s="10">
        <v>43958.083333333336</v>
      </c>
      <c r="C285" s="9">
        <f>Actions!$L$5*Actions!C286+Actions!$M$5*Actions!D286+Actions!$N$5*Actions!E286+Actions!$O$5*Actions!F286+Actions!$P$5*Actions!G286</f>
        <v>804884.45600000001</v>
      </c>
      <c r="D285" s="20">
        <f t="shared" si="13"/>
        <v>-1.1169626644654929E-2</v>
      </c>
      <c r="E285" s="35">
        <v>1.4228255142607615E-3</v>
      </c>
      <c r="F285" s="38">
        <f t="shared" si="14"/>
        <v>283</v>
      </c>
    </row>
    <row r="286" spans="1:6" x14ac:dyDescent="0.3">
      <c r="A286" s="3">
        <f t="shared" si="12"/>
        <v>285</v>
      </c>
      <c r="B286" s="10">
        <v>43959.083333333336</v>
      </c>
      <c r="C286" s="9">
        <f>Actions!$L$5*Actions!C287+Actions!$M$5*Actions!D287+Actions!$N$5*Actions!E287+Actions!$O$5*Actions!F287+Actions!$P$5*Actions!G287</f>
        <v>805607.93500000006</v>
      </c>
      <c r="D286" s="20">
        <f t="shared" si="13"/>
        <v>8.9886069311795325E-4</v>
      </c>
      <c r="E286" s="35">
        <v>1.4862230427910017E-3</v>
      </c>
      <c r="F286" s="38">
        <f t="shared" si="14"/>
        <v>284</v>
      </c>
    </row>
    <row r="287" spans="1:6" x14ac:dyDescent="0.3">
      <c r="A287" s="3">
        <f t="shared" si="12"/>
        <v>286</v>
      </c>
      <c r="B287" s="10">
        <v>43962.083333333336</v>
      </c>
      <c r="C287" s="9">
        <f>Actions!$L$5*Actions!C288+Actions!$M$5*Actions!D288+Actions!$N$5*Actions!E288+Actions!$O$5*Actions!F288+Actions!$P$5*Actions!G288</f>
        <v>793948.76100000006</v>
      </c>
      <c r="D287" s="20">
        <f t="shared" si="13"/>
        <v>-1.447251633637392E-2</v>
      </c>
      <c r="E287" s="35">
        <v>1.6207983937077675E-3</v>
      </c>
      <c r="F287" s="38">
        <f t="shared" si="14"/>
        <v>285</v>
      </c>
    </row>
    <row r="288" spans="1:6" x14ac:dyDescent="0.3">
      <c r="A288" s="3">
        <f t="shared" si="12"/>
        <v>287</v>
      </c>
      <c r="B288" s="10">
        <v>43963.083333333336</v>
      </c>
      <c r="C288" s="9">
        <f>Actions!$L$5*Actions!C289+Actions!$M$5*Actions!D289+Actions!$N$5*Actions!E289+Actions!$O$5*Actions!F289+Actions!$P$5*Actions!G289</f>
        <v>802575.11200000008</v>
      </c>
      <c r="D288" s="20">
        <f t="shared" si="13"/>
        <v>1.086512307058074E-2</v>
      </c>
      <c r="E288" s="35">
        <v>1.6486253726064604E-3</v>
      </c>
      <c r="F288" s="38">
        <f t="shared" si="14"/>
        <v>286</v>
      </c>
    </row>
    <row r="289" spans="1:6" x14ac:dyDescent="0.3">
      <c r="A289" s="3">
        <f t="shared" si="12"/>
        <v>288</v>
      </c>
      <c r="B289" s="10">
        <v>43964.083333333336</v>
      </c>
      <c r="C289" s="9">
        <f>Actions!$L$5*Actions!C290+Actions!$M$5*Actions!D290+Actions!$N$5*Actions!E290+Actions!$O$5*Actions!F290+Actions!$P$5*Actions!G290</f>
        <v>786113.74199999997</v>
      </c>
      <c r="D289" s="20">
        <f t="shared" si="13"/>
        <v>-2.0510690842354573E-2</v>
      </c>
      <c r="E289" s="35">
        <v>1.695432697194077E-3</v>
      </c>
      <c r="F289" s="38">
        <f t="shared" si="14"/>
        <v>287</v>
      </c>
    </row>
    <row r="290" spans="1:6" x14ac:dyDescent="0.3">
      <c r="A290" s="3">
        <f t="shared" si="12"/>
        <v>289</v>
      </c>
      <c r="B290" s="10">
        <v>43965.083333333336</v>
      </c>
      <c r="C290" s="9">
        <f>Actions!$L$5*Actions!C291+Actions!$M$5*Actions!D291+Actions!$N$5*Actions!E291+Actions!$O$5*Actions!F291+Actions!$P$5*Actions!G291</f>
        <v>776200.33400000003</v>
      </c>
      <c r="D290" s="20">
        <f t="shared" si="13"/>
        <v>-1.2610653484798062E-2</v>
      </c>
      <c r="E290" s="35">
        <v>1.8939930779358072E-3</v>
      </c>
      <c r="F290" s="38">
        <f t="shared" si="14"/>
        <v>288</v>
      </c>
    </row>
    <row r="291" spans="1:6" x14ac:dyDescent="0.3">
      <c r="A291" s="3">
        <f t="shared" si="12"/>
        <v>290</v>
      </c>
      <c r="B291" s="10">
        <v>43966.083333333336</v>
      </c>
      <c r="C291" s="9">
        <f>Actions!$L$5*Actions!C292+Actions!$M$5*Actions!D292+Actions!$N$5*Actions!E292+Actions!$O$5*Actions!F292+Actions!$P$5*Actions!G292</f>
        <v>769770.59499999997</v>
      </c>
      <c r="D291" s="20">
        <f t="shared" si="13"/>
        <v>-8.2836076182364327E-3</v>
      </c>
      <c r="E291" s="35">
        <v>1.9170788280773454E-3</v>
      </c>
      <c r="F291" s="38">
        <f t="shared" si="14"/>
        <v>289</v>
      </c>
    </row>
    <row r="292" spans="1:6" x14ac:dyDescent="0.3">
      <c r="A292" s="3">
        <f t="shared" si="12"/>
        <v>291</v>
      </c>
      <c r="B292" s="10">
        <v>43969.083333333336</v>
      </c>
      <c r="C292" s="9">
        <f>Actions!$L$5*Actions!C293+Actions!$M$5*Actions!D293+Actions!$N$5*Actions!E293+Actions!$O$5*Actions!F293+Actions!$P$5*Actions!G293</f>
        <v>804166.93500000006</v>
      </c>
      <c r="D292" s="20">
        <f t="shared" si="13"/>
        <v>4.4683884034307786E-2</v>
      </c>
      <c r="E292" s="35">
        <v>2.0080105093307488E-3</v>
      </c>
      <c r="F292" s="38">
        <f t="shared" si="14"/>
        <v>290</v>
      </c>
    </row>
    <row r="293" spans="1:6" x14ac:dyDescent="0.3">
      <c r="A293" s="3">
        <f t="shared" si="12"/>
        <v>292</v>
      </c>
      <c r="B293" s="10">
        <v>43970.083333333336</v>
      </c>
      <c r="C293" s="9">
        <f>Actions!$L$5*Actions!C294+Actions!$M$5*Actions!D294+Actions!$N$5*Actions!E294+Actions!$O$5*Actions!F294+Actions!$P$5*Actions!G294</f>
        <v>789462.38</v>
      </c>
      <c r="D293" s="20">
        <f t="shared" si="13"/>
        <v>-1.8285450893352206E-2</v>
      </c>
      <c r="E293" s="35">
        <v>2.0696185727844263E-3</v>
      </c>
      <c r="F293" s="38">
        <f t="shared" si="14"/>
        <v>291</v>
      </c>
    </row>
    <row r="294" spans="1:6" x14ac:dyDescent="0.3">
      <c r="A294" s="3">
        <f t="shared" si="12"/>
        <v>293</v>
      </c>
      <c r="B294" s="10">
        <v>43971.083333333336</v>
      </c>
      <c r="C294" s="9">
        <f>Actions!$L$5*Actions!C295+Actions!$M$5*Actions!D295+Actions!$N$5*Actions!E295+Actions!$O$5*Actions!F295+Actions!$P$5*Actions!G295</f>
        <v>794650.74399999995</v>
      </c>
      <c r="D294" s="20">
        <f t="shared" si="13"/>
        <v>6.572021835923314E-3</v>
      </c>
      <c r="E294" s="35">
        <v>2.0762107016325526E-3</v>
      </c>
      <c r="F294" s="38">
        <f t="shared" si="14"/>
        <v>292</v>
      </c>
    </row>
    <row r="295" spans="1:6" x14ac:dyDescent="0.3">
      <c r="A295" s="3">
        <f t="shared" si="12"/>
        <v>294</v>
      </c>
      <c r="B295" s="10">
        <v>43972.083333333336</v>
      </c>
      <c r="C295" s="9">
        <f>Actions!$L$5*Actions!C296+Actions!$M$5*Actions!D296+Actions!$N$5*Actions!E296+Actions!$O$5*Actions!F296+Actions!$P$5*Actions!G296</f>
        <v>791214.12599999993</v>
      </c>
      <c r="D295" s="20">
        <f t="shared" si="13"/>
        <v>-4.3246898413524804E-3</v>
      </c>
      <c r="E295" s="35">
        <v>2.1651351791713846E-3</v>
      </c>
      <c r="F295" s="38">
        <f t="shared" si="14"/>
        <v>293</v>
      </c>
    </row>
    <row r="296" spans="1:6" x14ac:dyDescent="0.3">
      <c r="A296" s="3">
        <f t="shared" si="12"/>
        <v>295</v>
      </c>
      <c r="B296" s="10">
        <v>43973.083333333336</v>
      </c>
      <c r="C296" s="9">
        <f>Actions!$L$5*Actions!C297+Actions!$M$5*Actions!D297+Actions!$N$5*Actions!E297+Actions!$O$5*Actions!F297+Actions!$P$5*Actions!G297</f>
        <v>789238.62199999997</v>
      </c>
      <c r="D296" s="20">
        <f t="shared" si="13"/>
        <v>-2.4968007206686016E-3</v>
      </c>
      <c r="E296" s="35">
        <v>2.2056831473662442E-3</v>
      </c>
      <c r="F296" s="38">
        <f t="shared" si="14"/>
        <v>294</v>
      </c>
    </row>
    <row r="297" spans="1:6" x14ac:dyDescent="0.3">
      <c r="A297" s="3">
        <f t="shared" si="12"/>
        <v>296</v>
      </c>
      <c r="B297" s="10">
        <v>43976.083333333336</v>
      </c>
      <c r="C297" s="9">
        <f>Actions!$L$5*Actions!C298+Actions!$M$5*Actions!D298+Actions!$N$5*Actions!E298+Actions!$O$5*Actions!F298+Actions!$P$5*Actions!G298</f>
        <v>810485.70699999994</v>
      </c>
      <c r="D297" s="20">
        <f t="shared" si="13"/>
        <v>2.692098993604497E-2</v>
      </c>
      <c r="E297" s="35">
        <v>2.2127037529080518E-3</v>
      </c>
      <c r="F297" s="38">
        <f t="shared" si="14"/>
        <v>295</v>
      </c>
    </row>
    <row r="298" spans="1:6" x14ac:dyDescent="0.3">
      <c r="A298" s="3">
        <f t="shared" si="12"/>
        <v>297</v>
      </c>
      <c r="B298" s="10">
        <v>43977.083333333336</v>
      </c>
      <c r="C298" s="9">
        <f>Actions!$L$5*Actions!C299+Actions!$M$5*Actions!D299+Actions!$N$5*Actions!E299+Actions!$O$5*Actions!F299+Actions!$P$5*Actions!G299</f>
        <v>834336.76800000004</v>
      </c>
      <c r="D298" s="20">
        <f t="shared" si="13"/>
        <v>2.9428108101109407E-2</v>
      </c>
      <c r="E298" s="35">
        <v>2.2195143474847967E-3</v>
      </c>
      <c r="F298" s="38">
        <f t="shared" si="14"/>
        <v>296</v>
      </c>
    </row>
    <row r="299" spans="1:6" x14ac:dyDescent="0.3">
      <c r="A299" s="3">
        <f t="shared" si="12"/>
        <v>298</v>
      </c>
      <c r="B299" s="10">
        <v>43978.083333333336</v>
      </c>
      <c r="C299" s="9">
        <f>Actions!$L$5*Actions!C300+Actions!$M$5*Actions!D300+Actions!$N$5*Actions!E300+Actions!$O$5*Actions!F300+Actions!$P$5*Actions!G300</f>
        <v>840540.06</v>
      </c>
      <c r="D299" s="20">
        <f t="shared" si="13"/>
        <v>7.4349977586030125E-3</v>
      </c>
      <c r="E299" s="35">
        <v>2.2222801800790837E-3</v>
      </c>
      <c r="F299" s="38">
        <f t="shared" si="14"/>
        <v>297</v>
      </c>
    </row>
    <row r="300" spans="1:6" x14ac:dyDescent="0.3">
      <c r="A300" s="3">
        <f t="shared" si="12"/>
        <v>299</v>
      </c>
      <c r="B300" s="10">
        <v>43979.083333333336</v>
      </c>
      <c r="C300" s="9">
        <f>Actions!$L$5*Actions!C301+Actions!$M$5*Actions!D301+Actions!$N$5*Actions!E301+Actions!$O$5*Actions!F301+Actions!$P$5*Actions!G301</f>
        <v>846596.48</v>
      </c>
      <c r="D300" s="20">
        <f t="shared" si="13"/>
        <v>7.2053912576157675E-3</v>
      </c>
      <c r="E300" s="35">
        <v>2.2557613976388335E-3</v>
      </c>
      <c r="F300" s="38">
        <f t="shared" si="14"/>
        <v>298</v>
      </c>
    </row>
    <row r="301" spans="1:6" x14ac:dyDescent="0.3">
      <c r="A301" s="3">
        <f t="shared" si="12"/>
        <v>300</v>
      </c>
      <c r="B301" s="10">
        <v>43980.083333333336</v>
      </c>
      <c r="C301" s="9">
        <f>Actions!$L$5*Actions!C302+Actions!$M$5*Actions!D302+Actions!$N$5*Actions!E302+Actions!$O$5*Actions!F302+Actions!$P$5*Actions!G302</f>
        <v>845340.68700000003</v>
      </c>
      <c r="D301" s="20">
        <f t="shared" si="13"/>
        <v>-1.4833430443744744E-3</v>
      </c>
      <c r="E301" s="35">
        <v>2.3117965637602378E-3</v>
      </c>
      <c r="F301" s="38">
        <f t="shared" si="14"/>
        <v>299</v>
      </c>
    </row>
    <row r="302" spans="1:6" x14ac:dyDescent="0.3">
      <c r="A302" s="3">
        <f t="shared" si="12"/>
        <v>301</v>
      </c>
      <c r="B302" s="10">
        <v>43983.083333333336</v>
      </c>
      <c r="C302" s="9">
        <f>Actions!$L$5*Actions!C303+Actions!$M$5*Actions!D303+Actions!$N$5*Actions!E303+Actions!$O$5*Actions!F303+Actions!$P$5*Actions!G303</f>
        <v>858042.33199999994</v>
      </c>
      <c r="D302" s="20">
        <f t="shared" si="13"/>
        <v>1.5025474575317554E-2</v>
      </c>
      <c r="E302" s="35">
        <v>2.4186686385763156E-3</v>
      </c>
      <c r="F302" s="38">
        <f t="shared" si="14"/>
        <v>300</v>
      </c>
    </row>
    <row r="303" spans="1:6" x14ac:dyDescent="0.3">
      <c r="A303" s="3">
        <f t="shared" si="12"/>
        <v>302</v>
      </c>
      <c r="B303" s="10">
        <v>43984.083333333336</v>
      </c>
      <c r="C303" s="9">
        <f>Actions!$L$5*Actions!C304+Actions!$M$5*Actions!D304+Actions!$N$5*Actions!E304+Actions!$O$5*Actions!F304+Actions!$P$5*Actions!G304</f>
        <v>869415.86800000002</v>
      </c>
      <c r="D303" s="20">
        <f t="shared" si="13"/>
        <v>1.3255215478110038E-2</v>
      </c>
      <c r="E303" s="35">
        <v>2.449049265000669E-3</v>
      </c>
      <c r="F303" s="38">
        <f t="shared" si="14"/>
        <v>301</v>
      </c>
    </row>
    <row r="304" spans="1:6" x14ac:dyDescent="0.3">
      <c r="A304" s="3">
        <f t="shared" si="12"/>
        <v>303</v>
      </c>
      <c r="B304" s="10">
        <v>43985.083333333336</v>
      </c>
      <c r="C304" s="9">
        <f>Actions!$L$5*Actions!C305+Actions!$M$5*Actions!D305+Actions!$N$5*Actions!E305+Actions!$O$5*Actions!F305+Actions!$P$5*Actions!G305</f>
        <v>891554.58700000006</v>
      </c>
      <c r="D304" s="20">
        <f t="shared" si="13"/>
        <v>2.5463900320715105E-2</v>
      </c>
      <c r="E304" s="35">
        <v>2.4606625561582884E-3</v>
      </c>
      <c r="F304" s="38">
        <f t="shared" si="14"/>
        <v>302</v>
      </c>
    </row>
    <row r="305" spans="1:6" x14ac:dyDescent="0.3">
      <c r="A305" s="3">
        <f t="shared" si="12"/>
        <v>304</v>
      </c>
      <c r="B305" s="10">
        <v>43986.083333333336</v>
      </c>
      <c r="C305" s="9">
        <f>Actions!$L$5*Actions!C306+Actions!$M$5*Actions!D306+Actions!$N$5*Actions!E306+Actions!$O$5*Actions!F306+Actions!$P$5*Actions!G306</f>
        <v>891293.98499999999</v>
      </c>
      <c r="D305" s="20">
        <f t="shared" si="13"/>
        <v>-2.9230066649865716E-4</v>
      </c>
      <c r="E305" s="35">
        <v>2.5082635294346733E-3</v>
      </c>
      <c r="F305" s="38">
        <f t="shared" si="14"/>
        <v>303</v>
      </c>
    </row>
    <row r="306" spans="1:6" x14ac:dyDescent="0.3">
      <c r="A306" s="3">
        <f t="shared" si="12"/>
        <v>305</v>
      </c>
      <c r="B306" s="10">
        <v>43987.083333333336</v>
      </c>
      <c r="C306" s="9">
        <f>Actions!$L$5*Actions!C307+Actions!$M$5*Actions!D307+Actions!$N$5*Actions!E307+Actions!$O$5*Actions!F307+Actions!$P$5*Actions!G307</f>
        <v>913782.69499999995</v>
      </c>
      <c r="D306" s="20">
        <f t="shared" si="13"/>
        <v>2.5231528966281447E-2</v>
      </c>
      <c r="E306" s="35">
        <v>2.515732421620509E-3</v>
      </c>
      <c r="F306" s="38">
        <f t="shared" si="14"/>
        <v>304</v>
      </c>
    </row>
    <row r="307" spans="1:6" x14ac:dyDescent="0.3">
      <c r="A307" s="3">
        <f t="shared" si="12"/>
        <v>306</v>
      </c>
      <c r="B307" s="10">
        <v>43990.083333333336</v>
      </c>
      <c r="C307" s="9">
        <f>Actions!$L$5*Actions!C308+Actions!$M$5*Actions!D308+Actions!$N$5*Actions!E308+Actions!$O$5*Actions!F308+Actions!$P$5*Actions!G308</f>
        <v>928178.99900000007</v>
      </c>
      <c r="D307" s="20">
        <f t="shared" si="13"/>
        <v>1.575462533792038E-2</v>
      </c>
      <c r="E307" s="35">
        <v>2.5732166455527672E-3</v>
      </c>
      <c r="F307" s="38">
        <f t="shared" si="14"/>
        <v>305</v>
      </c>
    </row>
    <row r="308" spans="1:6" x14ac:dyDescent="0.3">
      <c r="A308" s="3">
        <f t="shared" si="12"/>
        <v>307</v>
      </c>
      <c r="B308" s="10">
        <v>43991.083333333336</v>
      </c>
      <c r="C308" s="9">
        <f>Actions!$L$5*Actions!C309+Actions!$M$5*Actions!D309+Actions!$N$5*Actions!E309+Actions!$O$5*Actions!F309+Actions!$P$5*Actions!G309</f>
        <v>908712.06700000004</v>
      </c>
      <c r="D308" s="20">
        <f t="shared" si="13"/>
        <v>-2.0973251949218064E-2</v>
      </c>
      <c r="E308" s="35">
        <v>2.6246158173046652E-3</v>
      </c>
      <c r="F308" s="38">
        <f t="shared" si="14"/>
        <v>306</v>
      </c>
    </row>
    <row r="309" spans="1:6" x14ac:dyDescent="0.3">
      <c r="A309" s="3">
        <f t="shared" si="12"/>
        <v>308</v>
      </c>
      <c r="B309" s="10">
        <v>43992.083333333336</v>
      </c>
      <c r="C309" s="9">
        <f>Actions!$L$5*Actions!C310+Actions!$M$5*Actions!D310+Actions!$N$5*Actions!E310+Actions!$O$5*Actions!F310+Actions!$P$5*Actions!G310</f>
        <v>892907.29299999995</v>
      </c>
      <c r="D309" s="20">
        <f t="shared" si="13"/>
        <v>-1.7392499311886134E-2</v>
      </c>
      <c r="E309" s="35">
        <v>2.6268375334828065E-3</v>
      </c>
      <c r="F309" s="38">
        <f t="shared" si="14"/>
        <v>307</v>
      </c>
    </row>
    <row r="310" spans="1:6" x14ac:dyDescent="0.3">
      <c r="A310" s="3">
        <f t="shared" si="12"/>
        <v>309</v>
      </c>
      <c r="B310" s="10">
        <v>43993.083333333336</v>
      </c>
      <c r="C310" s="9">
        <f>Actions!$L$5*Actions!C311+Actions!$M$5*Actions!D311+Actions!$N$5*Actions!E311+Actions!$O$5*Actions!F311+Actions!$P$5*Actions!G311</f>
        <v>851586.18400000001</v>
      </c>
      <c r="D310" s="20">
        <f t="shared" si="13"/>
        <v>-4.6277042783656519E-2</v>
      </c>
      <c r="E310" s="35">
        <v>2.6275506457933417E-3</v>
      </c>
      <c r="F310" s="38">
        <f t="shared" si="14"/>
        <v>308</v>
      </c>
    </row>
    <row r="311" spans="1:6" x14ac:dyDescent="0.3">
      <c r="A311" s="3">
        <f t="shared" si="12"/>
        <v>310</v>
      </c>
      <c r="B311" s="10">
        <v>43994.083333333336</v>
      </c>
      <c r="C311" s="9">
        <f>Actions!$L$5*Actions!C312+Actions!$M$5*Actions!D312+Actions!$N$5*Actions!E312+Actions!$O$5*Actions!F312+Actions!$P$5*Actions!G312</f>
        <v>856408.79799999995</v>
      </c>
      <c r="D311" s="20">
        <f t="shared" si="13"/>
        <v>5.663095633312798E-3</v>
      </c>
      <c r="E311" s="35">
        <v>2.6521623035509201E-3</v>
      </c>
      <c r="F311" s="38">
        <f t="shared" si="14"/>
        <v>309</v>
      </c>
    </row>
    <row r="312" spans="1:6" x14ac:dyDescent="0.3">
      <c r="A312" s="3">
        <f t="shared" si="12"/>
        <v>311</v>
      </c>
      <c r="B312" s="10">
        <v>43997.083333333336</v>
      </c>
      <c r="C312" s="9">
        <f>Actions!$L$5*Actions!C313+Actions!$M$5*Actions!D313+Actions!$N$5*Actions!E313+Actions!$O$5*Actions!F313+Actions!$P$5*Actions!G313</f>
        <v>852016.05299999996</v>
      </c>
      <c r="D312" s="20">
        <f t="shared" si="13"/>
        <v>-5.1292618785077071E-3</v>
      </c>
      <c r="E312" s="35">
        <v>2.7291102923339139E-3</v>
      </c>
      <c r="F312" s="38">
        <f t="shared" si="14"/>
        <v>310</v>
      </c>
    </row>
    <row r="313" spans="1:6" x14ac:dyDescent="0.3">
      <c r="A313" s="3">
        <f t="shared" si="12"/>
        <v>312</v>
      </c>
      <c r="B313" s="10">
        <v>43998.083333333336</v>
      </c>
      <c r="C313" s="9">
        <f>Actions!$L$5*Actions!C314+Actions!$M$5*Actions!D314+Actions!$N$5*Actions!E314+Actions!$O$5*Actions!F314+Actions!$P$5*Actions!G314</f>
        <v>871445.49700000009</v>
      </c>
      <c r="D313" s="20">
        <f t="shared" si="13"/>
        <v>2.2804082072852783E-2</v>
      </c>
      <c r="E313" s="35">
        <v>2.7816968971183798E-3</v>
      </c>
      <c r="F313" s="38">
        <f t="shared" si="14"/>
        <v>311</v>
      </c>
    </row>
    <row r="314" spans="1:6" x14ac:dyDescent="0.3">
      <c r="A314" s="3">
        <f t="shared" si="12"/>
        <v>313</v>
      </c>
      <c r="B314" s="10">
        <v>43999.083333333336</v>
      </c>
      <c r="C314" s="9">
        <f>Actions!$L$5*Actions!C315+Actions!$M$5*Actions!D315+Actions!$N$5*Actions!E315+Actions!$O$5*Actions!F315+Actions!$P$5*Actions!G315</f>
        <v>875107.18700000003</v>
      </c>
      <c r="D314" s="20">
        <f t="shared" si="13"/>
        <v>4.2018577324749451E-3</v>
      </c>
      <c r="E314" s="35">
        <v>2.9206637738086183E-3</v>
      </c>
      <c r="F314" s="38">
        <f t="shared" si="14"/>
        <v>312</v>
      </c>
    </row>
    <row r="315" spans="1:6" x14ac:dyDescent="0.3">
      <c r="A315" s="3">
        <f t="shared" si="12"/>
        <v>314</v>
      </c>
      <c r="B315" s="10">
        <v>44000.083333333336</v>
      </c>
      <c r="C315" s="9">
        <f>Actions!$L$5*Actions!C316+Actions!$M$5*Actions!D316+Actions!$N$5*Actions!E316+Actions!$O$5*Actions!F316+Actions!$P$5*Actions!G316</f>
        <v>866891.27899999998</v>
      </c>
      <c r="D315" s="20">
        <f t="shared" si="13"/>
        <v>-9.3884590619869313E-3</v>
      </c>
      <c r="E315" s="35">
        <v>3.089319152759451E-3</v>
      </c>
      <c r="F315" s="38">
        <f t="shared" si="14"/>
        <v>313</v>
      </c>
    </row>
    <row r="316" spans="1:6" x14ac:dyDescent="0.3">
      <c r="A316" s="3">
        <f t="shared" si="12"/>
        <v>315</v>
      </c>
      <c r="B316" s="10">
        <v>44001.083333333336</v>
      </c>
      <c r="C316" s="9">
        <f>Actions!$L$5*Actions!C317+Actions!$M$5*Actions!D317+Actions!$N$5*Actions!E317+Actions!$O$5*Actions!F317+Actions!$P$5*Actions!G317</f>
        <v>879282.71900000004</v>
      </c>
      <c r="D316" s="20">
        <f t="shared" si="13"/>
        <v>1.4294110807406168E-2</v>
      </c>
      <c r="E316" s="35">
        <v>3.1730948363855038E-3</v>
      </c>
      <c r="F316" s="38">
        <f t="shared" si="14"/>
        <v>314</v>
      </c>
    </row>
    <row r="317" spans="1:6" x14ac:dyDescent="0.3">
      <c r="A317" s="3">
        <f t="shared" si="12"/>
        <v>316</v>
      </c>
      <c r="B317" s="10">
        <v>44004.083333333336</v>
      </c>
      <c r="C317" s="9">
        <f>Actions!$L$5*Actions!C318+Actions!$M$5*Actions!D318+Actions!$N$5*Actions!E318+Actions!$O$5*Actions!F318+Actions!$P$5*Actions!G318</f>
        <v>865734.86300000001</v>
      </c>
      <c r="D317" s="20">
        <f t="shared" si="13"/>
        <v>-1.5407849724839218E-2</v>
      </c>
      <c r="E317" s="35">
        <v>3.1832010906052144E-3</v>
      </c>
      <c r="F317" s="38">
        <f t="shared" si="14"/>
        <v>315</v>
      </c>
    </row>
    <row r="318" spans="1:6" x14ac:dyDescent="0.3">
      <c r="A318" s="3">
        <f t="shared" si="12"/>
        <v>317</v>
      </c>
      <c r="B318" s="10">
        <v>44005.083333333336</v>
      </c>
      <c r="C318" s="9">
        <f>Actions!$L$5*Actions!C319+Actions!$M$5*Actions!D319+Actions!$N$5*Actions!E319+Actions!$O$5*Actions!F319+Actions!$P$5*Actions!G319</f>
        <v>869675.603</v>
      </c>
      <c r="D318" s="20">
        <f t="shared" si="13"/>
        <v>4.5519017061923517E-3</v>
      </c>
      <c r="E318" s="35">
        <v>3.2145883903806904E-3</v>
      </c>
      <c r="F318" s="38">
        <f t="shared" si="14"/>
        <v>316</v>
      </c>
    </row>
    <row r="319" spans="1:6" x14ac:dyDescent="0.3">
      <c r="A319" s="3">
        <f t="shared" si="12"/>
        <v>318</v>
      </c>
      <c r="B319" s="10">
        <v>44006.083333333336</v>
      </c>
      <c r="C319" s="9">
        <f>Actions!$L$5*Actions!C320+Actions!$M$5*Actions!D320+Actions!$N$5*Actions!E320+Actions!$O$5*Actions!F320+Actions!$P$5*Actions!G320</f>
        <v>843198.99899999995</v>
      </c>
      <c r="D319" s="20">
        <f t="shared" si="13"/>
        <v>-3.0444229904423414E-2</v>
      </c>
      <c r="E319" s="35">
        <v>3.2202899962430198E-3</v>
      </c>
      <c r="F319" s="38">
        <f t="shared" si="14"/>
        <v>317</v>
      </c>
    </row>
    <row r="320" spans="1:6" x14ac:dyDescent="0.3">
      <c r="A320" s="3">
        <f t="shared" si="12"/>
        <v>319</v>
      </c>
      <c r="B320" s="10">
        <v>44007.083333333336</v>
      </c>
      <c r="C320" s="9">
        <f>Actions!$L$5*Actions!C321+Actions!$M$5*Actions!D321+Actions!$N$5*Actions!E321+Actions!$O$5*Actions!F321+Actions!$P$5*Actions!G321</f>
        <v>851021.92999999993</v>
      </c>
      <c r="D320" s="20">
        <f t="shared" si="13"/>
        <v>9.2776806059751138E-3</v>
      </c>
      <c r="E320" s="35">
        <v>3.3167467159618269E-3</v>
      </c>
      <c r="F320" s="38">
        <f t="shared" si="14"/>
        <v>318</v>
      </c>
    </row>
    <row r="321" spans="1:6" x14ac:dyDescent="0.3">
      <c r="A321" s="3">
        <f t="shared" si="12"/>
        <v>320</v>
      </c>
      <c r="B321" s="10">
        <v>44008.083333333336</v>
      </c>
      <c r="C321" s="9">
        <f>Actions!$L$5*Actions!C322+Actions!$M$5*Actions!D322+Actions!$N$5*Actions!E322+Actions!$O$5*Actions!F322+Actions!$P$5*Actions!G322</f>
        <v>851219.15599999996</v>
      </c>
      <c r="D321" s="20">
        <f t="shared" si="13"/>
        <v>2.3175195967040096E-4</v>
      </c>
      <c r="E321" s="35">
        <v>3.320893990742313E-3</v>
      </c>
      <c r="F321" s="38">
        <f t="shared" si="14"/>
        <v>319</v>
      </c>
    </row>
    <row r="322" spans="1:6" x14ac:dyDescent="0.3">
      <c r="A322" s="3">
        <f t="shared" si="12"/>
        <v>321</v>
      </c>
      <c r="B322" s="10">
        <v>44011.083333333336</v>
      </c>
      <c r="C322" s="9">
        <f>Actions!$L$5*Actions!C323+Actions!$M$5*Actions!D323+Actions!$N$5*Actions!E323+Actions!$O$5*Actions!F323+Actions!$P$5*Actions!G323</f>
        <v>860349.42299999995</v>
      </c>
      <c r="D322" s="20">
        <f t="shared" si="13"/>
        <v>1.0726106121606183E-2</v>
      </c>
      <c r="E322" s="35">
        <v>3.3248247534105602E-3</v>
      </c>
      <c r="F322" s="38">
        <f t="shared" si="14"/>
        <v>320</v>
      </c>
    </row>
    <row r="323" spans="1:6" x14ac:dyDescent="0.3">
      <c r="A323" s="3">
        <f t="shared" ref="A323:A386" si="15">A322+1</f>
        <v>322</v>
      </c>
      <c r="B323" s="10">
        <v>44012.083333333336</v>
      </c>
      <c r="C323" s="9">
        <f>Actions!$L$5*Actions!C324+Actions!$M$5*Actions!D324+Actions!$N$5*Actions!E324+Actions!$O$5*Actions!F324+Actions!$P$5*Actions!G324</f>
        <v>858674.02500000002</v>
      </c>
      <c r="D323" s="20">
        <f t="shared" ref="D323:D386" si="16">($C323/$C322)-1</f>
        <v>-1.9473459913041946E-3</v>
      </c>
      <c r="E323" s="35">
        <v>3.3367607407734923E-3</v>
      </c>
      <c r="F323" s="38">
        <f t="shared" si="14"/>
        <v>321</v>
      </c>
    </row>
    <row r="324" spans="1:6" x14ac:dyDescent="0.3">
      <c r="A324" s="3">
        <f t="shared" si="15"/>
        <v>323</v>
      </c>
      <c r="B324" s="10">
        <v>44013.083333333336</v>
      </c>
      <c r="C324" s="9">
        <f>Actions!$L$5*Actions!C325+Actions!$M$5*Actions!D325+Actions!$N$5*Actions!E325+Actions!$O$5*Actions!F325+Actions!$P$5*Actions!G325</f>
        <v>858195.20799999998</v>
      </c>
      <c r="D324" s="20">
        <f t="shared" si="16"/>
        <v>-5.5762371523937482E-4</v>
      </c>
      <c r="E324" s="35">
        <v>3.3689780388184154E-3</v>
      </c>
      <c r="F324" s="38">
        <f t="shared" ref="F324:F387" si="17">F323+1</f>
        <v>322</v>
      </c>
    </row>
    <row r="325" spans="1:6" x14ac:dyDescent="0.3">
      <c r="A325" s="3">
        <f t="shared" si="15"/>
        <v>324</v>
      </c>
      <c r="B325" s="10">
        <v>44014.083333333336</v>
      </c>
      <c r="C325" s="9">
        <f>Actions!$L$5*Actions!C326+Actions!$M$5*Actions!D326+Actions!$N$5*Actions!E326+Actions!$O$5*Actions!F326+Actions!$P$5*Actions!G326</f>
        <v>873583.06900000013</v>
      </c>
      <c r="D325" s="20">
        <f t="shared" si="16"/>
        <v>1.7930490471813609E-2</v>
      </c>
      <c r="E325" s="35">
        <v>3.4082450856127711E-3</v>
      </c>
      <c r="F325" s="38">
        <f t="shared" si="17"/>
        <v>323</v>
      </c>
    </row>
    <row r="326" spans="1:6" x14ac:dyDescent="0.3">
      <c r="A326" s="3">
        <f t="shared" si="15"/>
        <v>325</v>
      </c>
      <c r="B326" s="10">
        <v>44015.083333333336</v>
      </c>
      <c r="C326" s="9">
        <f>Actions!$L$5*Actions!C327+Actions!$M$5*Actions!D327+Actions!$N$5*Actions!E327+Actions!$O$5*Actions!F327+Actions!$P$5*Actions!G327</f>
        <v>881015.65599999996</v>
      </c>
      <c r="D326" s="20">
        <f t="shared" si="16"/>
        <v>8.5081628339112036E-3</v>
      </c>
      <c r="E326" s="35">
        <v>3.4217516295775852E-3</v>
      </c>
      <c r="F326" s="38">
        <f t="shared" si="17"/>
        <v>324</v>
      </c>
    </row>
    <row r="327" spans="1:6" x14ac:dyDescent="0.3">
      <c r="A327" s="3">
        <f t="shared" si="15"/>
        <v>326</v>
      </c>
      <c r="B327" s="10">
        <v>44018.083333333336</v>
      </c>
      <c r="C327" s="9">
        <f>Actions!$L$5*Actions!C328+Actions!$M$5*Actions!D328+Actions!$N$5*Actions!E328+Actions!$O$5*Actions!F328+Actions!$P$5*Actions!G328</f>
        <v>896051.94400000002</v>
      </c>
      <c r="D327" s="20">
        <f t="shared" si="16"/>
        <v>1.7066992961587202E-2</v>
      </c>
      <c r="E327" s="35">
        <v>3.4927652345164706E-3</v>
      </c>
      <c r="F327" s="38">
        <f t="shared" si="17"/>
        <v>325</v>
      </c>
    </row>
    <row r="328" spans="1:6" x14ac:dyDescent="0.3">
      <c r="A328" s="3">
        <f t="shared" si="15"/>
        <v>327</v>
      </c>
      <c r="B328" s="10">
        <v>44019.083333333336</v>
      </c>
      <c r="C328" s="9">
        <f>Actions!$L$5*Actions!C329+Actions!$M$5*Actions!D329+Actions!$N$5*Actions!E329+Actions!$O$5*Actions!F329+Actions!$P$5*Actions!G329</f>
        <v>890628.08100000001</v>
      </c>
      <c r="D328" s="20">
        <f t="shared" si="16"/>
        <v>-6.0530676109999959E-3</v>
      </c>
      <c r="E328" s="35">
        <v>3.6010144860416649E-3</v>
      </c>
      <c r="F328" s="38">
        <f t="shared" si="17"/>
        <v>326</v>
      </c>
    </row>
    <row r="329" spans="1:6" x14ac:dyDescent="0.3">
      <c r="A329" s="3">
        <f t="shared" si="15"/>
        <v>328</v>
      </c>
      <c r="B329" s="10">
        <v>44020.083333333336</v>
      </c>
      <c r="C329" s="9">
        <f>Actions!$L$5*Actions!C330+Actions!$M$5*Actions!D330+Actions!$N$5*Actions!E330+Actions!$O$5*Actions!F330+Actions!$P$5*Actions!G330</f>
        <v>889937.55300000007</v>
      </c>
      <c r="D329" s="20">
        <f t="shared" si="16"/>
        <v>-7.753270020687264E-4</v>
      </c>
      <c r="E329" s="35">
        <v>3.6563337067367918E-3</v>
      </c>
      <c r="F329" s="38">
        <f t="shared" si="17"/>
        <v>327</v>
      </c>
    </row>
    <row r="330" spans="1:6" x14ac:dyDescent="0.3">
      <c r="A330" s="3">
        <f t="shared" si="15"/>
        <v>329</v>
      </c>
      <c r="B330" s="10">
        <v>44021.083333333336</v>
      </c>
      <c r="C330" s="9">
        <f>Actions!$L$5*Actions!C331+Actions!$M$5*Actions!D331+Actions!$N$5*Actions!E331+Actions!$O$5*Actions!F331+Actions!$P$5*Actions!G331</f>
        <v>879042.24900000007</v>
      </c>
      <c r="D330" s="20">
        <f t="shared" si="16"/>
        <v>-1.2242773623016179E-2</v>
      </c>
      <c r="E330" s="35">
        <v>3.6642518287901549E-3</v>
      </c>
      <c r="F330" s="38">
        <f t="shared" si="17"/>
        <v>328</v>
      </c>
    </row>
    <row r="331" spans="1:6" x14ac:dyDescent="0.3">
      <c r="A331" s="3">
        <f t="shared" si="15"/>
        <v>330</v>
      </c>
      <c r="B331" s="10">
        <v>44022.083333333336</v>
      </c>
      <c r="C331" s="9">
        <f>Actions!$L$5*Actions!C332+Actions!$M$5*Actions!D332+Actions!$N$5*Actions!E332+Actions!$O$5*Actions!F332+Actions!$P$5*Actions!G332</f>
        <v>884758.10899999994</v>
      </c>
      <c r="D331" s="20">
        <f t="shared" si="16"/>
        <v>6.5023723336417039E-3</v>
      </c>
      <c r="E331" s="35">
        <v>3.6687177164063112E-3</v>
      </c>
      <c r="F331" s="38">
        <f t="shared" si="17"/>
        <v>329</v>
      </c>
    </row>
    <row r="332" spans="1:6" x14ac:dyDescent="0.3">
      <c r="A332" s="3">
        <f t="shared" si="15"/>
        <v>331</v>
      </c>
      <c r="B332" s="10">
        <v>44025.083333333336</v>
      </c>
      <c r="C332" s="9">
        <f>Actions!$L$5*Actions!C333+Actions!$M$5*Actions!D333+Actions!$N$5*Actions!E333+Actions!$O$5*Actions!F333+Actions!$P$5*Actions!G333</f>
        <v>893027.55099999998</v>
      </c>
      <c r="D332" s="20">
        <f t="shared" si="16"/>
        <v>9.3465568903874363E-3</v>
      </c>
      <c r="E332" s="35">
        <v>3.6766342089431525E-3</v>
      </c>
      <c r="F332" s="38">
        <f t="shared" si="17"/>
        <v>330</v>
      </c>
    </row>
    <row r="333" spans="1:6" x14ac:dyDescent="0.3">
      <c r="A333" s="3">
        <f t="shared" si="15"/>
        <v>332</v>
      </c>
      <c r="B333" s="10">
        <v>44026.083333333336</v>
      </c>
      <c r="C333" s="9">
        <f>Actions!$L$5*Actions!C334+Actions!$M$5*Actions!D334+Actions!$N$5*Actions!E334+Actions!$O$5*Actions!F334+Actions!$P$5*Actions!G334</f>
        <v>894718.93900000001</v>
      </c>
      <c r="D333" s="20">
        <f t="shared" si="16"/>
        <v>1.8939930779358072E-3</v>
      </c>
      <c r="E333" s="35">
        <v>3.7250430883233321E-3</v>
      </c>
      <c r="F333" s="38">
        <f t="shared" si="17"/>
        <v>331</v>
      </c>
    </row>
    <row r="334" spans="1:6" x14ac:dyDescent="0.3">
      <c r="A334" s="3">
        <f t="shared" si="15"/>
        <v>333</v>
      </c>
      <c r="B334" s="10">
        <v>44027.083333333336</v>
      </c>
      <c r="C334" s="9">
        <f>Actions!$L$5*Actions!C335+Actions!$M$5*Actions!D335+Actions!$N$5*Actions!E335+Actions!$O$5*Actions!F335+Actions!$P$5*Actions!G335</f>
        <v>908497.81499999994</v>
      </c>
      <c r="D334" s="20">
        <f t="shared" si="16"/>
        <v>1.5400228383899206E-2</v>
      </c>
      <c r="E334" s="35">
        <v>3.7619218045714664E-3</v>
      </c>
      <c r="F334" s="38">
        <f t="shared" si="17"/>
        <v>332</v>
      </c>
    </row>
    <row r="335" spans="1:6" x14ac:dyDescent="0.3">
      <c r="A335" s="3">
        <f t="shared" si="15"/>
        <v>334</v>
      </c>
      <c r="B335" s="10">
        <v>44028.083333333336</v>
      </c>
      <c r="C335" s="9">
        <f>Actions!$L$5*Actions!C336+Actions!$M$5*Actions!D336+Actions!$N$5*Actions!E336+Actions!$O$5*Actions!F336+Actions!$P$5*Actions!G336</f>
        <v>908057.51300000004</v>
      </c>
      <c r="D335" s="20">
        <f t="shared" si="16"/>
        <v>-4.8464838630335461E-4</v>
      </c>
      <c r="E335" s="35">
        <v>3.8156892264689102E-3</v>
      </c>
      <c r="F335" s="38">
        <f t="shared" si="17"/>
        <v>333</v>
      </c>
    </row>
    <row r="336" spans="1:6" x14ac:dyDescent="0.3">
      <c r="A336" s="3">
        <f t="shared" si="15"/>
        <v>335</v>
      </c>
      <c r="B336" s="10">
        <v>44029.083333333336</v>
      </c>
      <c r="C336" s="9">
        <f>Actions!$L$5*Actions!C337+Actions!$M$5*Actions!D337+Actions!$N$5*Actions!E337+Actions!$O$5*Actions!F337+Actions!$P$5*Actions!G337</f>
        <v>909407.08900000004</v>
      </c>
      <c r="D336" s="20">
        <f t="shared" si="16"/>
        <v>1.4862230427910017E-3</v>
      </c>
      <c r="E336" s="35">
        <v>3.8506494423469206E-3</v>
      </c>
      <c r="F336" s="38">
        <f t="shared" si="17"/>
        <v>334</v>
      </c>
    </row>
    <row r="337" spans="1:6" x14ac:dyDescent="0.3">
      <c r="A337" s="3">
        <f t="shared" si="15"/>
        <v>336</v>
      </c>
      <c r="B337" s="10">
        <v>44032.083333333336</v>
      </c>
      <c r="C337" s="9">
        <f>Actions!$L$5*Actions!C338+Actions!$M$5*Actions!D338+Actions!$N$5*Actions!E338+Actions!$O$5*Actions!F338+Actions!$P$5*Actions!G338</f>
        <v>914001.56599999988</v>
      </c>
      <c r="D337" s="20">
        <f t="shared" si="16"/>
        <v>5.0521675667296595E-3</v>
      </c>
      <c r="E337" s="35">
        <v>3.8757956579325015E-3</v>
      </c>
      <c r="F337" s="38">
        <f t="shared" si="17"/>
        <v>335</v>
      </c>
    </row>
    <row r="338" spans="1:6" x14ac:dyDescent="0.3">
      <c r="A338" s="3">
        <f t="shared" si="15"/>
        <v>337</v>
      </c>
      <c r="B338" s="10">
        <v>44033.083333333336</v>
      </c>
      <c r="C338" s="9">
        <f>Actions!$L$5*Actions!C339+Actions!$M$5*Actions!D339+Actions!$N$5*Actions!E339+Actions!$O$5*Actions!F339+Actions!$P$5*Actions!G339</f>
        <v>905017.00300000003</v>
      </c>
      <c r="D338" s="20">
        <f t="shared" si="16"/>
        <v>-9.8299207946869194E-3</v>
      </c>
      <c r="E338" s="35">
        <v>3.9053849162358212E-3</v>
      </c>
      <c r="F338" s="38">
        <f t="shared" si="17"/>
        <v>336</v>
      </c>
    </row>
    <row r="339" spans="1:6" x14ac:dyDescent="0.3">
      <c r="A339" s="3">
        <f t="shared" si="15"/>
        <v>338</v>
      </c>
      <c r="B339" s="10">
        <v>44034.083333333336</v>
      </c>
      <c r="C339" s="9">
        <f>Actions!$L$5*Actions!C340+Actions!$M$5*Actions!D340+Actions!$N$5*Actions!E340+Actions!$O$5*Actions!F340+Actions!$P$5*Actions!G340</f>
        <v>899572.25199999998</v>
      </c>
      <c r="D339" s="20">
        <f t="shared" si="16"/>
        <v>-6.0161864163341683E-3</v>
      </c>
      <c r="E339" s="35">
        <v>3.9904616885104716E-3</v>
      </c>
      <c r="F339" s="38">
        <f t="shared" si="17"/>
        <v>337</v>
      </c>
    </row>
    <row r="340" spans="1:6" x14ac:dyDescent="0.3">
      <c r="A340" s="3">
        <f t="shared" si="15"/>
        <v>339</v>
      </c>
      <c r="B340" s="10">
        <v>44035.083333333336</v>
      </c>
      <c r="C340" s="9">
        <f>Actions!$L$5*Actions!C341+Actions!$M$5*Actions!D341+Actions!$N$5*Actions!E341+Actions!$O$5*Actions!F341+Actions!$P$5*Actions!G341</f>
        <v>898767.14500000002</v>
      </c>
      <c r="D340" s="20">
        <f t="shared" si="16"/>
        <v>-8.9498869958470895E-4</v>
      </c>
      <c r="E340" s="35">
        <v>4.1691731793680464E-3</v>
      </c>
      <c r="F340" s="38">
        <f t="shared" si="17"/>
        <v>338</v>
      </c>
    </row>
    <row r="341" spans="1:6" x14ac:dyDescent="0.3">
      <c r="A341" s="3">
        <f t="shared" si="15"/>
        <v>340</v>
      </c>
      <c r="B341" s="10">
        <v>44036.083333333336</v>
      </c>
      <c r="C341" s="9">
        <f>Actions!$L$5*Actions!C342+Actions!$M$5*Actions!D342+Actions!$N$5*Actions!E342+Actions!$O$5*Actions!F342+Actions!$P$5*Actions!G342</f>
        <v>888817.25</v>
      </c>
      <c r="D341" s="20">
        <f t="shared" si="16"/>
        <v>-1.1070603832542214E-2</v>
      </c>
      <c r="E341" s="35">
        <v>4.183558943910759E-3</v>
      </c>
      <c r="F341" s="38">
        <f t="shared" si="17"/>
        <v>339</v>
      </c>
    </row>
    <row r="342" spans="1:6" x14ac:dyDescent="0.3">
      <c r="A342" s="3">
        <f t="shared" si="15"/>
        <v>341</v>
      </c>
      <c r="B342" s="10">
        <v>44039.083333333336</v>
      </c>
      <c r="C342" s="9">
        <f>Actions!$L$5*Actions!C343+Actions!$M$5*Actions!D343+Actions!$N$5*Actions!E343+Actions!$O$5*Actions!F343+Actions!$P$5*Actions!G343</f>
        <v>881155.90099999995</v>
      </c>
      <c r="D342" s="20">
        <f t="shared" si="16"/>
        <v>-8.619712319939854E-3</v>
      </c>
      <c r="E342" s="35">
        <v>4.1858381053718752E-3</v>
      </c>
      <c r="F342" s="38">
        <f t="shared" si="17"/>
        <v>340</v>
      </c>
    </row>
    <row r="343" spans="1:6" x14ac:dyDescent="0.3">
      <c r="A343" s="3">
        <f t="shared" si="15"/>
        <v>342</v>
      </c>
      <c r="B343" s="10">
        <v>44040.083333333336</v>
      </c>
      <c r="C343" s="9">
        <f>Actions!$L$5*Actions!C344+Actions!$M$5*Actions!D344+Actions!$N$5*Actions!E344+Actions!$O$5*Actions!F344+Actions!$P$5*Actions!G344</f>
        <v>881070.84199999995</v>
      </c>
      <c r="D343" s="20">
        <f t="shared" si="16"/>
        <v>-9.6531158565116293E-5</v>
      </c>
      <c r="E343" s="35">
        <v>4.2018577324749451E-3</v>
      </c>
      <c r="F343" s="38">
        <f t="shared" si="17"/>
        <v>341</v>
      </c>
    </row>
    <row r="344" spans="1:6" x14ac:dyDescent="0.3">
      <c r="A344" s="3">
        <f t="shared" si="15"/>
        <v>343</v>
      </c>
      <c r="B344" s="10">
        <v>44041.083333333336</v>
      </c>
      <c r="C344" s="9">
        <f>Actions!$L$5*Actions!C345+Actions!$M$5*Actions!D345+Actions!$N$5*Actions!E345+Actions!$O$5*Actions!F345+Actions!$P$5*Actions!G345</f>
        <v>881935.75399999996</v>
      </c>
      <c r="D344" s="20">
        <f t="shared" si="16"/>
        <v>9.8165999686994354E-4</v>
      </c>
      <c r="E344" s="35">
        <v>4.2298606422737084E-3</v>
      </c>
      <c r="F344" s="38">
        <f t="shared" si="17"/>
        <v>342</v>
      </c>
    </row>
    <row r="345" spans="1:6" x14ac:dyDescent="0.3">
      <c r="A345" s="3">
        <f t="shared" si="15"/>
        <v>344</v>
      </c>
      <c r="B345" s="10">
        <v>44042.083333333336</v>
      </c>
      <c r="C345" s="9">
        <f>Actions!$L$5*Actions!C346+Actions!$M$5*Actions!D346+Actions!$N$5*Actions!E346+Actions!$O$5*Actions!F346+Actions!$P$5*Actions!G346</f>
        <v>862867.554</v>
      </c>
      <c r="D345" s="20">
        <f t="shared" si="16"/>
        <v>-2.1620849266532849E-2</v>
      </c>
      <c r="E345" s="35">
        <v>4.2312542635634109E-3</v>
      </c>
      <c r="F345" s="38">
        <f t="shared" si="17"/>
        <v>343</v>
      </c>
    </row>
    <row r="346" spans="1:6" x14ac:dyDescent="0.3">
      <c r="A346" s="3">
        <f t="shared" si="15"/>
        <v>345</v>
      </c>
      <c r="B346" s="10">
        <v>44043.083333333336</v>
      </c>
      <c r="C346" s="9">
        <f>Actions!$L$5*Actions!C347+Actions!$M$5*Actions!D347+Actions!$N$5*Actions!E347+Actions!$O$5*Actions!F347+Actions!$P$5*Actions!G347</f>
        <v>846188.14800000004</v>
      </c>
      <c r="D346" s="20">
        <f t="shared" si="16"/>
        <v>-1.9330204181023047E-2</v>
      </c>
      <c r="E346" s="35">
        <v>4.2560622841281148E-3</v>
      </c>
      <c r="F346" s="38">
        <f t="shared" si="17"/>
        <v>344</v>
      </c>
    </row>
    <row r="347" spans="1:6" x14ac:dyDescent="0.3">
      <c r="A347" s="3">
        <f t="shared" si="15"/>
        <v>346</v>
      </c>
      <c r="B347" s="10">
        <v>44046.083333333336</v>
      </c>
      <c r="C347" s="9">
        <f>Actions!$L$5*Actions!C348+Actions!$M$5*Actions!D348+Actions!$N$5*Actions!E348+Actions!$O$5*Actions!F348+Actions!$P$5*Actions!G348</f>
        <v>853397.61</v>
      </c>
      <c r="D347" s="20">
        <f t="shared" si="16"/>
        <v>8.519927887243206E-3</v>
      </c>
      <c r="E347" s="35">
        <v>4.2824720676093442E-3</v>
      </c>
      <c r="F347" s="38">
        <f t="shared" si="17"/>
        <v>345</v>
      </c>
    </row>
    <row r="348" spans="1:6" x14ac:dyDescent="0.3">
      <c r="A348" s="3">
        <f t="shared" si="15"/>
        <v>347</v>
      </c>
      <c r="B348" s="10">
        <v>44047.083333333336</v>
      </c>
      <c r="C348" s="9">
        <f>Actions!$L$5*Actions!C349+Actions!$M$5*Actions!D349+Actions!$N$5*Actions!E349+Actions!$O$5*Actions!F349+Actions!$P$5*Actions!G349</f>
        <v>861202.076</v>
      </c>
      <c r="D348" s="20">
        <f t="shared" si="16"/>
        <v>9.1451697409838939E-3</v>
      </c>
      <c r="E348" s="35">
        <v>4.4463319723042627E-3</v>
      </c>
      <c r="F348" s="38">
        <f t="shared" si="17"/>
        <v>346</v>
      </c>
    </row>
    <row r="349" spans="1:6" x14ac:dyDescent="0.3">
      <c r="A349" s="3">
        <f t="shared" si="15"/>
        <v>348</v>
      </c>
      <c r="B349" s="10">
        <v>44048.083333333336</v>
      </c>
      <c r="C349" s="9">
        <f>Actions!$L$5*Actions!C350+Actions!$M$5*Actions!D350+Actions!$N$5*Actions!E350+Actions!$O$5*Actions!F350+Actions!$P$5*Actions!G350</f>
        <v>863193</v>
      </c>
      <c r="D349" s="20">
        <f t="shared" si="16"/>
        <v>2.3117965637602378E-3</v>
      </c>
      <c r="E349" s="35">
        <v>4.4971431561207087E-3</v>
      </c>
      <c r="F349" s="38">
        <f t="shared" si="17"/>
        <v>347</v>
      </c>
    </row>
    <row r="350" spans="1:6" x14ac:dyDescent="0.3">
      <c r="A350" s="3">
        <f t="shared" si="15"/>
        <v>349</v>
      </c>
      <c r="B350" s="10">
        <v>44049.083333333336</v>
      </c>
      <c r="C350" s="9">
        <f>Actions!$L$5*Actions!C351+Actions!$M$5*Actions!D351+Actions!$N$5*Actions!E351+Actions!$O$5*Actions!F351+Actions!$P$5*Actions!G351</f>
        <v>852034.24200000009</v>
      </c>
      <c r="D350" s="20">
        <f t="shared" si="16"/>
        <v>-1.2927303627346287E-2</v>
      </c>
      <c r="E350" s="35">
        <v>4.5175610718353187E-3</v>
      </c>
      <c r="F350" s="38">
        <f t="shared" si="17"/>
        <v>348</v>
      </c>
    </row>
    <row r="351" spans="1:6" x14ac:dyDescent="0.3">
      <c r="A351" s="3">
        <f t="shared" si="15"/>
        <v>350</v>
      </c>
      <c r="B351" s="10">
        <v>44050.083333333336</v>
      </c>
      <c r="C351" s="9">
        <f>Actions!$L$5*Actions!C352+Actions!$M$5*Actions!D352+Actions!$N$5*Actions!E352+Actions!$O$5*Actions!F352+Actions!$P$5*Actions!G352</f>
        <v>855434.25200000009</v>
      </c>
      <c r="D351" s="20">
        <f t="shared" si="16"/>
        <v>3.9904616885104716E-3</v>
      </c>
      <c r="E351" s="35">
        <v>4.5519017061923517E-3</v>
      </c>
      <c r="F351" s="38">
        <f t="shared" si="17"/>
        <v>349</v>
      </c>
    </row>
    <row r="352" spans="1:6" x14ac:dyDescent="0.3">
      <c r="A352" s="3">
        <f t="shared" si="15"/>
        <v>351</v>
      </c>
      <c r="B352" s="10">
        <v>44053.083333333336</v>
      </c>
      <c r="C352" s="9">
        <f>Actions!$L$5*Actions!C353+Actions!$M$5*Actions!D353+Actions!$N$5*Actions!E353+Actions!$O$5*Actions!F353+Actions!$P$5*Actions!G353</f>
        <v>862995.40399999986</v>
      </c>
      <c r="D352" s="20">
        <f t="shared" si="16"/>
        <v>8.8389633479390994E-3</v>
      </c>
      <c r="E352" s="35">
        <v>4.561554581333338E-3</v>
      </c>
      <c r="F352" s="38">
        <f t="shared" si="17"/>
        <v>350</v>
      </c>
    </row>
    <row r="353" spans="1:6" x14ac:dyDescent="0.3">
      <c r="A353" s="3">
        <f t="shared" si="15"/>
        <v>352</v>
      </c>
      <c r="B353" s="10">
        <v>44054.083333333336</v>
      </c>
      <c r="C353" s="9">
        <f>Actions!$L$5*Actions!C354+Actions!$M$5*Actions!D354+Actions!$N$5*Actions!E354+Actions!$O$5*Actions!F354+Actions!$P$5*Actions!G354</f>
        <v>877714.7</v>
      </c>
      <c r="D353" s="20">
        <f t="shared" si="16"/>
        <v>1.7056053753908618E-2</v>
      </c>
      <c r="E353" s="35">
        <v>4.5669927789544484E-3</v>
      </c>
      <c r="F353" s="38">
        <f t="shared" si="17"/>
        <v>351</v>
      </c>
    </row>
    <row r="354" spans="1:6" x14ac:dyDescent="0.3">
      <c r="A354" s="3">
        <f t="shared" si="15"/>
        <v>353</v>
      </c>
      <c r="B354" s="10">
        <v>44055.083333333336</v>
      </c>
      <c r="C354" s="9">
        <f>Actions!$L$5*Actions!C355+Actions!$M$5*Actions!D355+Actions!$N$5*Actions!E355+Actions!$O$5*Actions!F355+Actions!$P$5*Actions!G355</f>
        <v>883029.08400000003</v>
      </c>
      <c r="D354" s="20">
        <f t="shared" si="16"/>
        <v>6.0547966212711746E-3</v>
      </c>
      <c r="E354" s="35">
        <v>4.6241254875769577E-3</v>
      </c>
      <c r="F354" s="38">
        <f t="shared" si="17"/>
        <v>352</v>
      </c>
    </row>
    <row r="355" spans="1:6" x14ac:dyDescent="0.3">
      <c r="A355" s="3">
        <f t="shared" si="15"/>
        <v>354</v>
      </c>
      <c r="B355" s="10">
        <v>44056.083333333336</v>
      </c>
      <c r="C355" s="9">
        <f>Actions!$L$5*Actions!C356+Actions!$M$5*Actions!D356+Actions!$N$5*Actions!E356+Actions!$O$5*Actions!F356+Actions!$P$5*Actions!G356</f>
        <v>873686.78899999987</v>
      </c>
      <c r="D355" s="20">
        <f t="shared" si="16"/>
        <v>-1.0579827062638603E-2</v>
      </c>
      <c r="E355" s="35">
        <v>4.6701084615508037E-3</v>
      </c>
      <c r="F355" s="38">
        <f t="shared" si="17"/>
        <v>353</v>
      </c>
    </row>
    <row r="356" spans="1:6" x14ac:dyDescent="0.3">
      <c r="A356" s="3">
        <f t="shared" si="15"/>
        <v>355</v>
      </c>
      <c r="B356" s="10">
        <v>44057.083333333336</v>
      </c>
      <c r="C356" s="9">
        <f>Actions!$L$5*Actions!C357+Actions!$M$5*Actions!D357+Actions!$N$5*Actions!E357+Actions!$O$5*Actions!F357+Actions!$P$5*Actions!G357</f>
        <v>864009.46799999999</v>
      </c>
      <c r="D356" s="20">
        <f t="shared" si="16"/>
        <v>-1.1076419057539311E-2</v>
      </c>
      <c r="E356" s="35">
        <v>4.7692372461329846E-3</v>
      </c>
      <c r="F356" s="38">
        <f t="shared" si="17"/>
        <v>354</v>
      </c>
    </row>
    <row r="357" spans="1:6" x14ac:dyDescent="0.3">
      <c r="A357" s="3">
        <f t="shared" si="15"/>
        <v>356</v>
      </c>
      <c r="B357" s="10">
        <v>44060.083333333336</v>
      </c>
      <c r="C357" s="9">
        <f>Actions!$L$5*Actions!C358+Actions!$M$5*Actions!D358+Actions!$N$5*Actions!E358+Actions!$O$5*Actions!F358+Actions!$P$5*Actions!G358</f>
        <v>855868.11600000015</v>
      </c>
      <c r="D357" s="20">
        <f t="shared" si="16"/>
        <v>-9.4227578533894185E-3</v>
      </c>
      <c r="E357" s="35">
        <v>4.8905602288227268E-3</v>
      </c>
      <c r="F357" s="38">
        <f t="shared" si="17"/>
        <v>355</v>
      </c>
    </row>
    <row r="358" spans="1:6" x14ac:dyDescent="0.3">
      <c r="A358" s="3">
        <f t="shared" si="15"/>
        <v>357</v>
      </c>
      <c r="B358" s="10">
        <v>44061.083333333336</v>
      </c>
      <c r="C358" s="9">
        <f>Actions!$L$5*Actions!C359+Actions!$M$5*Actions!D359+Actions!$N$5*Actions!E359+Actions!$O$5*Actions!F359+Actions!$P$5*Actions!G359</f>
        <v>855134.3060000001</v>
      </c>
      <c r="D358" s="20">
        <f t="shared" si="16"/>
        <v>-8.5738677055713364E-4</v>
      </c>
      <c r="E358" s="35">
        <v>4.9628494757052444E-3</v>
      </c>
      <c r="F358" s="38">
        <f t="shared" si="17"/>
        <v>356</v>
      </c>
    </row>
    <row r="359" spans="1:6" x14ac:dyDescent="0.3">
      <c r="A359" s="3">
        <f t="shared" si="15"/>
        <v>358</v>
      </c>
      <c r="B359" s="10">
        <v>44062.083333333336</v>
      </c>
      <c r="C359" s="9">
        <f>Actions!$L$5*Actions!C360+Actions!$M$5*Actions!D360+Actions!$N$5*Actions!E360+Actions!$O$5*Actions!F360+Actions!$P$5*Actions!G360</f>
        <v>861794.01699999999</v>
      </c>
      <c r="D359" s="20">
        <f t="shared" si="16"/>
        <v>7.7879123235642389E-3</v>
      </c>
      <c r="E359" s="35">
        <v>4.9821050659084598E-3</v>
      </c>
      <c r="F359" s="38">
        <f t="shared" si="17"/>
        <v>357</v>
      </c>
    </row>
    <row r="360" spans="1:6" x14ac:dyDescent="0.3">
      <c r="A360" s="3">
        <f t="shared" si="15"/>
        <v>359</v>
      </c>
      <c r="B360" s="10">
        <v>44063.083333333336</v>
      </c>
      <c r="C360" s="9">
        <f>Actions!$L$5*Actions!C361+Actions!$M$5*Actions!D361+Actions!$N$5*Actions!E361+Actions!$O$5*Actions!F361+Actions!$P$5*Actions!G361</f>
        <v>853011.228</v>
      </c>
      <c r="D360" s="20">
        <f t="shared" si="16"/>
        <v>-1.0191285651499182E-2</v>
      </c>
      <c r="E360" s="35">
        <v>4.9836430346343885E-3</v>
      </c>
      <c r="F360" s="38">
        <f t="shared" si="17"/>
        <v>358</v>
      </c>
    </row>
    <row r="361" spans="1:6" x14ac:dyDescent="0.3">
      <c r="A361" s="3">
        <f t="shared" si="15"/>
        <v>360</v>
      </c>
      <c r="B361" s="10">
        <v>44064.083333333336</v>
      </c>
      <c r="C361" s="9">
        <f>Actions!$L$5*Actions!C362+Actions!$M$5*Actions!D362+Actions!$N$5*Actions!E362+Actions!$O$5*Actions!F362+Actions!$P$5*Actions!G362</f>
        <v>853279.94200000004</v>
      </c>
      <c r="D361" s="20">
        <f t="shared" si="16"/>
        <v>3.1501812775669435E-4</v>
      </c>
      <c r="E361" s="35">
        <v>5.015955107117831E-3</v>
      </c>
      <c r="F361" s="38">
        <f t="shared" si="17"/>
        <v>359</v>
      </c>
    </row>
    <row r="362" spans="1:6" x14ac:dyDescent="0.3">
      <c r="A362" s="3">
        <f t="shared" si="15"/>
        <v>361</v>
      </c>
      <c r="B362" s="10">
        <v>44067.083333333336</v>
      </c>
      <c r="C362" s="9">
        <f>Actions!$L$5*Actions!C363+Actions!$M$5*Actions!D363+Actions!$N$5*Actions!E363+Actions!$O$5*Actions!F363+Actions!$P$5*Actions!G363</f>
        <v>873881.53799999994</v>
      </c>
      <c r="D362" s="20">
        <f t="shared" si="16"/>
        <v>2.4144005953909975E-2</v>
      </c>
      <c r="E362" s="35">
        <v>5.0521675667296595E-3</v>
      </c>
      <c r="F362" s="38">
        <f t="shared" si="17"/>
        <v>360</v>
      </c>
    </row>
    <row r="363" spans="1:6" x14ac:dyDescent="0.3">
      <c r="A363" s="3">
        <f t="shared" si="15"/>
        <v>362</v>
      </c>
      <c r="B363" s="10">
        <v>44068.083333333336</v>
      </c>
      <c r="C363" s="9">
        <f>Actions!$L$5*Actions!C364+Actions!$M$5*Actions!D364+Actions!$N$5*Actions!E364+Actions!$O$5*Actions!F364+Actions!$P$5*Actions!G364</f>
        <v>867983.16200000001</v>
      </c>
      <c r="D363" s="20">
        <f t="shared" si="16"/>
        <v>-6.7496288038069174E-3</v>
      </c>
      <c r="E363" s="35">
        <v>5.1592531072695014E-3</v>
      </c>
      <c r="F363" s="38">
        <f t="shared" si="17"/>
        <v>361</v>
      </c>
    </row>
    <row r="364" spans="1:6" x14ac:dyDescent="0.3">
      <c r="A364" s="3">
        <f t="shared" si="15"/>
        <v>363</v>
      </c>
      <c r="B364" s="10">
        <v>44069.083333333336</v>
      </c>
      <c r="C364" s="9">
        <f>Actions!$L$5*Actions!C365+Actions!$M$5*Actions!D365+Actions!$N$5*Actions!E365+Actions!$O$5*Actions!F365+Actions!$P$5*Actions!G365</f>
        <v>871295.11599999992</v>
      </c>
      <c r="D364" s="20">
        <f t="shared" si="16"/>
        <v>3.8156892264689102E-3</v>
      </c>
      <c r="E364" s="35">
        <v>5.172544961336234E-3</v>
      </c>
      <c r="F364" s="38">
        <f t="shared" si="17"/>
        <v>362</v>
      </c>
    </row>
    <row r="365" spans="1:6" x14ac:dyDescent="0.3">
      <c r="A365" s="3">
        <f t="shared" si="15"/>
        <v>364</v>
      </c>
      <c r="B365" s="10">
        <v>44070.083333333336</v>
      </c>
      <c r="C365" s="9">
        <f>Actions!$L$5*Actions!C366+Actions!$M$5*Actions!D366+Actions!$N$5*Actions!E366+Actions!$O$5*Actions!F366+Actions!$P$5*Actions!G366</f>
        <v>861484.23200000008</v>
      </c>
      <c r="D365" s="20">
        <f t="shared" si="16"/>
        <v>-1.1260115912321789E-2</v>
      </c>
      <c r="E365" s="35">
        <v>5.2183360963278247E-3</v>
      </c>
      <c r="F365" s="38">
        <f t="shared" si="17"/>
        <v>363</v>
      </c>
    </row>
    <row r="366" spans="1:6" x14ac:dyDescent="0.3">
      <c r="A366" s="3">
        <f t="shared" si="15"/>
        <v>365</v>
      </c>
      <c r="B366" s="10">
        <v>44071.083333333336</v>
      </c>
      <c r="C366" s="9">
        <f>Actions!$L$5*Actions!C367+Actions!$M$5*Actions!D367+Actions!$N$5*Actions!E367+Actions!$O$5*Actions!F367+Actions!$P$5*Actions!G367</f>
        <v>856020.30799999996</v>
      </c>
      <c r="D366" s="20">
        <f t="shared" si="16"/>
        <v>-6.3424538686159826E-3</v>
      </c>
      <c r="E366" s="35">
        <v>5.2653047643209661E-3</v>
      </c>
      <c r="F366" s="38">
        <f t="shared" si="17"/>
        <v>364</v>
      </c>
    </row>
    <row r="367" spans="1:6" x14ac:dyDescent="0.3">
      <c r="A367" s="3">
        <f t="shared" si="15"/>
        <v>366</v>
      </c>
      <c r="B367" s="10">
        <v>44074.083333333336</v>
      </c>
      <c r="C367" s="9">
        <f>Actions!$L$5*Actions!C368+Actions!$M$5*Actions!D368+Actions!$N$5*Actions!E368+Actions!$O$5*Actions!F368+Actions!$P$5*Actions!G368</f>
        <v>848353.99399999995</v>
      </c>
      <c r="D367" s="20">
        <f t="shared" si="16"/>
        <v>-8.9557618298934383E-3</v>
      </c>
      <c r="E367" s="35">
        <v>5.354436796402906E-3</v>
      </c>
      <c r="F367" s="38">
        <f t="shared" si="17"/>
        <v>365</v>
      </c>
    </row>
    <row r="368" spans="1:6" x14ac:dyDescent="0.3">
      <c r="A368" s="3">
        <f t="shared" si="15"/>
        <v>367</v>
      </c>
      <c r="B368" s="10">
        <v>44075.083333333336</v>
      </c>
      <c r="C368" s="9">
        <f>Actions!$L$5*Actions!C369+Actions!$M$5*Actions!D369+Actions!$N$5*Actions!E369+Actions!$O$5*Actions!F369+Actions!$P$5*Actions!G369</f>
        <v>841828.10600000003</v>
      </c>
      <c r="D368" s="20">
        <f t="shared" si="16"/>
        <v>-7.6924114769947316E-3</v>
      </c>
      <c r="E368" s="35">
        <v>5.3775294058906464E-3</v>
      </c>
      <c r="F368" s="38">
        <f t="shared" si="17"/>
        <v>366</v>
      </c>
    </row>
    <row r="369" spans="1:6" x14ac:dyDescent="0.3">
      <c r="A369" s="3">
        <f t="shared" si="15"/>
        <v>368</v>
      </c>
      <c r="B369" s="10">
        <v>44076.083333333336</v>
      </c>
      <c r="C369" s="9">
        <f>Actions!$L$5*Actions!C370+Actions!$M$5*Actions!D370+Actions!$N$5*Actions!E370+Actions!$O$5*Actions!F370+Actions!$P$5*Actions!G370</f>
        <v>855708.00600000005</v>
      </c>
      <c r="D369" s="20">
        <f t="shared" si="16"/>
        <v>1.648780778531056E-2</v>
      </c>
      <c r="E369" s="35">
        <v>5.6270770596331676E-3</v>
      </c>
      <c r="F369" s="38">
        <f t="shared" si="17"/>
        <v>367</v>
      </c>
    </row>
    <row r="370" spans="1:6" x14ac:dyDescent="0.3">
      <c r="A370" s="3">
        <f t="shared" si="15"/>
        <v>369</v>
      </c>
      <c r="B370" s="10">
        <v>44077.083333333336</v>
      </c>
      <c r="C370" s="9">
        <f>Actions!$L$5*Actions!C371+Actions!$M$5*Actions!D371+Actions!$N$5*Actions!E371+Actions!$O$5*Actions!F371+Actions!$P$5*Actions!G371</f>
        <v>865859.1179999999</v>
      </c>
      <c r="D370" s="20">
        <f t="shared" si="16"/>
        <v>1.1862822281459184E-2</v>
      </c>
      <c r="E370" s="35">
        <v>5.663095633312798E-3</v>
      </c>
      <c r="F370" s="38">
        <f t="shared" si="17"/>
        <v>368</v>
      </c>
    </row>
    <row r="371" spans="1:6" x14ac:dyDescent="0.3">
      <c r="A371" s="3">
        <f t="shared" si="15"/>
        <v>370</v>
      </c>
      <c r="B371" s="10">
        <v>44078.083333333336</v>
      </c>
      <c r="C371" s="9">
        <f>Actions!$L$5*Actions!C372+Actions!$M$5*Actions!D372+Actions!$N$5*Actions!E372+Actions!$O$5*Actions!F372+Actions!$P$5*Actions!G372</f>
        <v>857916.54</v>
      </c>
      <c r="D371" s="20">
        <f t="shared" si="16"/>
        <v>-9.1730604146619266E-3</v>
      </c>
      <c r="E371" s="35">
        <v>5.6997331294932341E-3</v>
      </c>
      <c r="F371" s="38">
        <f t="shared" si="17"/>
        <v>369</v>
      </c>
    </row>
    <row r="372" spans="1:6" x14ac:dyDescent="0.3">
      <c r="A372" s="3">
        <f t="shared" si="15"/>
        <v>371</v>
      </c>
      <c r="B372" s="10">
        <v>44081.083333333336</v>
      </c>
      <c r="C372" s="9">
        <f>Actions!$L$5*Actions!C373+Actions!$M$5*Actions!D373+Actions!$N$5*Actions!E373+Actions!$O$5*Actions!F373+Actions!$P$5*Actions!G373</f>
        <v>875190.48200000008</v>
      </c>
      <c r="D372" s="20">
        <f t="shared" si="16"/>
        <v>2.0134758096632677E-2</v>
      </c>
      <c r="E372" s="35">
        <v>5.7213164634866143E-3</v>
      </c>
      <c r="F372" s="38">
        <f t="shared" si="17"/>
        <v>370</v>
      </c>
    </row>
    <row r="373" spans="1:6" x14ac:dyDescent="0.3">
      <c r="A373" s="3">
        <f t="shared" si="15"/>
        <v>372</v>
      </c>
      <c r="B373" s="10">
        <v>44082.083333333336</v>
      </c>
      <c r="C373" s="9">
        <f>Actions!$L$5*Actions!C374+Actions!$M$5*Actions!D374+Actions!$N$5*Actions!E374+Actions!$O$5*Actions!F374+Actions!$P$5*Actions!G374</f>
        <v>860787.63799999992</v>
      </c>
      <c r="D373" s="20">
        <f t="shared" si="16"/>
        <v>-1.6456810598632798E-2</v>
      </c>
      <c r="E373" s="35">
        <v>5.7720640639222776E-3</v>
      </c>
      <c r="F373" s="38">
        <f t="shared" si="17"/>
        <v>371</v>
      </c>
    </row>
    <row r="374" spans="1:6" x14ac:dyDescent="0.3">
      <c r="A374" s="3">
        <f t="shared" si="15"/>
        <v>373</v>
      </c>
      <c r="B374" s="10">
        <v>44083.083333333336</v>
      </c>
      <c r="C374" s="9">
        <f>Actions!$L$5*Actions!C375+Actions!$M$5*Actions!D375+Actions!$N$5*Actions!E375+Actions!$O$5*Actions!F375+Actions!$P$5*Actions!G375</f>
        <v>875771.14399999997</v>
      </c>
      <c r="D374" s="20">
        <f t="shared" si="16"/>
        <v>1.7406739291486062E-2</v>
      </c>
      <c r="E374" s="35">
        <v>5.8060570284033108E-3</v>
      </c>
      <c r="F374" s="38">
        <f t="shared" si="17"/>
        <v>372</v>
      </c>
    </row>
    <row r="375" spans="1:6" x14ac:dyDescent="0.3">
      <c r="A375" s="3">
        <f t="shared" si="15"/>
        <v>374</v>
      </c>
      <c r="B375" s="10">
        <v>44084.083333333336</v>
      </c>
      <c r="C375" s="9">
        <f>Actions!$L$5*Actions!C376+Actions!$M$5*Actions!D376+Actions!$N$5*Actions!E376+Actions!$O$5*Actions!F376+Actions!$P$5*Actions!G376</f>
        <v>860768.00199999998</v>
      </c>
      <c r="D375" s="20">
        <f t="shared" si="16"/>
        <v>-1.7131350013971258E-2</v>
      </c>
      <c r="E375" s="35">
        <v>5.8660370195027234E-3</v>
      </c>
      <c r="F375" s="38">
        <f t="shared" si="17"/>
        <v>373</v>
      </c>
    </row>
    <row r="376" spans="1:6" x14ac:dyDescent="0.3">
      <c r="A376" s="3">
        <f t="shared" si="15"/>
        <v>375</v>
      </c>
      <c r="B376" s="10">
        <v>44085.083333333336</v>
      </c>
      <c r="C376" s="9">
        <f>Actions!$L$5*Actions!C377+Actions!$M$5*Actions!D377+Actions!$N$5*Actions!E377+Actions!$O$5*Actions!F377+Actions!$P$5*Actions!G377</f>
        <v>861043.76199999999</v>
      </c>
      <c r="D376" s="20">
        <f t="shared" si="16"/>
        <v>3.2036506858901248E-4</v>
      </c>
      <c r="E376" s="35">
        <v>5.8787981251047228E-3</v>
      </c>
      <c r="F376" s="38">
        <f t="shared" si="17"/>
        <v>374</v>
      </c>
    </row>
    <row r="377" spans="1:6" x14ac:dyDescent="0.3">
      <c r="A377" s="3">
        <f t="shared" si="15"/>
        <v>376</v>
      </c>
      <c r="B377" s="10">
        <v>44088.083333333336</v>
      </c>
      <c r="C377" s="9">
        <f>Actions!$L$5*Actions!C378+Actions!$M$5*Actions!D378+Actions!$N$5*Actions!E378+Actions!$O$5*Actions!F378+Actions!$P$5*Actions!G378</f>
        <v>860796.06400000001</v>
      </c>
      <c r="D377" s="20">
        <f t="shared" si="16"/>
        <v>-2.8767178967148421E-4</v>
      </c>
      <c r="E377" s="35">
        <v>5.9416095334055008E-3</v>
      </c>
      <c r="F377" s="38">
        <f t="shared" si="17"/>
        <v>375</v>
      </c>
    </row>
    <row r="378" spans="1:6" x14ac:dyDescent="0.3">
      <c r="A378" s="3">
        <f t="shared" si="15"/>
        <v>377</v>
      </c>
      <c r="B378" s="10">
        <v>44089.083333333336</v>
      </c>
      <c r="C378" s="9">
        <f>Actions!$L$5*Actions!C379+Actions!$M$5*Actions!D379+Actions!$N$5*Actions!E379+Actions!$O$5*Actions!F379+Actions!$P$5*Actions!G379</f>
        <v>862583.25799999991</v>
      </c>
      <c r="D378" s="20">
        <f t="shared" si="16"/>
        <v>2.0762107016325526E-3</v>
      </c>
      <c r="E378" s="35">
        <v>6.0547966212711746E-3</v>
      </c>
      <c r="F378" s="38">
        <f t="shared" si="17"/>
        <v>376</v>
      </c>
    </row>
    <row r="379" spans="1:6" x14ac:dyDescent="0.3">
      <c r="A379" s="3">
        <f t="shared" si="15"/>
        <v>378</v>
      </c>
      <c r="B379" s="10">
        <v>44090.083333333336</v>
      </c>
      <c r="C379" s="9">
        <f>Actions!$L$5*Actions!C380+Actions!$M$5*Actions!D380+Actions!$N$5*Actions!E380+Actions!$O$5*Actions!F380+Actions!$P$5*Actions!G380</f>
        <v>869756.68400000001</v>
      </c>
      <c r="D379" s="20">
        <f t="shared" si="16"/>
        <v>8.3162128797080737E-3</v>
      </c>
      <c r="E379" s="35">
        <v>6.0822547712864328E-3</v>
      </c>
      <c r="F379" s="38">
        <f t="shared" si="17"/>
        <v>377</v>
      </c>
    </row>
    <row r="380" spans="1:6" x14ac:dyDescent="0.3">
      <c r="A380" s="3">
        <f t="shared" si="15"/>
        <v>379</v>
      </c>
      <c r="B380" s="10">
        <v>44091.083333333336</v>
      </c>
      <c r="C380" s="9">
        <f>Actions!$L$5*Actions!C381+Actions!$M$5*Actions!D381+Actions!$N$5*Actions!E381+Actions!$O$5*Actions!F381+Actions!$P$5*Actions!G381</f>
        <v>878345.73199999996</v>
      </c>
      <c r="D380" s="20">
        <f t="shared" si="16"/>
        <v>9.8752308065044314E-3</v>
      </c>
      <c r="E380" s="35">
        <v>6.1114700237991926E-3</v>
      </c>
      <c r="F380" s="38">
        <f t="shared" si="17"/>
        <v>378</v>
      </c>
    </row>
    <row r="381" spans="1:6" x14ac:dyDescent="0.3">
      <c r="A381" s="3">
        <f t="shared" si="15"/>
        <v>380</v>
      </c>
      <c r="B381" s="10">
        <v>44092.083333333336</v>
      </c>
      <c r="C381" s="9">
        <f>Actions!$L$5*Actions!C382+Actions!$M$5*Actions!D382+Actions!$N$5*Actions!E382+Actions!$O$5*Actions!F382+Actions!$P$5*Actions!G382</f>
        <v>864947.53199999989</v>
      </c>
      <c r="D381" s="20">
        <f t="shared" si="16"/>
        <v>-1.5253902321005541E-2</v>
      </c>
      <c r="E381" s="35">
        <v>6.232263140202754E-3</v>
      </c>
      <c r="F381" s="38">
        <f t="shared" si="17"/>
        <v>379</v>
      </c>
    </row>
    <row r="382" spans="1:6" x14ac:dyDescent="0.3">
      <c r="A382" s="3">
        <f t="shared" si="15"/>
        <v>381</v>
      </c>
      <c r="B382" s="10">
        <v>44095.083333333336</v>
      </c>
      <c r="C382" s="9">
        <f>Actions!$L$5*Actions!C383+Actions!$M$5*Actions!D383+Actions!$N$5*Actions!E383+Actions!$O$5*Actions!F383+Actions!$P$5*Actions!G383</f>
        <v>837417.81800000009</v>
      </c>
      <c r="D382" s="20">
        <f t="shared" si="16"/>
        <v>-3.1828189550808239E-2</v>
      </c>
      <c r="E382" s="35">
        <v>6.2325174206598888E-3</v>
      </c>
      <c r="F382" s="38">
        <f t="shared" si="17"/>
        <v>380</v>
      </c>
    </row>
    <row r="383" spans="1:6" x14ac:dyDescent="0.3">
      <c r="A383" s="3">
        <f t="shared" si="15"/>
        <v>382</v>
      </c>
      <c r="B383" s="10">
        <v>44096.083333333336</v>
      </c>
      <c r="C383" s="9">
        <f>Actions!$L$5*Actions!C384+Actions!$M$5*Actions!D384+Actions!$N$5*Actions!E384+Actions!$O$5*Actions!F384+Actions!$P$5*Actions!G384</f>
        <v>844387.78600000008</v>
      </c>
      <c r="D383" s="20">
        <f t="shared" si="16"/>
        <v>8.3231665844492042E-3</v>
      </c>
      <c r="E383" s="35">
        <v>6.236337754135457E-3</v>
      </c>
      <c r="F383" s="38">
        <f t="shared" si="17"/>
        <v>381</v>
      </c>
    </row>
    <row r="384" spans="1:6" x14ac:dyDescent="0.3">
      <c r="A384" s="3">
        <f t="shared" si="15"/>
        <v>383</v>
      </c>
      <c r="B384" s="10">
        <v>44097.083333333336</v>
      </c>
      <c r="C384" s="9">
        <f>Actions!$L$5*Actions!C385+Actions!$M$5*Actions!D385+Actions!$N$5*Actions!E385+Actions!$O$5*Actions!F385+Actions!$P$5*Actions!G385</f>
        <v>855821.09600000002</v>
      </c>
      <c r="D384" s="20">
        <f t="shared" si="16"/>
        <v>1.3540354549846478E-2</v>
      </c>
      <c r="E384" s="35">
        <v>6.3152886104762551E-3</v>
      </c>
      <c r="F384" s="38">
        <f t="shared" si="17"/>
        <v>382</v>
      </c>
    </row>
    <row r="385" spans="1:6" x14ac:dyDescent="0.3">
      <c r="A385" s="3">
        <f t="shared" si="15"/>
        <v>384</v>
      </c>
      <c r="B385" s="10">
        <v>44098.083333333336</v>
      </c>
      <c r="C385" s="9">
        <f>Actions!$L$5*Actions!C386+Actions!$M$5*Actions!D386+Actions!$N$5*Actions!E386+Actions!$O$5*Actions!F386+Actions!$P$5*Actions!G386</f>
        <v>836530.20200000005</v>
      </c>
      <c r="D385" s="20">
        <f t="shared" si="16"/>
        <v>-2.2540802149144445E-2</v>
      </c>
      <c r="E385" s="35">
        <v>6.3607895205228804E-3</v>
      </c>
      <c r="F385" s="38">
        <f t="shared" si="17"/>
        <v>383</v>
      </c>
    </row>
    <row r="386" spans="1:6" x14ac:dyDescent="0.3">
      <c r="A386" s="3">
        <f t="shared" si="15"/>
        <v>385</v>
      </c>
      <c r="B386" s="10">
        <v>44099.083333333336</v>
      </c>
      <c r="C386" s="9">
        <f>Actions!$L$5*Actions!C387+Actions!$M$5*Actions!D387+Actions!$N$5*Actions!E387+Actions!$O$5*Actions!F387+Actions!$P$5*Actions!G387</f>
        <v>833393.54</v>
      </c>
      <c r="D386" s="20">
        <f t="shared" si="16"/>
        <v>-3.7496099871837663E-3</v>
      </c>
      <c r="E386" s="35">
        <v>6.4816687852100596E-3</v>
      </c>
      <c r="F386" s="38">
        <f t="shared" si="17"/>
        <v>384</v>
      </c>
    </row>
    <row r="387" spans="1:6" x14ac:dyDescent="0.3">
      <c r="A387" s="3">
        <f t="shared" ref="A387:A450" si="18">A386+1</f>
        <v>386</v>
      </c>
      <c r="B387" s="10">
        <v>44102.083333333336</v>
      </c>
      <c r="C387" s="9">
        <f>Actions!$L$5*Actions!C388+Actions!$M$5*Actions!D388+Actions!$N$5*Actions!E388+Actions!$O$5*Actions!F388+Actions!$P$5*Actions!G388</f>
        <v>852625.15800000005</v>
      </c>
      <c r="D387" s="20">
        <f t="shared" ref="D387:D450" si="19">($C387/$C386)-1</f>
        <v>2.3076274385328333E-2</v>
      </c>
      <c r="E387" s="35">
        <v>6.5023723336417039E-3</v>
      </c>
      <c r="F387" s="38">
        <f t="shared" si="17"/>
        <v>385</v>
      </c>
    </row>
    <row r="388" spans="1:6" x14ac:dyDescent="0.3">
      <c r="A388" s="3">
        <f t="shared" si="18"/>
        <v>387</v>
      </c>
      <c r="B388" s="10">
        <v>44103.083333333336</v>
      </c>
      <c r="C388" s="9">
        <f>Actions!$L$5*Actions!C389+Actions!$M$5*Actions!D389+Actions!$N$5*Actions!E389+Actions!$O$5*Actions!F389+Actions!$P$5*Actions!G389</f>
        <v>847114.69200000004</v>
      </c>
      <c r="D388" s="20">
        <f t="shared" si="19"/>
        <v>-6.4629408929545162E-3</v>
      </c>
      <c r="E388" s="35">
        <v>6.572021835923314E-3</v>
      </c>
      <c r="F388" s="38">
        <f t="shared" ref="F388:F451" si="20">F387+1</f>
        <v>386</v>
      </c>
    </row>
    <row r="389" spans="1:6" x14ac:dyDescent="0.3">
      <c r="A389" s="3">
        <f t="shared" si="18"/>
        <v>388</v>
      </c>
      <c r="B389" s="10">
        <v>44104.083333333336</v>
      </c>
      <c r="C389" s="9">
        <f>Actions!$L$5*Actions!C390+Actions!$M$5*Actions!D390+Actions!$N$5*Actions!E390+Actions!$O$5*Actions!F390+Actions!$P$5*Actions!G390</f>
        <v>853067.70799999998</v>
      </c>
      <c r="D389" s="20">
        <f t="shared" si="19"/>
        <v>7.0274026129155676E-3</v>
      </c>
      <c r="E389" s="35">
        <v>6.7410968311574226E-3</v>
      </c>
      <c r="F389" s="38">
        <f t="shared" si="20"/>
        <v>387</v>
      </c>
    </row>
    <row r="390" spans="1:6" x14ac:dyDescent="0.3">
      <c r="A390" s="3">
        <f t="shared" si="18"/>
        <v>389</v>
      </c>
      <c r="B390" s="10">
        <v>44105.083333333336</v>
      </c>
      <c r="C390" s="9">
        <f>Actions!$L$5*Actions!C391+Actions!$M$5*Actions!D391+Actions!$N$5*Actions!E391+Actions!$O$5*Actions!F391+Actions!$P$5*Actions!G391</f>
        <v>849536.86800000002</v>
      </c>
      <c r="D390" s="20">
        <f t="shared" si="19"/>
        <v>-4.1389915089834473E-3</v>
      </c>
      <c r="E390" s="35">
        <v>6.8161632347585321E-3</v>
      </c>
      <c r="F390" s="38">
        <f t="shared" si="20"/>
        <v>388</v>
      </c>
    </row>
    <row r="391" spans="1:6" x14ac:dyDescent="0.3">
      <c r="A391" s="3">
        <f t="shared" si="18"/>
        <v>390</v>
      </c>
      <c r="B391" s="10">
        <v>44106.083333333336</v>
      </c>
      <c r="C391" s="9">
        <f>Actions!$L$5*Actions!C392+Actions!$M$5*Actions!D392+Actions!$N$5*Actions!E392+Actions!$O$5*Actions!F392+Actions!$P$5*Actions!G392</f>
        <v>860462.62800000003</v>
      </c>
      <c r="D391" s="20">
        <f t="shared" si="19"/>
        <v>1.2860842667984151E-2</v>
      </c>
      <c r="E391" s="35">
        <v>6.9374493789382541E-3</v>
      </c>
      <c r="F391" s="38">
        <f t="shared" si="20"/>
        <v>389</v>
      </c>
    </row>
    <row r="392" spans="1:6" x14ac:dyDescent="0.3">
      <c r="A392" s="3">
        <f t="shared" si="18"/>
        <v>391</v>
      </c>
      <c r="B392" s="10">
        <v>44109.083333333336</v>
      </c>
      <c r="C392" s="9">
        <f>Actions!$L$5*Actions!C393+Actions!$M$5*Actions!D393+Actions!$N$5*Actions!E393+Actions!$O$5*Actions!F393+Actions!$P$5*Actions!G393</f>
        <v>879738.71600000001</v>
      </c>
      <c r="D392" s="20">
        <f t="shared" si="19"/>
        <v>2.2402004889862548E-2</v>
      </c>
      <c r="E392" s="35">
        <v>7.0274026129155676E-3</v>
      </c>
      <c r="F392" s="38">
        <f t="shared" si="20"/>
        <v>390</v>
      </c>
    </row>
    <row r="393" spans="1:6" x14ac:dyDescent="0.3">
      <c r="A393" s="3">
        <f t="shared" si="18"/>
        <v>392</v>
      </c>
      <c r="B393" s="10">
        <v>44110.083333333336</v>
      </c>
      <c r="C393" s="9">
        <f>Actions!$L$5*Actions!C394+Actions!$M$5*Actions!D394+Actions!$N$5*Actions!E394+Actions!$O$5*Actions!F394+Actions!$P$5*Actions!G394</f>
        <v>880503.50399999996</v>
      </c>
      <c r="D393" s="20">
        <f t="shared" si="19"/>
        <v>8.6933539025912943E-4</v>
      </c>
      <c r="E393" s="35">
        <v>7.1446638709460331E-3</v>
      </c>
      <c r="F393" s="38">
        <f t="shared" si="20"/>
        <v>391</v>
      </c>
    </row>
    <row r="394" spans="1:6" x14ac:dyDescent="0.3">
      <c r="A394" s="3">
        <f t="shared" si="18"/>
        <v>393</v>
      </c>
      <c r="B394" s="10">
        <v>44111.083333333336</v>
      </c>
      <c r="C394" s="9">
        <f>Actions!$L$5*Actions!C395+Actions!$M$5*Actions!D395+Actions!$N$5*Actions!E395+Actions!$O$5*Actions!F395+Actions!$P$5*Actions!G395</f>
        <v>874618.64800000004</v>
      </c>
      <c r="D394" s="20">
        <f t="shared" si="19"/>
        <v>-6.6835123009344466E-3</v>
      </c>
      <c r="E394" s="35">
        <v>7.2053912576157675E-3</v>
      </c>
      <c r="F394" s="38">
        <f t="shared" si="20"/>
        <v>392</v>
      </c>
    </row>
    <row r="395" spans="1:6" x14ac:dyDescent="0.3">
      <c r="A395" s="3">
        <f t="shared" si="18"/>
        <v>394</v>
      </c>
      <c r="B395" s="10">
        <v>44112.083333333336</v>
      </c>
      <c r="C395" s="9">
        <f>Actions!$L$5*Actions!C396+Actions!$M$5*Actions!D396+Actions!$N$5*Actions!E396+Actions!$O$5*Actions!F396+Actions!$P$5*Actions!G396</f>
        <v>883344.86600000004</v>
      </c>
      <c r="D395" s="20">
        <f t="shared" si="19"/>
        <v>9.9771689295149457E-3</v>
      </c>
      <c r="E395" s="35">
        <v>7.2337444069825452E-3</v>
      </c>
      <c r="F395" s="38">
        <f t="shared" si="20"/>
        <v>393</v>
      </c>
    </row>
    <row r="396" spans="1:6" x14ac:dyDescent="0.3">
      <c r="A396" s="3">
        <f t="shared" si="18"/>
        <v>395</v>
      </c>
      <c r="B396" s="10">
        <v>44113.083333333336</v>
      </c>
      <c r="C396" s="9">
        <f>Actions!$L$5*Actions!C397+Actions!$M$5*Actions!D397+Actions!$N$5*Actions!E397+Actions!$O$5*Actions!F397+Actions!$P$5*Actions!G397</f>
        <v>892011.9389999999</v>
      </c>
      <c r="D396" s="20">
        <f t="shared" si="19"/>
        <v>9.8116526552607386E-3</v>
      </c>
      <c r="E396" s="35">
        <v>7.234616870450683E-3</v>
      </c>
      <c r="F396" s="38">
        <f t="shared" si="20"/>
        <v>394</v>
      </c>
    </row>
    <row r="397" spans="1:6" x14ac:dyDescent="0.3">
      <c r="A397" s="3">
        <f t="shared" si="18"/>
        <v>396</v>
      </c>
      <c r="B397" s="10">
        <v>44116.083333333336</v>
      </c>
      <c r="C397" s="9">
        <f>Actions!$L$5*Actions!C398+Actions!$M$5*Actions!D398+Actions!$N$5*Actions!E398+Actions!$O$5*Actions!F398+Actions!$P$5*Actions!G398</f>
        <v>895469.19500000007</v>
      </c>
      <c r="D397" s="20">
        <f t="shared" si="19"/>
        <v>3.8757956579325015E-3</v>
      </c>
      <c r="E397" s="35">
        <v>7.2868660530365226E-3</v>
      </c>
      <c r="F397" s="38">
        <f t="shared" si="20"/>
        <v>395</v>
      </c>
    </row>
    <row r="398" spans="1:6" x14ac:dyDescent="0.3">
      <c r="A398" s="3">
        <f t="shared" si="18"/>
        <v>397</v>
      </c>
      <c r="B398" s="10">
        <v>44117.083333333336</v>
      </c>
      <c r="C398" s="9">
        <f>Actions!$L$5*Actions!C399+Actions!$M$5*Actions!D399+Actions!$N$5*Actions!E399+Actions!$O$5*Actions!F399+Actions!$P$5*Actions!G399</f>
        <v>891190.94099999999</v>
      </c>
      <c r="D398" s="20">
        <f t="shared" si="19"/>
        <v>-4.7776674216024606E-3</v>
      </c>
      <c r="E398" s="35">
        <v>7.3036860037865026E-3</v>
      </c>
      <c r="F398" s="38">
        <f t="shared" si="20"/>
        <v>396</v>
      </c>
    </row>
    <row r="399" spans="1:6" x14ac:dyDescent="0.3">
      <c r="A399" s="3">
        <f t="shared" si="18"/>
        <v>398</v>
      </c>
      <c r="B399" s="10">
        <v>44118.083333333336</v>
      </c>
      <c r="C399" s="9">
        <f>Actions!$L$5*Actions!C400+Actions!$M$5*Actions!D400+Actions!$N$5*Actions!E400+Actions!$O$5*Actions!F400+Actions!$P$5*Actions!G400</f>
        <v>894921.32199999993</v>
      </c>
      <c r="D399" s="20">
        <f t="shared" si="19"/>
        <v>4.1858381053718752E-3</v>
      </c>
      <c r="E399" s="35">
        <v>7.333196613697357E-3</v>
      </c>
      <c r="F399" s="38">
        <f t="shared" si="20"/>
        <v>397</v>
      </c>
    </row>
    <row r="400" spans="1:6" x14ac:dyDescent="0.3">
      <c r="A400" s="3">
        <f t="shared" si="18"/>
        <v>399</v>
      </c>
      <c r="B400" s="10">
        <v>44119.083333333336</v>
      </c>
      <c r="C400" s="9">
        <f>Actions!$L$5*Actions!C401+Actions!$M$5*Actions!D401+Actions!$N$5*Actions!E401+Actions!$O$5*Actions!F401+Actions!$P$5*Actions!G401</f>
        <v>874183.56400000001</v>
      </c>
      <c r="D400" s="20">
        <f t="shared" si="19"/>
        <v>-2.3172716405565619E-2</v>
      </c>
      <c r="E400" s="35">
        <v>7.349394101028528E-3</v>
      </c>
      <c r="F400" s="38">
        <f t="shared" si="20"/>
        <v>398</v>
      </c>
    </row>
    <row r="401" spans="1:6" x14ac:dyDescent="0.3">
      <c r="A401" s="3">
        <f t="shared" si="18"/>
        <v>400</v>
      </c>
      <c r="B401" s="10">
        <v>44120.083333333336</v>
      </c>
      <c r="C401" s="9">
        <f>Actions!$L$5*Actions!C402+Actions!$M$5*Actions!D402+Actions!$N$5*Actions!E402+Actions!$O$5*Actions!F402+Actions!$P$5*Actions!G402</f>
        <v>881683.76100000006</v>
      </c>
      <c r="D401" s="20">
        <f t="shared" si="19"/>
        <v>8.5796591343829665E-3</v>
      </c>
      <c r="E401" s="35">
        <v>7.4349977586030125E-3</v>
      </c>
      <c r="F401" s="38">
        <f t="shared" si="20"/>
        <v>399</v>
      </c>
    </row>
    <row r="402" spans="1:6" x14ac:dyDescent="0.3">
      <c r="A402" s="3">
        <f t="shared" si="18"/>
        <v>401</v>
      </c>
      <c r="B402" s="10">
        <v>44123.083333333336</v>
      </c>
      <c r="C402" s="9">
        <f>Actions!$L$5*Actions!C403+Actions!$M$5*Actions!D403+Actions!$N$5*Actions!E403+Actions!$O$5*Actions!F403+Actions!$P$5*Actions!G403</f>
        <v>884968.071</v>
      </c>
      <c r="D402" s="20">
        <f t="shared" si="19"/>
        <v>3.7250430883233321E-3</v>
      </c>
      <c r="E402" s="35">
        <v>7.5727296287524393E-3</v>
      </c>
      <c r="F402" s="38">
        <f t="shared" si="20"/>
        <v>400</v>
      </c>
    </row>
    <row r="403" spans="1:6" x14ac:dyDescent="0.3">
      <c r="A403" s="3">
        <f t="shared" si="18"/>
        <v>402</v>
      </c>
      <c r="B403" s="10">
        <v>44124.083333333336</v>
      </c>
      <c r="C403" s="9">
        <f>Actions!$L$5*Actions!C404+Actions!$M$5*Actions!D404+Actions!$N$5*Actions!E404+Actions!$O$5*Actions!F404+Actions!$P$5*Actions!G404</f>
        <v>901904.14600000007</v>
      </c>
      <c r="D403" s="20">
        <f t="shared" si="19"/>
        <v>1.9137498351621485E-2</v>
      </c>
      <c r="E403" s="35">
        <v>7.5739540259927018E-3</v>
      </c>
      <c r="F403" s="38">
        <f t="shared" si="20"/>
        <v>401</v>
      </c>
    </row>
    <row r="404" spans="1:6" x14ac:dyDescent="0.3">
      <c r="A404" s="3">
        <f t="shared" si="18"/>
        <v>403</v>
      </c>
      <c r="B404" s="10">
        <v>44125.083333333336</v>
      </c>
      <c r="C404" s="9">
        <f>Actions!$L$5*Actions!C405+Actions!$M$5*Actions!D405+Actions!$N$5*Actions!E405+Actions!$O$5*Actions!F405+Actions!$P$5*Actions!G405</f>
        <v>890794.26599999995</v>
      </c>
      <c r="D404" s="20">
        <f t="shared" si="19"/>
        <v>-1.2318249172346252E-2</v>
      </c>
      <c r="E404" s="35">
        <v>7.6387636039327855E-3</v>
      </c>
      <c r="F404" s="38">
        <f t="shared" si="20"/>
        <v>402</v>
      </c>
    </row>
    <row r="405" spans="1:6" x14ac:dyDescent="0.3">
      <c r="A405" s="3">
        <f t="shared" si="18"/>
        <v>404</v>
      </c>
      <c r="B405" s="10">
        <v>44126.083333333336</v>
      </c>
      <c r="C405" s="9">
        <f>Actions!$L$5*Actions!C406+Actions!$M$5*Actions!D406+Actions!$N$5*Actions!E406+Actions!$O$5*Actions!F406+Actions!$P$5*Actions!G406</f>
        <v>891754.01099999994</v>
      </c>
      <c r="D405" s="20">
        <f t="shared" si="19"/>
        <v>1.0774036571985501E-3</v>
      </c>
      <c r="E405" s="35">
        <v>7.7797053799379956E-3</v>
      </c>
      <c r="F405" s="38">
        <f t="shared" si="20"/>
        <v>403</v>
      </c>
    </row>
    <row r="406" spans="1:6" x14ac:dyDescent="0.3">
      <c r="A406" s="3">
        <f t="shared" si="18"/>
        <v>405</v>
      </c>
      <c r="B406" s="10">
        <v>44127.083333333336</v>
      </c>
      <c r="C406" s="9">
        <f>Actions!$L$5*Actions!C407+Actions!$M$5*Actions!D407+Actions!$N$5*Actions!E407+Actions!$O$5*Actions!F407+Actions!$P$5*Actions!G407</f>
        <v>904797.43700000003</v>
      </c>
      <c r="D406" s="20">
        <f t="shared" si="19"/>
        <v>1.4626708530723009E-2</v>
      </c>
      <c r="E406" s="35">
        <v>7.7879123235642389E-3</v>
      </c>
      <c r="F406" s="38">
        <f t="shared" si="20"/>
        <v>404</v>
      </c>
    </row>
    <row r="407" spans="1:6" x14ac:dyDescent="0.3">
      <c r="A407" s="3">
        <f t="shared" si="18"/>
        <v>406</v>
      </c>
      <c r="B407" s="10">
        <v>44130.041666666664</v>
      </c>
      <c r="C407" s="9">
        <f>Actions!$L$5*Actions!C408+Actions!$M$5*Actions!D408+Actions!$N$5*Actions!E408+Actions!$O$5*Actions!F408+Actions!$P$5*Actions!G408</f>
        <v>890612.08699999994</v>
      </c>
      <c r="D407" s="20">
        <f t="shared" si="19"/>
        <v>-1.567792902578713E-2</v>
      </c>
      <c r="E407" s="35">
        <v>7.7997476522688736E-3</v>
      </c>
      <c r="F407" s="38">
        <f t="shared" si="20"/>
        <v>405</v>
      </c>
    </row>
    <row r="408" spans="1:6" x14ac:dyDescent="0.3">
      <c r="A408" s="3">
        <f t="shared" si="18"/>
        <v>407</v>
      </c>
      <c r="B408" s="10">
        <v>44131.041666666664</v>
      </c>
      <c r="C408" s="9">
        <f>Actions!$L$5*Actions!C409+Actions!$M$5*Actions!D409+Actions!$N$5*Actions!E409+Actions!$O$5*Actions!F409+Actions!$P$5*Actions!G409</f>
        <v>877210.06200000003</v>
      </c>
      <c r="D408" s="20">
        <f t="shared" si="19"/>
        <v>-1.5048105898881503E-2</v>
      </c>
      <c r="E408" s="35">
        <v>7.9899253709478923E-3</v>
      </c>
      <c r="F408" s="38">
        <f t="shared" si="20"/>
        <v>406</v>
      </c>
    </row>
    <row r="409" spans="1:6" x14ac:dyDescent="0.3">
      <c r="A409" s="3">
        <f t="shared" si="18"/>
        <v>408</v>
      </c>
      <c r="B409" s="10">
        <v>44132.041666666664</v>
      </c>
      <c r="C409" s="9">
        <f>Actions!$L$5*Actions!C410+Actions!$M$5*Actions!D410+Actions!$N$5*Actions!E410+Actions!$O$5*Actions!F410+Actions!$P$5*Actions!G410</f>
        <v>844213.92800000007</v>
      </c>
      <c r="D409" s="20">
        <f t="shared" si="19"/>
        <v>-3.7614860373090364E-2</v>
      </c>
      <c r="E409" s="35">
        <v>8.0344248970114496E-3</v>
      </c>
      <c r="F409" s="38">
        <f t="shared" si="20"/>
        <v>407</v>
      </c>
    </row>
    <row r="410" spans="1:6" x14ac:dyDescent="0.3">
      <c r="A410" s="3">
        <f t="shared" si="18"/>
        <v>409</v>
      </c>
      <c r="B410" s="10">
        <v>44133.041666666664</v>
      </c>
      <c r="C410" s="9">
        <f>Actions!$L$5*Actions!C411+Actions!$M$5*Actions!D411+Actions!$N$5*Actions!E411+Actions!$O$5*Actions!F411+Actions!$P$5*Actions!G411</f>
        <v>861989.74200000009</v>
      </c>
      <c r="D410" s="20">
        <f t="shared" si="19"/>
        <v>2.1056053934234598E-2</v>
      </c>
      <c r="E410" s="35">
        <v>8.0490332125393582E-3</v>
      </c>
      <c r="F410" s="38">
        <f t="shared" si="20"/>
        <v>408</v>
      </c>
    </row>
    <row r="411" spans="1:6" x14ac:dyDescent="0.3">
      <c r="A411" s="3">
        <f t="shared" si="18"/>
        <v>410</v>
      </c>
      <c r="B411" s="10">
        <v>44134.041666666664</v>
      </c>
      <c r="C411" s="9">
        <f>Actions!$L$5*Actions!C412+Actions!$M$5*Actions!D412+Actions!$N$5*Actions!E412+Actions!$O$5*Actions!F412+Actions!$P$5*Actions!G412</f>
        <v>867433.45600000001</v>
      </c>
      <c r="D411" s="20">
        <f t="shared" si="19"/>
        <v>6.3152886104762551E-3</v>
      </c>
      <c r="E411" s="35">
        <v>8.0984598236115701E-3</v>
      </c>
      <c r="F411" s="38">
        <f t="shared" si="20"/>
        <v>409</v>
      </c>
    </row>
    <row r="412" spans="1:6" x14ac:dyDescent="0.3">
      <c r="A412" s="3">
        <f t="shared" si="18"/>
        <v>411</v>
      </c>
      <c r="B412" s="10">
        <v>44137.041666666664</v>
      </c>
      <c r="C412" s="9">
        <f>Actions!$L$5*Actions!C413+Actions!$M$5*Actions!D413+Actions!$N$5*Actions!E413+Actions!$O$5*Actions!F413+Actions!$P$5*Actions!G413</f>
        <v>884307.24400000006</v>
      </c>
      <c r="D412" s="20">
        <f t="shared" si="19"/>
        <v>1.9452544611099354E-2</v>
      </c>
      <c r="E412" s="35">
        <v>8.1093154985687477E-3</v>
      </c>
      <c r="F412" s="38">
        <f t="shared" si="20"/>
        <v>410</v>
      </c>
    </row>
    <row r="413" spans="1:6" x14ac:dyDescent="0.3">
      <c r="A413" s="3">
        <f t="shared" si="18"/>
        <v>412</v>
      </c>
      <c r="B413" s="10">
        <v>44138.041666666664</v>
      </c>
      <c r="C413" s="9">
        <f>Actions!$L$5*Actions!C414+Actions!$M$5*Actions!D414+Actions!$N$5*Actions!E414+Actions!$O$5*Actions!F414+Actions!$P$5*Actions!G414</f>
        <v>900702.64599999995</v>
      </c>
      <c r="D413" s="20">
        <f t="shared" si="19"/>
        <v>1.8540390923225125E-2</v>
      </c>
      <c r="E413" s="35">
        <v>8.220954085848442E-3</v>
      </c>
      <c r="F413" s="38">
        <f t="shared" si="20"/>
        <v>411</v>
      </c>
    </row>
    <row r="414" spans="1:6" x14ac:dyDescent="0.3">
      <c r="A414" s="3">
        <f t="shared" si="18"/>
        <v>413</v>
      </c>
      <c r="B414" s="10">
        <v>44139.041666666664</v>
      </c>
      <c r="C414" s="9">
        <f>Actions!$L$5*Actions!C415+Actions!$M$5*Actions!D415+Actions!$N$5*Actions!E415+Actions!$O$5*Actions!F415+Actions!$P$5*Actions!G415</f>
        <v>920107.83299999998</v>
      </c>
      <c r="D414" s="20">
        <f t="shared" si="19"/>
        <v>2.1544498715728277E-2</v>
      </c>
      <c r="E414" s="35">
        <v>8.3162128797080737E-3</v>
      </c>
      <c r="F414" s="38">
        <f t="shared" si="20"/>
        <v>412</v>
      </c>
    </row>
    <row r="415" spans="1:6" x14ac:dyDescent="0.3">
      <c r="A415" s="3">
        <f t="shared" si="18"/>
        <v>414</v>
      </c>
      <c r="B415" s="10">
        <v>44140.041666666664</v>
      </c>
      <c r="C415" s="9">
        <f>Actions!$L$5*Actions!C416+Actions!$M$5*Actions!D416+Actions!$N$5*Actions!E416+Actions!$O$5*Actions!F416+Actions!$P$5*Actions!G416</f>
        <v>918641.52399999998</v>
      </c>
      <c r="D415" s="20">
        <f t="shared" si="19"/>
        <v>-1.5936273417205271E-3</v>
      </c>
      <c r="E415" s="35">
        <v>8.3231665844492042E-3</v>
      </c>
      <c r="F415" s="38">
        <f t="shared" si="20"/>
        <v>413</v>
      </c>
    </row>
    <row r="416" spans="1:6" x14ac:dyDescent="0.3">
      <c r="A416" s="3">
        <f t="shared" si="18"/>
        <v>415</v>
      </c>
      <c r="B416" s="10">
        <v>44141.041666666664</v>
      </c>
      <c r="C416" s="9">
        <f>Actions!$L$5*Actions!C417+Actions!$M$5*Actions!D417+Actions!$N$5*Actions!E417+Actions!$O$5*Actions!F417+Actions!$P$5*Actions!G417</f>
        <v>903105.83899999992</v>
      </c>
      <c r="D416" s="20">
        <f t="shared" si="19"/>
        <v>-1.6911585851631994E-2</v>
      </c>
      <c r="E416" s="35">
        <v>8.3379714731954824E-3</v>
      </c>
      <c r="F416" s="38">
        <f t="shared" si="20"/>
        <v>414</v>
      </c>
    </row>
    <row r="417" spans="1:6" x14ac:dyDescent="0.3">
      <c r="A417" s="3">
        <f t="shared" si="18"/>
        <v>416</v>
      </c>
      <c r="B417" s="10">
        <v>44144.041666666664</v>
      </c>
      <c r="C417" s="9">
        <f>Actions!$L$5*Actions!C418+Actions!$M$5*Actions!D418+Actions!$N$5*Actions!E418+Actions!$O$5*Actions!F418+Actions!$P$5*Actions!G418</f>
        <v>959033.58799999999</v>
      </c>
      <c r="D417" s="20">
        <f t="shared" si="19"/>
        <v>6.1928233197925397E-2</v>
      </c>
      <c r="E417" s="35">
        <v>8.5039413038234812E-3</v>
      </c>
      <c r="F417" s="38">
        <f t="shared" si="20"/>
        <v>415</v>
      </c>
    </row>
    <row r="418" spans="1:6" x14ac:dyDescent="0.3">
      <c r="A418" s="3">
        <f t="shared" si="18"/>
        <v>417</v>
      </c>
      <c r="B418" s="10">
        <v>44145.041666666664</v>
      </c>
      <c r="C418" s="9">
        <f>Actions!$L$5*Actions!C419+Actions!$M$5*Actions!D419+Actions!$N$5*Actions!E419+Actions!$O$5*Actions!F419+Actions!$P$5*Actions!G419</f>
        <v>981896.745</v>
      </c>
      <c r="D418" s="20">
        <f t="shared" si="19"/>
        <v>2.3839787559140291E-2</v>
      </c>
      <c r="E418" s="35">
        <v>8.5081628339112036E-3</v>
      </c>
      <c r="F418" s="38">
        <f t="shared" si="20"/>
        <v>416</v>
      </c>
    </row>
    <row r="419" spans="1:6" x14ac:dyDescent="0.3">
      <c r="A419" s="3">
        <f t="shared" si="18"/>
        <v>418</v>
      </c>
      <c r="B419" s="10">
        <v>44146.041666666664</v>
      </c>
      <c r="C419" s="9">
        <f>Actions!$L$5*Actions!C420+Actions!$M$5*Actions!D420+Actions!$N$5*Actions!E420+Actions!$O$5*Actions!F420+Actions!$P$5*Actions!G420</f>
        <v>985157.52</v>
      </c>
      <c r="D419" s="20">
        <f t="shared" si="19"/>
        <v>3.320893990742313E-3</v>
      </c>
      <c r="E419" s="35">
        <v>8.519927887243206E-3</v>
      </c>
      <c r="F419" s="38">
        <f t="shared" si="20"/>
        <v>417</v>
      </c>
    </row>
    <row r="420" spans="1:6" x14ac:dyDescent="0.3">
      <c r="A420" s="3">
        <f t="shared" si="18"/>
        <v>419</v>
      </c>
      <c r="B420" s="10">
        <v>44147.041666666664</v>
      </c>
      <c r="C420" s="9">
        <f>Actions!$L$5*Actions!C421+Actions!$M$5*Actions!D421+Actions!$N$5*Actions!E421+Actions!$O$5*Actions!F421+Actions!$P$5*Actions!G421</f>
        <v>985066.74500000011</v>
      </c>
      <c r="D420" s="20">
        <f t="shared" si="19"/>
        <v>-9.2142625069624451E-5</v>
      </c>
      <c r="E420" s="35">
        <v>8.5796591343829665E-3</v>
      </c>
      <c r="F420" s="38">
        <f t="shared" si="20"/>
        <v>418</v>
      </c>
    </row>
    <row r="421" spans="1:6" x14ac:dyDescent="0.3">
      <c r="A421" s="3">
        <f t="shared" si="18"/>
        <v>420</v>
      </c>
      <c r="B421" s="10">
        <v>44148.041666666664</v>
      </c>
      <c r="C421" s="9">
        <f>Actions!$L$5*Actions!C422+Actions!$M$5*Actions!D422+Actions!$N$5*Actions!E422+Actions!$O$5*Actions!F422+Actions!$P$5*Actions!G422</f>
        <v>983407.58000000007</v>
      </c>
      <c r="D421" s="20">
        <f t="shared" si="19"/>
        <v>-1.6843173403443545E-3</v>
      </c>
      <c r="E421" s="35">
        <v>8.5802028850834322E-3</v>
      </c>
      <c r="F421" s="38">
        <f t="shared" si="20"/>
        <v>419</v>
      </c>
    </row>
    <row r="422" spans="1:6" x14ac:dyDescent="0.3">
      <c r="A422" s="3">
        <f t="shared" si="18"/>
        <v>421</v>
      </c>
      <c r="B422" s="10">
        <v>44151.041666666664</v>
      </c>
      <c r="C422" s="9">
        <f>Actions!$L$5*Actions!C423+Actions!$M$5*Actions!D423+Actions!$N$5*Actions!E423+Actions!$O$5*Actions!F423+Actions!$P$5*Actions!G423</f>
        <v>1000752.8400000001</v>
      </c>
      <c r="D422" s="20">
        <f t="shared" si="19"/>
        <v>1.7637915705307039E-2</v>
      </c>
      <c r="E422" s="35">
        <v>8.7011975151976007E-3</v>
      </c>
      <c r="F422" s="38">
        <f t="shared" si="20"/>
        <v>420</v>
      </c>
    </row>
    <row r="423" spans="1:6" x14ac:dyDescent="0.3">
      <c r="A423" s="3">
        <f t="shared" si="18"/>
        <v>422</v>
      </c>
      <c r="B423" s="10">
        <v>44152.041666666664</v>
      </c>
      <c r="C423" s="9">
        <f>Actions!$L$5*Actions!C424+Actions!$M$5*Actions!D424+Actions!$N$5*Actions!E424+Actions!$O$5*Actions!F424+Actions!$P$5*Actions!G424</f>
        <v>993387.505</v>
      </c>
      <c r="D423" s="20">
        <f t="shared" si="19"/>
        <v>-7.359794252495E-3</v>
      </c>
      <c r="E423" s="35">
        <v>8.7327768357752245E-3</v>
      </c>
      <c r="F423" s="38">
        <f t="shared" si="20"/>
        <v>421</v>
      </c>
    </row>
    <row r="424" spans="1:6" x14ac:dyDescent="0.3">
      <c r="A424" s="3">
        <f t="shared" si="18"/>
        <v>423</v>
      </c>
      <c r="B424" s="10">
        <v>44153.041666666664</v>
      </c>
      <c r="C424" s="9">
        <f>Actions!$L$5*Actions!C425+Actions!$M$5*Actions!D425+Actions!$N$5*Actions!E425+Actions!$O$5*Actions!F425+Actions!$P$5*Actions!G425</f>
        <v>1004661.7649999999</v>
      </c>
      <c r="D424" s="20">
        <f t="shared" si="19"/>
        <v>1.1349307237360495E-2</v>
      </c>
      <c r="E424" s="35">
        <v>8.7462358501877446E-3</v>
      </c>
      <c r="F424" s="38">
        <f t="shared" si="20"/>
        <v>422</v>
      </c>
    </row>
    <row r="425" spans="1:6" x14ac:dyDescent="0.3">
      <c r="A425" s="3">
        <f t="shared" si="18"/>
        <v>424</v>
      </c>
      <c r="B425" s="10">
        <v>44154.041666666664</v>
      </c>
      <c r="C425" s="9">
        <f>Actions!$L$5*Actions!C426+Actions!$M$5*Actions!D426+Actions!$N$5*Actions!E426+Actions!$O$5*Actions!F426+Actions!$P$5*Actions!G426</f>
        <v>1004855.1699999999</v>
      </c>
      <c r="D425" s="20">
        <f t="shared" si="19"/>
        <v>1.9250757492494941E-4</v>
      </c>
      <c r="E425" s="35">
        <v>8.7703052781478164E-3</v>
      </c>
      <c r="F425" s="38">
        <f t="shared" si="20"/>
        <v>423</v>
      </c>
    </row>
    <row r="426" spans="1:6" x14ac:dyDescent="0.3">
      <c r="A426" s="3">
        <f t="shared" si="18"/>
        <v>425</v>
      </c>
      <c r="B426" s="10">
        <v>44155.041666666664</v>
      </c>
      <c r="C426" s="9">
        <f>Actions!$L$5*Actions!C427+Actions!$M$5*Actions!D427+Actions!$N$5*Actions!E427+Actions!$O$5*Actions!F427+Actions!$P$5*Actions!G427</f>
        <v>1008724.5149999999</v>
      </c>
      <c r="D426" s="20">
        <f t="shared" si="19"/>
        <v>3.8506494423469206E-3</v>
      </c>
      <c r="E426" s="35">
        <v>8.8389633479390994E-3</v>
      </c>
      <c r="F426" s="38">
        <f t="shared" si="20"/>
        <v>424</v>
      </c>
    </row>
    <row r="427" spans="1:6" x14ac:dyDescent="0.3">
      <c r="A427" s="3">
        <f t="shared" si="18"/>
        <v>426</v>
      </c>
      <c r="B427" s="10">
        <v>44158.041666666664</v>
      </c>
      <c r="C427" s="9">
        <f>Actions!$L$5*Actions!C428+Actions!$M$5*Actions!D428+Actions!$N$5*Actions!E428+Actions!$O$5*Actions!F428+Actions!$P$5*Actions!G428</f>
        <v>1002333.175</v>
      </c>
      <c r="D427" s="20">
        <f t="shared" si="19"/>
        <v>-6.336060941276811E-3</v>
      </c>
      <c r="E427" s="35">
        <v>8.9307957908111302E-3</v>
      </c>
      <c r="F427" s="38">
        <f t="shared" si="20"/>
        <v>425</v>
      </c>
    </row>
    <row r="428" spans="1:6" x14ac:dyDescent="0.3">
      <c r="A428" s="3">
        <f t="shared" si="18"/>
        <v>427</v>
      </c>
      <c r="B428" s="10">
        <v>44159.041666666664</v>
      </c>
      <c r="C428" s="9">
        <f>Actions!$L$5*Actions!C429+Actions!$M$5*Actions!D429+Actions!$N$5*Actions!E429+Actions!$O$5*Actions!F429+Actions!$P$5*Actions!G429</f>
        <v>1003957.755</v>
      </c>
      <c r="D428" s="20">
        <f t="shared" si="19"/>
        <v>1.6207983937077675E-3</v>
      </c>
      <c r="E428" s="35">
        <v>9.1451697409838939E-3</v>
      </c>
      <c r="F428" s="38">
        <f t="shared" si="20"/>
        <v>426</v>
      </c>
    </row>
    <row r="429" spans="1:6" x14ac:dyDescent="0.3">
      <c r="A429" s="3">
        <f t="shared" si="18"/>
        <v>428</v>
      </c>
      <c r="B429" s="10">
        <v>44160.041666666664</v>
      </c>
      <c r="C429" s="9">
        <f>Actions!$L$5*Actions!C430+Actions!$M$5*Actions!D430+Actions!$N$5*Actions!E430+Actions!$O$5*Actions!F430+Actions!$P$5*Actions!G430</f>
        <v>995383.29</v>
      </c>
      <c r="D429" s="20">
        <f t="shared" si="19"/>
        <v>-8.540663147723726E-3</v>
      </c>
      <c r="E429" s="35">
        <v>9.2776806059751138E-3</v>
      </c>
      <c r="F429" s="38">
        <f t="shared" si="20"/>
        <v>427</v>
      </c>
    </row>
    <row r="430" spans="1:6" x14ac:dyDescent="0.3">
      <c r="A430" s="3">
        <f t="shared" si="18"/>
        <v>429</v>
      </c>
      <c r="B430" s="10">
        <v>44161.041666666664</v>
      </c>
      <c r="C430" s="9">
        <f>Actions!$L$5*Actions!C431+Actions!$M$5*Actions!D431+Actions!$N$5*Actions!E431+Actions!$O$5*Actions!F431+Actions!$P$5*Actions!G431</f>
        <v>1000343.925</v>
      </c>
      <c r="D430" s="20">
        <f t="shared" si="19"/>
        <v>4.9836430346343885E-3</v>
      </c>
      <c r="E430" s="35">
        <v>9.3465568903874363E-3</v>
      </c>
      <c r="F430" s="38">
        <f t="shared" si="20"/>
        <v>428</v>
      </c>
    </row>
    <row r="431" spans="1:6" x14ac:dyDescent="0.3">
      <c r="A431" s="3">
        <f t="shared" si="18"/>
        <v>430</v>
      </c>
      <c r="B431" s="10">
        <v>44162.041666666664</v>
      </c>
      <c r="C431" s="9">
        <f>Actions!$L$5*Actions!C432+Actions!$M$5*Actions!D432+Actions!$N$5*Actions!E432+Actions!$O$5*Actions!F432+Actions!$P$5*Actions!G432</f>
        <v>1026575.5700000001</v>
      </c>
      <c r="D431" s="20">
        <f t="shared" si="19"/>
        <v>2.6222626383221259E-2</v>
      </c>
      <c r="E431" s="35">
        <v>9.4272645807518263E-3</v>
      </c>
      <c r="F431" s="38">
        <f t="shared" si="20"/>
        <v>429</v>
      </c>
    </row>
    <row r="432" spans="1:6" x14ac:dyDescent="0.3">
      <c r="A432" s="3">
        <f t="shared" si="18"/>
        <v>431</v>
      </c>
      <c r="B432" s="10">
        <v>44165.041666666664</v>
      </c>
      <c r="C432" s="9">
        <f>Actions!$L$5*Actions!C433+Actions!$M$5*Actions!D433+Actions!$N$5*Actions!E433+Actions!$O$5*Actions!F433+Actions!$P$5*Actions!G433</f>
        <v>1012860.6949999999</v>
      </c>
      <c r="D432" s="20">
        <f t="shared" si="19"/>
        <v>-1.3359829905167264E-2</v>
      </c>
      <c r="E432" s="35">
        <v>9.4706506101716048E-3</v>
      </c>
      <c r="F432" s="38">
        <f t="shared" si="20"/>
        <v>430</v>
      </c>
    </row>
    <row r="433" spans="1:6" x14ac:dyDescent="0.3">
      <c r="A433" s="3">
        <f t="shared" si="18"/>
        <v>432</v>
      </c>
      <c r="B433" s="10">
        <v>44166.041666666664</v>
      </c>
      <c r="C433" s="9">
        <f>Actions!$L$5*Actions!C434+Actions!$M$5*Actions!D434+Actions!$N$5*Actions!E434+Actions!$O$5*Actions!F434+Actions!$P$5*Actions!G434</f>
        <v>1015467.005</v>
      </c>
      <c r="D433" s="20">
        <f t="shared" si="19"/>
        <v>2.5732166455527672E-3</v>
      </c>
      <c r="E433" s="35">
        <v>9.593202970332726E-3</v>
      </c>
      <c r="F433" s="38">
        <f t="shared" si="20"/>
        <v>431</v>
      </c>
    </row>
    <row r="434" spans="1:6" x14ac:dyDescent="0.3">
      <c r="A434" s="3">
        <f t="shared" si="18"/>
        <v>433</v>
      </c>
      <c r="B434" s="10">
        <v>44167.041666666664</v>
      </c>
      <c r="C434" s="9">
        <f>Actions!$L$5*Actions!C435+Actions!$M$5*Actions!D435+Actions!$N$5*Actions!E435+Actions!$O$5*Actions!F435+Actions!$P$5*Actions!G435</f>
        <v>1012180.5800000001</v>
      </c>
      <c r="D434" s="20">
        <f t="shared" si="19"/>
        <v>-3.2363680787441673E-3</v>
      </c>
      <c r="E434" s="35">
        <v>9.8016894489683093E-3</v>
      </c>
      <c r="F434" s="38">
        <f t="shared" si="20"/>
        <v>432</v>
      </c>
    </row>
    <row r="435" spans="1:6" x14ac:dyDescent="0.3">
      <c r="A435" s="3">
        <f t="shared" si="18"/>
        <v>434</v>
      </c>
      <c r="B435" s="10">
        <v>44168.041666666664</v>
      </c>
      <c r="C435" s="9">
        <f>Actions!$L$5*Actions!C436+Actions!$M$5*Actions!D436+Actions!$N$5*Actions!E436+Actions!$O$5*Actions!F436+Actions!$P$5*Actions!G436</f>
        <v>1010557.28</v>
      </c>
      <c r="D435" s="20">
        <f t="shared" si="19"/>
        <v>-1.6037652095637345E-3</v>
      </c>
      <c r="E435" s="35">
        <v>9.8116526552607386E-3</v>
      </c>
      <c r="F435" s="38">
        <f t="shared" si="20"/>
        <v>433</v>
      </c>
    </row>
    <row r="436" spans="1:6" x14ac:dyDescent="0.3">
      <c r="A436" s="3">
        <f t="shared" si="18"/>
        <v>435</v>
      </c>
      <c r="B436" s="10">
        <v>44169.041666666664</v>
      </c>
      <c r="C436" s="9">
        <f>Actions!$L$5*Actions!C437+Actions!$M$5*Actions!D437+Actions!$N$5*Actions!E437+Actions!$O$5*Actions!F437+Actions!$P$5*Actions!G437</f>
        <v>1018865.025</v>
      </c>
      <c r="D436" s="20">
        <f t="shared" si="19"/>
        <v>8.220954085848442E-3</v>
      </c>
      <c r="E436" s="35">
        <v>9.8752308065044314E-3</v>
      </c>
      <c r="F436" s="38">
        <f t="shared" si="20"/>
        <v>434</v>
      </c>
    </row>
    <row r="437" spans="1:6" x14ac:dyDescent="0.3">
      <c r="A437" s="3">
        <f t="shared" si="18"/>
        <v>436</v>
      </c>
      <c r="B437" s="10">
        <v>44172.041666666664</v>
      </c>
      <c r="C437" s="9">
        <f>Actions!$L$5*Actions!C438+Actions!$M$5*Actions!D438+Actions!$N$5*Actions!E438+Actions!$O$5*Actions!F438+Actions!$P$5*Actions!G438</f>
        <v>1000805.02</v>
      </c>
      <c r="D437" s="20">
        <f t="shared" si="19"/>
        <v>-1.7725610907097344E-2</v>
      </c>
      <c r="E437" s="35">
        <v>9.9771689295149457E-3</v>
      </c>
      <c r="F437" s="38">
        <f t="shared" si="20"/>
        <v>435</v>
      </c>
    </row>
    <row r="438" spans="1:6" x14ac:dyDescent="0.3">
      <c r="A438" s="3">
        <f t="shared" si="18"/>
        <v>437</v>
      </c>
      <c r="B438" s="10">
        <v>44173.041666666664</v>
      </c>
      <c r="C438" s="9">
        <f>Actions!$L$5*Actions!C439+Actions!$M$5*Actions!D439+Actions!$N$5*Actions!E439+Actions!$O$5*Actions!F439+Actions!$P$5*Actions!G439</f>
        <v>1000914.1</v>
      </c>
      <c r="D438" s="20">
        <f t="shared" si="19"/>
        <v>1.0899225905158794E-4</v>
      </c>
      <c r="E438" s="35">
        <v>1.008810986919495E-2</v>
      </c>
      <c r="F438" s="38">
        <f t="shared" si="20"/>
        <v>436</v>
      </c>
    </row>
    <row r="439" spans="1:6" x14ac:dyDescent="0.3">
      <c r="A439" s="3">
        <f t="shared" si="18"/>
        <v>438</v>
      </c>
      <c r="B439" s="10">
        <v>44174.041666666664</v>
      </c>
      <c r="C439" s="9">
        <f>Actions!$L$5*Actions!C440+Actions!$M$5*Actions!D440+Actions!$N$5*Actions!E440+Actions!$O$5*Actions!F440+Actions!$P$5*Actions!G440</f>
        <v>995096.01500000001</v>
      </c>
      <c r="D439" s="20">
        <f t="shared" si="19"/>
        <v>-5.8127715455301709E-3</v>
      </c>
      <c r="E439" s="35">
        <v>1.013785815375523E-2</v>
      </c>
      <c r="F439" s="38">
        <f t="shared" si="20"/>
        <v>437</v>
      </c>
    </row>
    <row r="440" spans="1:6" x14ac:dyDescent="0.3">
      <c r="A440" s="3">
        <f t="shared" si="18"/>
        <v>439</v>
      </c>
      <c r="B440" s="10">
        <v>44175.041666666664</v>
      </c>
      <c r="C440" s="9">
        <f>Actions!$L$5*Actions!C441+Actions!$M$5*Actions!D441+Actions!$N$5*Actions!E441+Actions!$O$5*Actions!F441+Actions!$P$5*Actions!G441</f>
        <v>989444.89500000002</v>
      </c>
      <c r="D440" s="20">
        <f t="shared" si="19"/>
        <v>-5.6789695816438224E-3</v>
      </c>
      <c r="E440" s="35">
        <v>1.0271848729327182E-2</v>
      </c>
      <c r="F440" s="38">
        <f t="shared" si="20"/>
        <v>438</v>
      </c>
    </row>
    <row r="441" spans="1:6" x14ac:dyDescent="0.3">
      <c r="A441" s="3">
        <f t="shared" si="18"/>
        <v>440</v>
      </c>
      <c r="B441" s="10">
        <v>44176.041666666664</v>
      </c>
      <c r="C441" s="9">
        <f>Actions!$L$5*Actions!C442+Actions!$M$5*Actions!D442+Actions!$N$5*Actions!E442+Actions!$O$5*Actions!F442+Actions!$P$5*Actions!G442</f>
        <v>967400.56200000003</v>
      </c>
      <c r="D441" s="20">
        <f t="shared" si="19"/>
        <v>-2.2279495413435768E-2</v>
      </c>
      <c r="E441" s="35">
        <v>1.0337385639197283E-2</v>
      </c>
      <c r="F441" s="38">
        <f t="shared" si="20"/>
        <v>439</v>
      </c>
    </row>
    <row r="442" spans="1:6" x14ac:dyDescent="0.3">
      <c r="A442" s="3">
        <f t="shared" si="18"/>
        <v>441</v>
      </c>
      <c r="B442" s="10">
        <v>44179.041666666664</v>
      </c>
      <c r="C442" s="9">
        <f>Actions!$L$5*Actions!C443+Actions!$M$5*Actions!D443+Actions!$N$5*Actions!E443+Actions!$O$5*Actions!F443+Actions!$P$5*Actions!G443</f>
        <v>970957.34</v>
      </c>
      <c r="D442" s="20">
        <f t="shared" si="19"/>
        <v>3.6766342089431525E-3</v>
      </c>
      <c r="E442" s="35">
        <v>1.037178319736598E-2</v>
      </c>
      <c r="F442" s="38">
        <f t="shared" si="20"/>
        <v>440</v>
      </c>
    </row>
    <row r="443" spans="1:6" x14ac:dyDescent="0.3">
      <c r="A443" s="3">
        <f t="shared" si="18"/>
        <v>442</v>
      </c>
      <c r="B443" s="10">
        <v>44180.041666666664</v>
      </c>
      <c r="C443" s="9">
        <f>Actions!$L$5*Actions!C444+Actions!$M$5*Actions!D444+Actions!$N$5*Actions!E444+Actions!$O$5*Actions!F444+Actions!$P$5*Actions!G444</f>
        <v>966218.62600000005</v>
      </c>
      <c r="D443" s="20">
        <f t="shared" si="19"/>
        <v>-4.8804554070315254E-3</v>
      </c>
      <c r="E443" s="35">
        <v>1.0372956714123971E-2</v>
      </c>
      <c r="F443" s="38">
        <f t="shared" si="20"/>
        <v>441</v>
      </c>
    </row>
    <row r="444" spans="1:6" x14ac:dyDescent="0.3">
      <c r="A444" s="3">
        <f t="shared" si="18"/>
        <v>443</v>
      </c>
      <c r="B444" s="10">
        <v>44181.041666666664</v>
      </c>
      <c r="C444" s="9">
        <f>Actions!$L$5*Actions!C445+Actions!$M$5*Actions!D445+Actions!$N$5*Actions!E445+Actions!$O$5*Actions!F445+Actions!$P$5*Actions!G445</f>
        <v>970626.08499999996</v>
      </c>
      <c r="D444" s="20">
        <f t="shared" si="19"/>
        <v>4.561554581333338E-3</v>
      </c>
      <c r="E444" s="35">
        <v>1.0612981758285178E-2</v>
      </c>
      <c r="F444" s="38">
        <f t="shared" si="20"/>
        <v>442</v>
      </c>
    </row>
    <row r="445" spans="1:6" x14ac:dyDescent="0.3">
      <c r="A445" s="3">
        <f t="shared" si="18"/>
        <v>444</v>
      </c>
      <c r="B445" s="10">
        <v>44182.041666666664</v>
      </c>
      <c r="C445" s="9">
        <f>Actions!$L$5*Actions!C446+Actions!$M$5*Actions!D446+Actions!$N$5*Actions!E446+Actions!$O$5*Actions!F446+Actions!$P$5*Actions!G446</f>
        <v>976179.34400000004</v>
      </c>
      <c r="D445" s="20">
        <f t="shared" si="19"/>
        <v>5.7213164634866143E-3</v>
      </c>
      <c r="E445" s="35">
        <v>1.0688688643533784E-2</v>
      </c>
      <c r="F445" s="38">
        <f t="shared" si="20"/>
        <v>443</v>
      </c>
    </row>
    <row r="446" spans="1:6" x14ac:dyDescent="0.3">
      <c r="A446" s="3">
        <f t="shared" si="18"/>
        <v>445</v>
      </c>
      <c r="B446" s="10">
        <v>44183.041666666664</v>
      </c>
      <c r="C446" s="9">
        <f>Actions!$L$5*Actions!C447+Actions!$M$5*Actions!D447+Actions!$N$5*Actions!E447+Actions!$O$5*Actions!F447+Actions!$P$5*Actions!G447</f>
        <v>987808.125</v>
      </c>
      <c r="D446" s="20">
        <f t="shared" si="19"/>
        <v>1.1912545652062123E-2</v>
      </c>
      <c r="E446" s="35">
        <v>1.0726106121606183E-2</v>
      </c>
      <c r="F446" s="38">
        <f t="shared" si="20"/>
        <v>444</v>
      </c>
    </row>
    <row r="447" spans="1:6" x14ac:dyDescent="0.3">
      <c r="A447" s="3">
        <f t="shared" si="18"/>
        <v>446</v>
      </c>
      <c r="B447" s="10">
        <v>44186.041666666664</v>
      </c>
      <c r="C447" s="9">
        <f>Actions!$L$5*Actions!C448+Actions!$M$5*Actions!D448+Actions!$N$5*Actions!E448+Actions!$O$5*Actions!F448+Actions!$P$5*Actions!G448</f>
        <v>962868.24899999995</v>
      </c>
      <c r="D447" s="20">
        <f t="shared" si="19"/>
        <v>-2.5247692713602721E-2</v>
      </c>
      <c r="E447" s="35">
        <v>1.0729656326298409E-2</v>
      </c>
      <c r="F447" s="38">
        <f t="shared" si="20"/>
        <v>445</v>
      </c>
    </row>
    <row r="448" spans="1:6" x14ac:dyDescent="0.3">
      <c r="A448" s="3">
        <f t="shared" si="18"/>
        <v>447</v>
      </c>
      <c r="B448" s="10">
        <v>44187.041666666664</v>
      </c>
      <c r="C448" s="9">
        <f>Actions!$L$5*Actions!C449+Actions!$M$5*Actions!D449+Actions!$N$5*Actions!E449+Actions!$O$5*Actions!F449+Actions!$P$5*Actions!G449</f>
        <v>972758.68599999999</v>
      </c>
      <c r="D448" s="20">
        <f t="shared" si="19"/>
        <v>1.0271848729327182E-2</v>
      </c>
      <c r="E448" s="35">
        <v>1.0760844512563539E-2</v>
      </c>
      <c r="F448" s="38">
        <f t="shared" si="20"/>
        <v>446</v>
      </c>
    </row>
    <row r="449" spans="1:6" x14ac:dyDescent="0.3">
      <c r="A449" s="3">
        <f t="shared" si="18"/>
        <v>448</v>
      </c>
      <c r="B449" s="10">
        <v>44188.041666666664</v>
      </c>
      <c r="C449" s="9">
        <f>Actions!$L$5*Actions!C450+Actions!$M$5*Actions!D450+Actions!$N$5*Actions!E450+Actions!$O$5*Actions!F450+Actions!$P$5*Actions!G450</f>
        <v>979863.41</v>
      </c>
      <c r="D449" s="20">
        <f t="shared" si="19"/>
        <v>7.3036860037865026E-3</v>
      </c>
      <c r="E449" s="35">
        <v>1.086512307058074E-2</v>
      </c>
      <c r="F449" s="38">
        <f t="shared" si="20"/>
        <v>447</v>
      </c>
    </row>
    <row r="450" spans="1:6" x14ac:dyDescent="0.3">
      <c r="A450" s="3">
        <f t="shared" si="18"/>
        <v>449</v>
      </c>
      <c r="B450" s="10">
        <v>44189.041666666664</v>
      </c>
      <c r="C450" s="9">
        <f>Actions!$L$5*Actions!C451+Actions!$M$5*Actions!D451+Actions!$N$5*Actions!E451+Actions!$O$5*Actions!F451+Actions!$P$5*Actions!G451</f>
        <v>978945.72</v>
      </c>
      <c r="D450" s="20">
        <f t="shared" si="19"/>
        <v>-9.3654890123928691E-4</v>
      </c>
      <c r="E450" s="35">
        <v>1.1207202996635246E-2</v>
      </c>
      <c r="F450" s="38">
        <f t="shared" si="20"/>
        <v>448</v>
      </c>
    </row>
    <row r="451" spans="1:6" x14ac:dyDescent="0.3">
      <c r="A451" s="3">
        <f t="shared" ref="A451:A514" si="21">A450+1</f>
        <v>450</v>
      </c>
      <c r="B451" s="10">
        <v>44193.041666666664</v>
      </c>
      <c r="C451" s="9">
        <f>Actions!$L$5*Actions!C452+Actions!$M$5*Actions!D452+Actions!$N$5*Actions!E452+Actions!$O$5*Actions!F452+Actions!$P$5*Actions!G452</f>
        <v>989409.36599999992</v>
      </c>
      <c r="D451" s="20">
        <f t="shared" ref="D451:D514" si="22">($C451/$C450)-1</f>
        <v>1.0688688643533784E-2</v>
      </c>
      <c r="E451" s="35">
        <v>1.1229622101829539E-2</v>
      </c>
      <c r="F451" s="38">
        <f t="shared" si="20"/>
        <v>449</v>
      </c>
    </row>
    <row r="452" spans="1:6" x14ac:dyDescent="0.3">
      <c r="A452" s="3">
        <f t="shared" si="21"/>
        <v>451</v>
      </c>
      <c r="B452" s="10">
        <v>44194.041666666664</v>
      </c>
      <c r="C452" s="9">
        <f>Actions!$L$5*Actions!C453+Actions!$M$5*Actions!D453+Actions!$N$5*Actions!E453+Actions!$O$5*Actions!F453+Actions!$P$5*Actions!G453</f>
        <v>994128.09399999992</v>
      </c>
      <c r="D452" s="20">
        <f t="shared" si="22"/>
        <v>4.7692372461329846E-3</v>
      </c>
      <c r="E452" s="35">
        <v>1.1349307237360495E-2</v>
      </c>
      <c r="F452" s="38">
        <f t="shared" ref="F452:F514" si="23">F451+1</f>
        <v>450</v>
      </c>
    </row>
    <row r="453" spans="1:6" x14ac:dyDescent="0.3">
      <c r="A453" s="3">
        <f t="shared" si="21"/>
        <v>452</v>
      </c>
      <c r="B453" s="10">
        <v>44195.041666666664</v>
      </c>
      <c r="C453" s="9">
        <f>Actions!$L$5*Actions!C454+Actions!$M$5*Actions!D454+Actions!$N$5*Actions!E454+Actions!$O$5*Actions!F454+Actions!$P$5*Actions!G454</f>
        <v>994099.46100000013</v>
      </c>
      <c r="D453" s="20">
        <f t="shared" si="22"/>
        <v>-2.880212336076049E-5</v>
      </c>
      <c r="E453" s="35">
        <v>1.1831625955317948E-2</v>
      </c>
      <c r="F453" s="38">
        <f t="shared" si="23"/>
        <v>451</v>
      </c>
    </row>
    <row r="454" spans="1:6" x14ac:dyDescent="0.3">
      <c r="A454" s="3">
        <f t="shared" si="21"/>
        <v>453</v>
      </c>
      <c r="B454" s="10">
        <v>44196.041666666664</v>
      </c>
      <c r="C454" s="9">
        <f>Actions!$L$5*Actions!C455+Actions!$M$5*Actions!D455+Actions!$N$5*Actions!E455+Actions!$O$5*Actions!F455+Actions!$P$5*Actions!G455</f>
        <v>1000299.001</v>
      </c>
      <c r="D454" s="20">
        <f t="shared" si="22"/>
        <v>6.236337754135457E-3</v>
      </c>
      <c r="E454" s="35">
        <v>1.1862822281459184E-2</v>
      </c>
      <c r="F454" s="38">
        <f t="shared" si="23"/>
        <v>452</v>
      </c>
    </row>
    <row r="455" spans="1:6" x14ac:dyDescent="0.3">
      <c r="A455" s="3">
        <f t="shared" si="21"/>
        <v>454</v>
      </c>
      <c r="B455" s="10">
        <v>44200.041666666664</v>
      </c>
      <c r="C455" s="9">
        <f>Actions!$L$5*Actions!C456+Actions!$M$5*Actions!D456+Actions!$N$5*Actions!E456+Actions!$O$5*Actions!F456+Actions!$P$5*Actions!G456</f>
        <v>993453.71499999997</v>
      </c>
      <c r="D455" s="20">
        <f t="shared" si="22"/>
        <v>-6.843239864437356E-3</v>
      </c>
      <c r="E455" s="35">
        <v>1.1912545652062123E-2</v>
      </c>
      <c r="F455" s="38">
        <f t="shared" si="23"/>
        <v>453</v>
      </c>
    </row>
    <row r="456" spans="1:6" x14ac:dyDescent="0.3">
      <c r="A456" s="3">
        <f t="shared" si="21"/>
        <v>455</v>
      </c>
      <c r="B456" s="10">
        <v>44201.041666666664</v>
      </c>
      <c r="C456" s="9">
        <f>Actions!$L$5*Actions!C457+Actions!$M$5*Actions!D457+Actions!$N$5*Actions!E457+Actions!$O$5*Actions!F457+Actions!$P$5*Actions!G457</f>
        <v>987084.255</v>
      </c>
      <c r="D456" s="20">
        <f t="shared" si="22"/>
        <v>-6.4114310549434617E-3</v>
      </c>
      <c r="E456" s="35">
        <v>1.193521731366709E-2</v>
      </c>
      <c r="F456" s="38">
        <f t="shared" si="23"/>
        <v>454</v>
      </c>
    </row>
    <row r="457" spans="1:6" x14ac:dyDescent="0.3">
      <c r="A457" s="3">
        <f t="shared" si="21"/>
        <v>456</v>
      </c>
      <c r="B457" s="10">
        <v>44202.041666666664</v>
      </c>
      <c r="C457" s="9">
        <f>Actions!$L$5*Actions!C458+Actions!$M$5*Actions!D458+Actions!$N$5*Actions!E458+Actions!$O$5*Actions!F458+Actions!$P$5*Actions!G458</f>
        <v>991911.65</v>
      </c>
      <c r="D457" s="20">
        <f t="shared" si="22"/>
        <v>4.8905602288227268E-3</v>
      </c>
      <c r="E457" s="35">
        <v>1.2860352841702172E-2</v>
      </c>
      <c r="F457" s="38">
        <f t="shared" si="23"/>
        <v>455</v>
      </c>
    </row>
    <row r="458" spans="1:6" x14ac:dyDescent="0.3">
      <c r="A458" s="3">
        <f t="shared" si="21"/>
        <v>457</v>
      </c>
      <c r="B458" s="10">
        <v>44203.041666666664</v>
      </c>
      <c r="C458" s="9">
        <f>Actions!$L$5*Actions!C459+Actions!$M$5*Actions!D459+Actions!$N$5*Actions!E459+Actions!$O$5*Actions!F459+Actions!$P$5*Actions!G459</f>
        <v>995538.40999999992</v>
      </c>
      <c r="D458" s="20">
        <f t="shared" si="22"/>
        <v>3.6563337067367918E-3</v>
      </c>
      <c r="E458" s="35">
        <v>1.2860842667984151E-2</v>
      </c>
      <c r="F458" s="38">
        <f t="shared" si="23"/>
        <v>456</v>
      </c>
    </row>
    <row r="459" spans="1:6" x14ac:dyDescent="0.3">
      <c r="A459" s="3">
        <f t="shared" si="21"/>
        <v>458</v>
      </c>
      <c r="B459" s="10">
        <v>44204.041666666664</v>
      </c>
      <c r="C459" s="9">
        <f>Actions!$L$5*Actions!C460+Actions!$M$5*Actions!D460+Actions!$N$5*Actions!E460+Actions!$O$5*Actions!F460+Actions!$P$5*Actions!G460</f>
        <v>996510.44000000006</v>
      </c>
      <c r="D459" s="20">
        <f t="shared" si="22"/>
        <v>9.7638623506268729E-4</v>
      </c>
      <c r="E459" s="35">
        <v>1.2925658134858686E-2</v>
      </c>
      <c r="F459" s="38">
        <f t="shared" si="23"/>
        <v>457</v>
      </c>
    </row>
    <row r="460" spans="1:6" x14ac:dyDescent="0.3">
      <c r="A460" s="3">
        <f t="shared" si="21"/>
        <v>459</v>
      </c>
      <c r="B460" s="10">
        <v>44207.041666666664</v>
      </c>
      <c r="C460" s="9">
        <f>Actions!$L$5*Actions!C461+Actions!$M$5*Actions!D461+Actions!$N$5*Actions!E461+Actions!$O$5*Actions!F461+Actions!$P$5*Actions!G461</f>
        <v>994353.16</v>
      </c>
      <c r="D460" s="20">
        <f t="shared" si="22"/>
        <v>-2.1648343192470776E-3</v>
      </c>
      <c r="E460" s="35">
        <v>1.2999593017056998E-2</v>
      </c>
      <c r="F460" s="38">
        <f t="shared" si="23"/>
        <v>458</v>
      </c>
    </row>
    <row r="461" spans="1:6" x14ac:dyDescent="0.3">
      <c r="A461" s="3">
        <f t="shared" si="21"/>
        <v>460</v>
      </c>
      <c r="B461" s="10">
        <v>44208.041666666664</v>
      </c>
      <c r="C461" s="9">
        <f>Actions!$L$5*Actions!C462+Actions!$M$5*Actions!D462+Actions!$N$5*Actions!E462+Actions!$O$5*Actions!F462+Actions!$P$5*Actions!G462</f>
        <v>997659.21</v>
      </c>
      <c r="D461" s="20">
        <f t="shared" si="22"/>
        <v>3.3248247534105602E-3</v>
      </c>
      <c r="E461" s="35">
        <v>1.3033766294757054E-2</v>
      </c>
      <c r="F461" s="38">
        <f t="shared" si="23"/>
        <v>459</v>
      </c>
    </row>
    <row r="462" spans="1:6" x14ac:dyDescent="0.3">
      <c r="A462" s="3">
        <f t="shared" si="21"/>
        <v>461</v>
      </c>
      <c r="B462" s="10">
        <v>44209.041666666664</v>
      </c>
      <c r="C462" s="9">
        <f>Actions!$L$5*Actions!C463+Actions!$M$5*Actions!D463+Actions!$N$5*Actions!E463+Actions!$O$5*Actions!F463+Actions!$P$5*Actions!G463</f>
        <v>993207.11</v>
      </c>
      <c r="D462" s="20">
        <f t="shared" si="22"/>
        <v>-4.4625458827769471E-3</v>
      </c>
      <c r="E462" s="35">
        <v>1.3165307216696176E-2</v>
      </c>
      <c r="F462" s="38">
        <f t="shared" si="23"/>
        <v>460</v>
      </c>
    </row>
    <row r="463" spans="1:6" x14ac:dyDescent="0.3">
      <c r="A463" s="3">
        <f t="shared" si="21"/>
        <v>462</v>
      </c>
      <c r="B463" s="10">
        <v>44210.041666666664</v>
      </c>
      <c r="C463" s="9">
        <f>Actions!$L$5*Actions!C464+Actions!$M$5*Actions!D464+Actions!$N$5*Actions!E464+Actions!$O$5*Actions!F464+Actions!$P$5*Actions!G464</f>
        <v>994361.68400000001</v>
      </c>
      <c r="D463" s="20">
        <f t="shared" si="22"/>
        <v>1.1624705344688291E-3</v>
      </c>
      <c r="E463" s="35">
        <v>1.3222774284647798E-2</v>
      </c>
      <c r="F463" s="38">
        <f t="shared" si="23"/>
        <v>461</v>
      </c>
    </row>
    <row r="464" spans="1:6" x14ac:dyDescent="0.3">
      <c r="A464" s="3">
        <f t="shared" si="21"/>
        <v>463</v>
      </c>
      <c r="B464" s="10">
        <v>44211.041666666664</v>
      </c>
      <c r="C464" s="9">
        <f>Actions!$L$5*Actions!C465+Actions!$M$5*Actions!D465+Actions!$N$5*Actions!E465+Actions!$O$5*Actions!F465+Actions!$P$5*Actions!G465</f>
        <v>994617.91500000004</v>
      </c>
      <c r="D464" s="20">
        <f t="shared" si="22"/>
        <v>2.5768390327485236E-4</v>
      </c>
      <c r="E464" s="35">
        <v>1.3255215478110038E-2</v>
      </c>
      <c r="F464" s="38">
        <f t="shared" si="23"/>
        <v>462</v>
      </c>
    </row>
    <row r="465" spans="1:6" x14ac:dyDescent="0.3">
      <c r="A465" s="3">
        <f t="shared" si="21"/>
        <v>464</v>
      </c>
      <c r="B465" s="10">
        <v>44214.041666666664</v>
      </c>
      <c r="C465" s="9">
        <f>Actions!$L$5*Actions!C466+Actions!$M$5*Actions!D466+Actions!$N$5*Actions!E466+Actions!$O$5*Actions!F466+Actions!$P$5*Actions!G466</f>
        <v>984297.68499999994</v>
      </c>
      <c r="D465" s="20">
        <f t="shared" si="22"/>
        <v>-1.037607491717063E-2</v>
      </c>
      <c r="E465" s="35">
        <v>1.3540354549846478E-2</v>
      </c>
      <c r="F465" s="38">
        <f t="shared" si="23"/>
        <v>463</v>
      </c>
    </row>
    <row r="466" spans="1:6" x14ac:dyDescent="0.3">
      <c r="A466" s="3">
        <f t="shared" si="21"/>
        <v>465</v>
      </c>
      <c r="B466" s="10">
        <v>44215.041666666664</v>
      </c>
      <c r="C466" s="9">
        <f>Actions!$L$5*Actions!C467+Actions!$M$5*Actions!D467+Actions!$N$5*Actions!E467+Actions!$O$5*Actions!F467+Actions!$P$5*Actions!G467</f>
        <v>989234.87800000003</v>
      </c>
      <c r="D466" s="20">
        <f t="shared" si="22"/>
        <v>5.015955107117831E-3</v>
      </c>
      <c r="E466" s="35">
        <v>1.4294110807406168E-2</v>
      </c>
      <c r="F466" s="38">
        <f t="shared" si="23"/>
        <v>464</v>
      </c>
    </row>
    <row r="467" spans="1:6" x14ac:dyDescent="0.3">
      <c r="A467" s="3">
        <f t="shared" si="21"/>
        <v>466</v>
      </c>
      <c r="B467" s="10">
        <v>44216.041666666664</v>
      </c>
      <c r="C467" s="9">
        <f>Actions!$L$5*Actions!C468+Actions!$M$5*Actions!D468+Actions!$N$5*Actions!E468+Actions!$O$5*Actions!F468+Actions!$P$5*Actions!G468</f>
        <v>985403.40800000005</v>
      </c>
      <c r="D467" s="20">
        <f t="shared" si="22"/>
        <v>-3.8731650947713137E-3</v>
      </c>
      <c r="E467" s="35">
        <v>1.454638077108017E-2</v>
      </c>
      <c r="F467" s="38">
        <f t="shared" si="23"/>
        <v>465</v>
      </c>
    </row>
    <row r="468" spans="1:6" x14ac:dyDescent="0.3">
      <c r="A468" s="3">
        <f t="shared" si="21"/>
        <v>467</v>
      </c>
      <c r="B468" s="10">
        <v>44217.041666666664</v>
      </c>
      <c r="C468" s="9">
        <f>Actions!$L$5*Actions!C469+Actions!$M$5*Actions!D469+Actions!$N$5*Actions!E469+Actions!$O$5*Actions!F469+Actions!$P$5*Actions!G469</f>
        <v>983660.19799999997</v>
      </c>
      <c r="D468" s="20">
        <f t="shared" si="22"/>
        <v>-1.7690318359443458E-3</v>
      </c>
      <c r="E468" s="35">
        <v>1.4626708530723009E-2</v>
      </c>
      <c r="F468" s="38">
        <f t="shared" si="23"/>
        <v>466</v>
      </c>
    </row>
    <row r="469" spans="1:6" x14ac:dyDescent="0.3">
      <c r="A469" s="3">
        <f t="shared" si="21"/>
        <v>468</v>
      </c>
      <c r="B469" s="10">
        <v>44218.041666666664</v>
      </c>
      <c r="C469" s="9">
        <f>Actions!$L$5*Actions!C470+Actions!$M$5*Actions!D470+Actions!$N$5*Actions!E470+Actions!$O$5*Actions!F470+Actions!$P$5*Actions!G470</f>
        <v>986127.47699999996</v>
      </c>
      <c r="D469" s="20">
        <f t="shared" si="22"/>
        <v>2.5082635294346733E-3</v>
      </c>
      <c r="E469" s="35">
        <v>1.5025474575317554E-2</v>
      </c>
      <c r="F469" s="38">
        <f t="shared" si="23"/>
        <v>467</v>
      </c>
    </row>
    <row r="470" spans="1:6" x14ac:dyDescent="0.3">
      <c r="A470" s="3">
        <f t="shared" si="21"/>
        <v>469</v>
      </c>
      <c r="B470" s="10">
        <v>44221.041666666664</v>
      </c>
      <c r="C470" s="9">
        <f>Actions!$L$5*Actions!C471+Actions!$M$5*Actions!D471+Actions!$N$5*Actions!E471+Actions!$O$5*Actions!F471+Actions!$P$5*Actions!G471</f>
        <v>944833.51600000006</v>
      </c>
      <c r="D470" s="20">
        <f t="shared" si="22"/>
        <v>-4.1874871112631884E-2</v>
      </c>
      <c r="E470" s="35">
        <v>1.5400228383899206E-2</v>
      </c>
      <c r="F470" s="38">
        <f t="shared" si="23"/>
        <v>468</v>
      </c>
    </row>
    <row r="471" spans="1:6" x14ac:dyDescent="0.3">
      <c r="A471" s="3">
        <f t="shared" si="21"/>
        <v>470</v>
      </c>
      <c r="B471" s="10">
        <v>44222.041666666664</v>
      </c>
      <c r="C471" s="9">
        <f>Actions!$L$5*Actions!C472+Actions!$M$5*Actions!D472+Actions!$N$5*Actions!E472+Actions!$O$5*Actions!F472+Actions!$P$5*Actions!G472</f>
        <v>963791.01799999992</v>
      </c>
      <c r="D471" s="20">
        <f t="shared" si="22"/>
        <v>2.0064383490815851E-2</v>
      </c>
      <c r="E471" s="35">
        <v>1.575462533792038E-2</v>
      </c>
      <c r="F471" s="38">
        <f t="shared" si="23"/>
        <v>469</v>
      </c>
    </row>
    <row r="472" spans="1:6" x14ac:dyDescent="0.3">
      <c r="A472" s="3">
        <f t="shared" si="21"/>
        <v>471</v>
      </c>
      <c r="B472" s="10">
        <v>44223.041666666664</v>
      </c>
      <c r="C472" s="9">
        <f>Actions!$L$5*Actions!C473+Actions!$M$5*Actions!D473+Actions!$N$5*Actions!E473+Actions!$O$5*Actions!F473+Actions!$P$5*Actions!G473</f>
        <v>963929.22600000002</v>
      </c>
      <c r="D472" s="20">
        <f t="shared" si="22"/>
        <v>1.434003818450158E-4</v>
      </c>
      <c r="E472" s="35">
        <v>1.6263558337892059E-2</v>
      </c>
      <c r="F472" s="38">
        <f t="shared" si="23"/>
        <v>470</v>
      </c>
    </row>
    <row r="473" spans="1:6" x14ac:dyDescent="0.3">
      <c r="A473" s="3">
        <f t="shared" si="21"/>
        <v>472</v>
      </c>
      <c r="B473" s="10">
        <v>44224.041666666664</v>
      </c>
      <c r="C473" s="9">
        <f>Actions!$L$5*Actions!C474+Actions!$M$5*Actions!D474+Actions!$N$5*Actions!E474+Actions!$O$5*Actions!F474+Actions!$P$5*Actions!G474</f>
        <v>962082.52299999993</v>
      </c>
      <c r="D473" s="20">
        <f t="shared" si="22"/>
        <v>-1.9158076653233991E-3</v>
      </c>
      <c r="E473" s="35">
        <v>1.6379052080286671E-2</v>
      </c>
      <c r="F473" s="38">
        <f t="shared" si="23"/>
        <v>471</v>
      </c>
    </row>
    <row r="474" spans="1:6" x14ac:dyDescent="0.3">
      <c r="A474" s="3">
        <f t="shared" si="21"/>
        <v>473</v>
      </c>
      <c r="B474" s="10">
        <v>44225.041666666664</v>
      </c>
      <c r="C474" s="9">
        <f>Actions!$L$5*Actions!C475+Actions!$M$5*Actions!D475+Actions!$N$5*Actions!E475+Actions!$O$5*Actions!F475+Actions!$P$5*Actions!G475</f>
        <v>949625.326</v>
      </c>
      <c r="D474" s="20">
        <f t="shared" si="22"/>
        <v>-1.2948158502199436E-2</v>
      </c>
      <c r="E474" s="35">
        <v>1.648780778531056E-2</v>
      </c>
      <c r="F474" s="38">
        <f t="shared" si="23"/>
        <v>472</v>
      </c>
    </row>
    <row r="475" spans="1:6" x14ac:dyDescent="0.3">
      <c r="A475" s="3">
        <f t="shared" si="21"/>
        <v>474</v>
      </c>
      <c r="B475" s="10">
        <v>44228.041666666664</v>
      </c>
      <c r="C475" s="9">
        <f>Actions!$L$5*Actions!C476+Actions!$M$5*Actions!D476+Actions!$N$5*Actions!E476+Actions!$O$5*Actions!F476+Actions!$P$5*Actions!G476</f>
        <v>959474.63399999996</v>
      </c>
      <c r="D475" s="20">
        <f t="shared" si="22"/>
        <v>1.037178319736598E-2</v>
      </c>
      <c r="E475" s="35">
        <v>1.6993444936295177E-2</v>
      </c>
      <c r="F475" s="38">
        <f t="shared" si="23"/>
        <v>473</v>
      </c>
    </row>
    <row r="476" spans="1:6" x14ac:dyDescent="0.3">
      <c r="A476" s="3">
        <f t="shared" si="21"/>
        <v>475</v>
      </c>
      <c r="B476" s="10">
        <v>44229.041666666664</v>
      </c>
      <c r="C476" s="9">
        <f>Actions!$L$5*Actions!C477+Actions!$M$5*Actions!D477+Actions!$N$5*Actions!E477+Actions!$O$5*Actions!F477+Actions!$P$5*Actions!G477</f>
        <v>975189.91899999988</v>
      </c>
      <c r="D476" s="20">
        <f t="shared" si="22"/>
        <v>1.6379052080286671E-2</v>
      </c>
      <c r="E476" s="35">
        <v>1.7056053753908618E-2</v>
      </c>
      <c r="F476" s="38">
        <f t="shared" si="23"/>
        <v>474</v>
      </c>
    </row>
    <row r="477" spans="1:6" x14ac:dyDescent="0.3">
      <c r="A477" s="3">
        <f t="shared" si="21"/>
        <v>476</v>
      </c>
      <c r="B477" s="10">
        <v>44230.041666666664</v>
      </c>
      <c r="C477" s="9">
        <f>Actions!$L$5*Actions!C478+Actions!$M$5*Actions!D478+Actions!$N$5*Actions!E478+Actions!$O$5*Actions!F478+Actions!$P$5*Actions!G478</f>
        <v>977301.33700000006</v>
      </c>
      <c r="D477" s="20">
        <f t="shared" si="22"/>
        <v>2.1651351791713846E-3</v>
      </c>
      <c r="E477" s="35">
        <v>1.7066992961587202E-2</v>
      </c>
      <c r="F477" s="38">
        <f t="shared" si="23"/>
        <v>475</v>
      </c>
    </row>
    <row r="478" spans="1:6" x14ac:dyDescent="0.3">
      <c r="A478" s="3">
        <f t="shared" si="21"/>
        <v>477</v>
      </c>
      <c r="B478" s="10">
        <v>44231.041666666664</v>
      </c>
      <c r="C478" s="9">
        <f>Actions!$L$5*Actions!C479+Actions!$M$5*Actions!D479+Actions!$N$5*Actions!E479+Actions!$O$5*Actions!F479+Actions!$P$5*Actions!G479</f>
        <v>980542.79799999995</v>
      </c>
      <c r="D478" s="20">
        <f t="shared" si="22"/>
        <v>3.3167467159618269E-3</v>
      </c>
      <c r="E478" s="35">
        <v>1.7392562785912613E-2</v>
      </c>
      <c r="F478" s="38">
        <f t="shared" si="23"/>
        <v>476</v>
      </c>
    </row>
    <row r="479" spans="1:6" x14ac:dyDescent="0.3">
      <c r="A479" s="3">
        <f t="shared" si="21"/>
        <v>478</v>
      </c>
      <c r="B479" s="10">
        <v>44232.041666666664</v>
      </c>
      <c r="C479" s="9">
        <f>Actions!$L$5*Actions!C480+Actions!$M$5*Actions!D480+Actions!$N$5*Actions!E480+Actions!$O$5*Actions!F480+Actions!$P$5*Actions!G480</f>
        <v>990713.92599999998</v>
      </c>
      <c r="D479" s="20">
        <f t="shared" si="22"/>
        <v>1.0372956714123971E-2</v>
      </c>
      <c r="E479" s="35">
        <v>1.7406739291486062E-2</v>
      </c>
      <c r="F479" s="38">
        <f t="shared" si="23"/>
        <v>477</v>
      </c>
    </row>
    <row r="480" spans="1:6" x14ac:dyDescent="0.3">
      <c r="A480" s="3">
        <f t="shared" si="21"/>
        <v>479</v>
      </c>
      <c r="B480" s="10">
        <v>44235.041666666664</v>
      </c>
      <c r="C480" s="9">
        <f>Actions!$L$5*Actions!C481+Actions!$M$5*Actions!D481+Actions!$N$5*Actions!E481+Actions!$O$5*Actions!F481+Actions!$P$5*Actions!G481</f>
        <v>1001839.269</v>
      </c>
      <c r="D480" s="20">
        <f t="shared" si="22"/>
        <v>1.1229622101829539E-2</v>
      </c>
      <c r="E480" s="35">
        <v>1.7637915705307039E-2</v>
      </c>
      <c r="F480" s="38">
        <f t="shared" si="23"/>
        <v>478</v>
      </c>
    </row>
    <row r="481" spans="1:6" x14ac:dyDescent="0.3">
      <c r="A481" s="3">
        <f t="shared" si="21"/>
        <v>480</v>
      </c>
      <c r="B481" s="10">
        <v>44236.041666666664</v>
      </c>
      <c r="C481" s="9">
        <f>Actions!$L$5*Actions!C482+Actions!$M$5*Actions!D482+Actions!$N$5*Actions!E482+Actions!$O$5*Actions!F482+Actions!$P$5*Actions!G482</f>
        <v>989838.728</v>
      </c>
      <c r="D481" s="20">
        <f t="shared" si="22"/>
        <v>-1.1978509299179763E-2</v>
      </c>
      <c r="E481" s="35">
        <v>1.7930490471813609E-2</v>
      </c>
      <c r="F481" s="38">
        <f t="shared" si="23"/>
        <v>479</v>
      </c>
    </row>
    <row r="482" spans="1:6" x14ac:dyDescent="0.3">
      <c r="A482" s="3">
        <f t="shared" si="21"/>
        <v>481</v>
      </c>
      <c r="B482" s="10">
        <v>44237.041666666664</v>
      </c>
      <c r="C482" s="9">
        <f>Actions!$L$5*Actions!C483+Actions!$M$5*Actions!D483+Actions!$N$5*Actions!E483+Actions!$O$5*Actions!F483+Actions!$P$5*Actions!G483</f>
        <v>987166.03800000006</v>
      </c>
      <c r="D482" s="20">
        <f t="shared" si="22"/>
        <v>-2.7001267220572167E-3</v>
      </c>
      <c r="E482" s="35">
        <v>1.8409072156541972E-2</v>
      </c>
      <c r="F482" s="38">
        <f t="shared" si="23"/>
        <v>480</v>
      </c>
    </row>
    <row r="483" spans="1:6" x14ac:dyDescent="0.3">
      <c r="A483" s="3">
        <f t="shared" si="21"/>
        <v>482</v>
      </c>
      <c r="B483" s="10">
        <v>44238.041666666664</v>
      </c>
      <c r="C483" s="9">
        <f>Actions!$L$5*Actions!C484+Actions!$M$5*Actions!D484+Actions!$N$5*Actions!E484+Actions!$O$5*Actions!F484+Actions!$P$5*Actions!G484</f>
        <v>983628.26</v>
      </c>
      <c r="D483" s="20">
        <f t="shared" si="22"/>
        <v>-3.5837719935823964E-3</v>
      </c>
      <c r="E483" s="35">
        <v>1.8413986818460515E-2</v>
      </c>
      <c r="F483" s="38">
        <f t="shared" si="23"/>
        <v>481</v>
      </c>
    </row>
    <row r="484" spans="1:6" x14ac:dyDescent="0.3">
      <c r="A484" s="3">
        <f t="shared" si="21"/>
        <v>483</v>
      </c>
      <c r="B484" s="10">
        <v>44239.041666666664</v>
      </c>
      <c r="C484" s="9">
        <f>Actions!$L$5*Actions!C485+Actions!$M$5*Actions!D485+Actions!$N$5*Actions!E485+Actions!$O$5*Actions!F485+Actions!$P$5*Actions!G485</f>
        <v>975448.66899999999</v>
      </c>
      <c r="D484" s="20">
        <f t="shared" si="22"/>
        <v>-8.3157340355389797E-3</v>
      </c>
      <c r="E484" s="35">
        <v>1.8540390923225125E-2</v>
      </c>
      <c r="F484" s="38">
        <f t="shared" si="23"/>
        <v>482</v>
      </c>
    </row>
    <row r="485" spans="1:6" x14ac:dyDescent="0.3">
      <c r="A485" s="3">
        <f t="shared" si="21"/>
        <v>484</v>
      </c>
      <c r="B485" s="10">
        <v>44242.041666666664</v>
      </c>
      <c r="C485" s="9">
        <f>Actions!$L$5*Actions!C486+Actions!$M$5*Actions!D486+Actions!$N$5*Actions!E486+Actions!$O$5*Actions!F486+Actions!$P$5*Actions!G486</f>
        <v>974708.15</v>
      </c>
      <c r="D485" s="20">
        <f t="shared" si="22"/>
        <v>-7.5915732271092384E-4</v>
      </c>
      <c r="E485" s="35">
        <v>1.9038560577839148E-2</v>
      </c>
      <c r="F485" s="38">
        <f t="shared" si="23"/>
        <v>483</v>
      </c>
    </row>
    <row r="486" spans="1:6" x14ac:dyDescent="0.3">
      <c r="A486" s="3">
        <f t="shared" si="21"/>
        <v>485</v>
      </c>
      <c r="B486" s="10">
        <v>44243.041666666664</v>
      </c>
      <c r="C486" s="9">
        <f>Actions!$L$5*Actions!C487+Actions!$M$5*Actions!D487+Actions!$N$5*Actions!E487+Actions!$O$5*Actions!F487+Actions!$P$5*Actions!G487</f>
        <v>965487.6100000001</v>
      </c>
      <c r="D486" s="20">
        <f t="shared" si="22"/>
        <v>-9.459795734753973E-3</v>
      </c>
      <c r="E486" s="35">
        <v>1.9137498351621485E-2</v>
      </c>
      <c r="F486" s="38">
        <f t="shared" si="23"/>
        <v>484</v>
      </c>
    </row>
    <row r="487" spans="1:6" x14ac:dyDescent="0.3">
      <c r="A487" s="3">
        <f t="shared" si="21"/>
        <v>486</v>
      </c>
      <c r="B487" s="10">
        <v>44244.041666666664</v>
      </c>
      <c r="C487" s="9">
        <f>Actions!$L$5*Actions!C488+Actions!$M$5*Actions!D488+Actions!$N$5*Actions!E488+Actions!$O$5*Actions!F488+Actions!$P$5*Actions!G488</f>
        <v>962923.33499999996</v>
      </c>
      <c r="D487" s="20">
        <f t="shared" si="22"/>
        <v>-2.6559377597814571E-3</v>
      </c>
      <c r="E487" s="35">
        <v>1.9452544611099354E-2</v>
      </c>
      <c r="F487" s="38">
        <f t="shared" si="23"/>
        <v>485</v>
      </c>
    </row>
    <row r="488" spans="1:6" x14ac:dyDescent="0.3">
      <c r="A488" s="3">
        <f t="shared" si="21"/>
        <v>487</v>
      </c>
      <c r="B488" s="10">
        <v>44245.041666666664</v>
      </c>
      <c r="C488" s="9">
        <f>Actions!$L$5*Actions!C489+Actions!$M$5*Actions!D489+Actions!$N$5*Actions!E489+Actions!$O$5*Actions!F489+Actions!$P$5*Actions!G489</f>
        <v>954361.33199999994</v>
      </c>
      <c r="D488" s="20">
        <f t="shared" si="22"/>
        <v>-8.8916767189985979E-3</v>
      </c>
      <c r="E488" s="35">
        <v>2.0064383490815851E-2</v>
      </c>
      <c r="F488" s="38">
        <f t="shared" si="23"/>
        <v>486</v>
      </c>
    </row>
    <row r="489" spans="1:6" x14ac:dyDescent="0.3">
      <c r="A489" s="3">
        <f t="shared" si="21"/>
        <v>488</v>
      </c>
      <c r="B489" s="10">
        <v>44246.041666666664</v>
      </c>
      <c r="C489" s="9">
        <f>Actions!$L$5*Actions!C490+Actions!$M$5*Actions!D490+Actions!$N$5*Actions!E490+Actions!$O$5*Actions!F490+Actions!$P$5*Actions!G490</f>
        <v>945194.48600000003</v>
      </c>
      <c r="D489" s="20">
        <f t="shared" si="22"/>
        <v>-9.6052152289002324E-3</v>
      </c>
      <c r="E489" s="35">
        <v>2.0134758096632677E-2</v>
      </c>
      <c r="F489" s="38">
        <f t="shared" si="23"/>
        <v>487</v>
      </c>
    </row>
    <row r="490" spans="1:6" x14ac:dyDescent="0.3">
      <c r="A490" s="3">
        <f t="shared" si="21"/>
        <v>489</v>
      </c>
      <c r="B490" s="10">
        <v>44249.041666666664</v>
      </c>
      <c r="C490" s="9">
        <f>Actions!$L$5*Actions!C491+Actions!$M$5*Actions!D491+Actions!$N$5*Actions!E491+Actions!$O$5*Actions!F491+Actions!$P$5*Actions!G491</f>
        <v>947774.02599999995</v>
      </c>
      <c r="D490" s="20">
        <f t="shared" si="22"/>
        <v>2.7291102923339139E-3</v>
      </c>
      <c r="E490" s="35">
        <v>2.093085758826585E-2</v>
      </c>
      <c r="F490" s="38">
        <f t="shared" si="23"/>
        <v>488</v>
      </c>
    </row>
    <row r="491" spans="1:6" x14ac:dyDescent="0.3">
      <c r="A491" s="3">
        <f t="shared" si="21"/>
        <v>490</v>
      </c>
      <c r="B491" s="10">
        <v>44250.041666666664</v>
      </c>
      <c r="C491" s="9">
        <f>Actions!$L$5*Actions!C492+Actions!$M$5*Actions!D492+Actions!$N$5*Actions!E492+Actions!$O$5*Actions!F492+Actions!$P$5*Actions!G492</f>
        <v>956020.79500000004</v>
      </c>
      <c r="D491" s="20">
        <f t="shared" si="22"/>
        <v>8.7011975151976007E-3</v>
      </c>
      <c r="E491" s="35">
        <v>2.1056053934234598E-2</v>
      </c>
      <c r="F491" s="38">
        <f t="shared" si="23"/>
        <v>489</v>
      </c>
    </row>
    <row r="492" spans="1:6" x14ac:dyDescent="0.3">
      <c r="A492" s="3">
        <f t="shared" si="21"/>
        <v>491</v>
      </c>
      <c r="B492" s="10">
        <v>44251.041666666664</v>
      </c>
      <c r="C492" s="9">
        <f>Actions!$L$5*Actions!C493+Actions!$M$5*Actions!D493+Actions!$N$5*Actions!E493+Actions!$O$5*Actions!F493+Actions!$P$5*Actions!G493</f>
        <v>963260.48200000008</v>
      </c>
      <c r="D492" s="20">
        <f t="shared" si="22"/>
        <v>7.5727296287524393E-3</v>
      </c>
      <c r="E492" s="35">
        <v>2.1388166550229348E-2</v>
      </c>
      <c r="F492" s="38">
        <f t="shared" si="23"/>
        <v>490</v>
      </c>
    </row>
    <row r="493" spans="1:6" x14ac:dyDescent="0.3">
      <c r="A493" s="3">
        <f t="shared" si="21"/>
        <v>492</v>
      </c>
      <c r="B493" s="10">
        <v>44252.041666666664</v>
      </c>
      <c r="C493" s="9">
        <f>Actions!$L$5*Actions!C494+Actions!$M$5*Actions!D494+Actions!$N$5*Actions!E494+Actions!$O$5*Actions!F494+Actions!$P$5*Actions!G494</f>
        <v>959909.27799999993</v>
      </c>
      <c r="D493" s="20">
        <f t="shared" si="22"/>
        <v>-3.4790215758069287E-3</v>
      </c>
      <c r="E493" s="35">
        <v>2.1544498715728277E-2</v>
      </c>
      <c r="F493" s="38">
        <f t="shared" si="23"/>
        <v>491</v>
      </c>
    </row>
    <row r="494" spans="1:6" x14ac:dyDescent="0.3">
      <c r="A494" s="3">
        <f t="shared" si="21"/>
        <v>493</v>
      </c>
      <c r="B494" s="10">
        <v>44253.041666666664</v>
      </c>
      <c r="C494" s="9">
        <f>Actions!$L$5*Actions!C495+Actions!$M$5*Actions!D495+Actions!$N$5*Actions!E495+Actions!$O$5*Actions!F495+Actions!$P$5*Actions!G495</f>
        <v>949774.64799999993</v>
      </c>
      <c r="D494" s="20">
        <f t="shared" si="22"/>
        <v>-1.055790399392309E-2</v>
      </c>
      <c r="E494" s="35">
        <v>2.2402004889862548E-2</v>
      </c>
      <c r="F494" s="38">
        <f t="shared" si="23"/>
        <v>492</v>
      </c>
    </row>
    <row r="495" spans="1:6" x14ac:dyDescent="0.3">
      <c r="A495" s="3">
        <f t="shared" si="21"/>
        <v>494</v>
      </c>
      <c r="B495" s="10">
        <v>44256.041666666664</v>
      </c>
      <c r="C495" s="9">
        <f>Actions!$L$5*Actions!C496+Actions!$M$5*Actions!D496+Actions!$N$5*Actions!E496+Actions!$O$5*Actions!F496+Actions!$P$5*Actions!G496</f>
        <v>959356.07899999991</v>
      </c>
      <c r="D495" s="20">
        <f t="shared" si="22"/>
        <v>1.008810986919495E-2</v>
      </c>
      <c r="E495" s="35">
        <v>2.2804082072852783E-2</v>
      </c>
      <c r="F495" s="38">
        <f t="shared" si="23"/>
        <v>493</v>
      </c>
    </row>
    <row r="496" spans="1:6" x14ac:dyDescent="0.3">
      <c r="A496" s="3">
        <f t="shared" si="21"/>
        <v>495</v>
      </c>
      <c r="B496" s="10">
        <v>44257.041666666664</v>
      </c>
      <c r="C496" s="9">
        <f>Actions!$L$5*Actions!C497+Actions!$M$5*Actions!D497+Actions!$N$5*Actions!E497+Actions!$O$5*Actions!F497+Actions!$P$5*Actions!G497</f>
        <v>961488.03700000001</v>
      </c>
      <c r="D496" s="20">
        <f t="shared" si="22"/>
        <v>2.2222801800790837E-3</v>
      </c>
      <c r="E496" s="35">
        <v>2.2895848677223052E-2</v>
      </c>
      <c r="F496" s="38">
        <f t="shared" si="23"/>
        <v>494</v>
      </c>
    </row>
    <row r="497" spans="1:6" x14ac:dyDescent="0.3">
      <c r="A497" s="3">
        <f t="shared" si="21"/>
        <v>496</v>
      </c>
      <c r="B497" s="10">
        <v>44258.041666666664</v>
      </c>
      <c r="C497" s="9">
        <f>Actions!$L$5*Actions!C498+Actions!$M$5*Actions!D498+Actions!$N$5*Actions!E498+Actions!$O$5*Actions!F498+Actions!$P$5*Actions!G498</f>
        <v>950527.52999999991</v>
      </c>
      <c r="D497" s="20">
        <f t="shared" si="22"/>
        <v>-1.1399525088423013E-2</v>
      </c>
      <c r="E497" s="35">
        <v>2.3076274385328333E-2</v>
      </c>
      <c r="F497" s="38">
        <f t="shared" si="23"/>
        <v>495</v>
      </c>
    </row>
    <row r="498" spans="1:6" x14ac:dyDescent="0.3">
      <c r="A498" s="3">
        <f t="shared" si="21"/>
        <v>497</v>
      </c>
      <c r="B498" s="10">
        <v>44259.041666666664</v>
      </c>
      <c r="C498" s="9">
        <f>Actions!$L$5*Actions!C499+Actions!$M$5*Actions!D499+Actions!$N$5*Actions!E499+Actions!$O$5*Actions!F499+Actions!$P$5*Actions!G499</f>
        <v>949231.16800000006</v>
      </c>
      <c r="D498" s="20">
        <f t="shared" si="22"/>
        <v>-1.3638342489667998E-3</v>
      </c>
      <c r="E498" s="35">
        <v>2.3839787559140291E-2</v>
      </c>
      <c r="F498" s="38">
        <f t="shared" si="23"/>
        <v>496</v>
      </c>
    </row>
    <row r="499" spans="1:6" x14ac:dyDescent="0.3">
      <c r="A499" s="3">
        <f t="shared" si="21"/>
        <v>498</v>
      </c>
      <c r="B499" s="10">
        <v>44260.041666666664</v>
      </c>
      <c r="C499" s="9">
        <f>Actions!$L$5*Actions!C500+Actions!$M$5*Actions!D500+Actions!$N$5*Actions!E500+Actions!$O$5*Actions!F500+Actions!$P$5*Actions!G500</f>
        <v>944897.80799999996</v>
      </c>
      <c r="D499" s="20">
        <f t="shared" si="22"/>
        <v>-4.5651261211010485E-3</v>
      </c>
      <c r="E499" s="35">
        <v>2.4144005953909975E-2</v>
      </c>
      <c r="F499" s="38">
        <f t="shared" si="23"/>
        <v>497</v>
      </c>
    </row>
    <row r="500" spans="1:6" x14ac:dyDescent="0.3">
      <c r="A500" s="3">
        <f t="shared" si="21"/>
        <v>499</v>
      </c>
      <c r="B500" s="10">
        <v>44263.041666666664</v>
      </c>
      <c r="C500" s="9">
        <f>Actions!$L$5*Actions!C501+Actions!$M$5*Actions!D501+Actions!$N$5*Actions!E501+Actions!$O$5*Actions!F501+Actions!$P$5*Actions!G501</f>
        <v>947029.27199999988</v>
      </c>
      <c r="D500" s="20">
        <f t="shared" si="22"/>
        <v>2.2557613976388335E-3</v>
      </c>
      <c r="E500" s="35">
        <v>2.5231528966281447E-2</v>
      </c>
      <c r="F500" s="38">
        <f t="shared" si="23"/>
        <v>498</v>
      </c>
    </row>
    <row r="501" spans="1:6" x14ac:dyDescent="0.3">
      <c r="A501" s="3">
        <f t="shared" si="21"/>
        <v>500</v>
      </c>
      <c r="B501" s="10">
        <v>44264.041666666664</v>
      </c>
      <c r="C501" s="9">
        <f>Actions!$L$5*Actions!C502+Actions!$M$5*Actions!D502+Actions!$N$5*Actions!E502+Actions!$O$5*Actions!F502+Actions!$P$5*Actions!G502</f>
        <v>949319.82200000004</v>
      </c>
      <c r="D501" s="20">
        <f t="shared" si="22"/>
        <v>2.4186686385763156E-3</v>
      </c>
      <c r="E501" s="35">
        <v>2.5463900320715105E-2</v>
      </c>
      <c r="F501" s="38">
        <f t="shared" si="23"/>
        <v>499</v>
      </c>
    </row>
    <row r="502" spans="1:6" x14ac:dyDescent="0.3">
      <c r="A502" s="3">
        <f t="shared" si="21"/>
        <v>501</v>
      </c>
      <c r="B502" s="10">
        <v>44265.041666666664</v>
      </c>
      <c r="C502" s="9">
        <f>Actions!$L$5*Actions!C503+Actions!$M$5*Actions!D503+Actions!$N$5*Actions!E503+Actions!$O$5*Actions!F503+Actions!$P$5*Actions!G503</f>
        <v>969189.89999999991</v>
      </c>
      <c r="D502" s="20">
        <f t="shared" si="22"/>
        <v>2.093085758826585E-2</v>
      </c>
      <c r="E502" s="35">
        <v>2.5653441899260221E-2</v>
      </c>
      <c r="F502" s="38">
        <f t="shared" si="23"/>
        <v>500</v>
      </c>
    </row>
    <row r="503" spans="1:6" x14ac:dyDescent="0.3">
      <c r="A503" s="3">
        <f t="shared" si="21"/>
        <v>502</v>
      </c>
      <c r="B503" s="10">
        <v>44266.041666666664</v>
      </c>
      <c r="C503" s="9">
        <f>Actions!$L$5*Actions!C504+Actions!$M$5*Actions!D504+Actions!$N$5*Actions!E504+Actions!$O$5*Actions!F504+Actions!$P$5*Actions!G504</f>
        <v>989919.09500000009</v>
      </c>
      <c r="D503" s="20">
        <f t="shared" si="22"/>
        <v>2.1388166550229348E-2</v>
      </c>
      <c r="E503" s="35">
        <v>2.5952395011859863E-2</v>
      </c>
      <c r="F503" s="38">
        <f t="shared" si="23"/>
        <v>501</v>
      </c>
    </row>
    <row r="504" spans="1:6" x14ac:dyDescent="0.3">
      <c r="A504" s="3">
        <f t="shared" si="21"/>
        <v>503</v>
      </c>
      <c r="B504" s="10">
        <v>44267.041666666664</v>
      </c>
      <c r="C504" s="9">
        <f>Actions!$L$5*Actions!C505+Actions!$M$5*Actions!D505+Actions!$N$5*Actions!E505+Actions!$O$5*Actions!F505+Actions!$P$5*Actions!G505</f>
        <v>993376.65</v>
      </c>
      <c r="D504" s="20">
        <f t="shared" si="22"/>
        <v>3.4927652345164706E-3</v>
      </c>
      <c r="E504" s="35">
        <v>2.6222626383221259E-2</v>
      </c>
      <c r="F504" s="38">
        <f t="shared" si="23"/>
        <v>502</v>
      </c>
    </row>
    <row r="505" spans="1:6" x14ac:dyDescent="0.3">
      <c r="A505" s="3">
        <f t="shared" si="21"/>
        <v>504</v>
      </c>
      <c r="B505" s="10">
        <v>44270.041666666664</v>
      </c>
      <c r="C505" s="9">
        <f>Actions!$L$5*Actions!C506+Actions!$M$5*Actions!D506+Actions!$N$5*Actions!E506+Actions!$O$5*Actions!F506+Actions!$P$5*Actions!G506</f>
        <v>1007826.6850000001</v>
      </c>
      <c r="D505" s="20">
        <f t="shared" si="22"/>
        <v>1.454638077108017E-2</v>
      </c>
      <c r="E505" s="35">
        <v>2.692098993604497E-2</v>
      </c>
      <c r="F505" s="38">
        <f t="shared" si="23"/>
        <v>503</v>
      </c>
    </row>
    <row r="506" spans="1:6" x14ac:dyDescent="0.3">
      <c r="A506" s="3">
        <f t="shared" si="21"/>
        <v>505</v>
      </c>
      <c r="B506" s="10">
        <v>44271.041666666664</v>
      </c>
      <c r="C506" s="9">
        <f>Actions!$L$5*Actions!C507+Actions!$M$5*Actions!D507+Actions!$N$5*Actions!E507+Actions!$O$5*Actions!F507+Actions!$P$5*Actions!G507</f>
        <v>1015879.1449999999</v>
      </c>
      <c r="D506" s="20">
        <f t="shared" si="22"/>
        <v>7.9899253709478923E-3</v>
      </c>
      <c r="E506" s="35">
        <v>2.7470555386868156E-2</v>
      </c>
      <c r="F506" s="38">
        <f t="shared" si="23"/>
        <v>504</v>
      </c>
    </row>
    <row r="507" spans="1:6" x14ac:dyDescent="0.3">
      <c r="A507" s="3">
        <f t="shared" si="21"/>
        <v>506</v>
      </c>
      <c r="B507" s="10">
        <v>44272.041666666664</v>
      </c>
      <c r="C507" s="9">
        <f>Actions!$L$5*Actions!C508+Actions!$M$5*Actions!D508+Actions!$N$5*Actions!E508+Actions!$O$5*Actions!F508+Actions!$P$5*Actions!G508</f>
        <v>1011888.92</v>
      </c>
      <c r="D507" s="20">
        <f t="shared" si="22"/>
        <v>-3.9278540362198688E-3</v>
      </c>
      <c r="E507" s="35">
        <v>2.8000691452490623E-2</v>
      </c>
      <c r="F507" s="38">
        <f t="shared" si="23"/>
        <v>505</v>
      </c>
    </row>
    <row r="508" spans="1:6" x14ac:dyDescent="0.3">
      <c r="A508" s="3">
        <f t="shared" si="21"/>
        <v>507</v>
      </c>
      <c r="B508" s="10">
        <v>44273.041666666664</v>
      </c>
      <c r="C508" s="9">
        <f>Actions!$L$5*Actions!C509+Actions!$M$5*Actions!D509+Actions!$N$5*Actions!E509+Actions!$O$5*Actions!F509+Actions!$P$5*Actions!G509</f>
        <v>1009444.63</v>
      </c>
      <c r="D508" s="20">
        <f t="shared" si="22"/>
        <v>-2.4155714641089787E-3</v>
      </c>
      <c r="E508" s="35">
        <v>2.8805938375625173E-2</v>
      </c>
      <c r="F508" s="38">
        <f t="shared" si="23"/>
        <v>506</v>
      </c>
    </row>
    <row r="509" spans="1:6" x14ac:dyDescent="0.3">
      <c r="A509" s="3">
        <f t="shared" si="21"/>
        <v>508</v>
      </c>
      <c r="B509" s="10">
        <v>44274.041666666664</v>
      </c>
      <c r="C509" s="9">
        <f>Actions!$L$5*Actions!C510+Actions!$M$5*Actions!D510+Actions!$N$5*Actions!E510+Actions!$O$5*Actions!F510+Actions!$P$5*Actions!G510</f>
        <v>1015198.1950000001</v>
      </c>
      <c r="D509" s="20">
        <f t="shared" si="22"/>
        <v>5.6997331294932341E-3</v>
      </c>
      <c r="E509" s="35">
        <v>2.9428108101109407E-2</v>
      </c>
      <c r="F509" s="38">
        <f t="shared" si="23"/>
        <v>507</v>
      </c>
    </row>
    <row r="510" spans="1:6" x14ac:dyDescent="0.3">
      <c r="A510" s="3">
        <f t="shared" si="21"/>
        <v>509</v>
      </c>
      <c r="B510" s="10">
        <v>44277.041666666664</v>
      </c>
      <c r="C510" s="9">
        <f>Actions!$L$5*Actions!C511+Actions!$M$5*Actions!D511+Actions!$N$5*Actions!E511+Actions!$O$5*Actions!F511+Actions!$P$5*Actions!G511</f>
        <v>1003206.835</v>
      </c>
      <c r="D510" s="20">
        <f t="shared" si="22"/>
        <v>-1.1811841332125428E-2</v>
      </c>
      <c r="E510" s="35">
        <v>3.8509850189672346E-2</v>
      </c>
      <c r="F510" s="38">
        <f t="shared" si="23"/>
        <v>508</v>
      </c>
    </row>
    <row r="511" spans="1:6" x14ac:dyDescent="0.3">
      <c r="A511" s="3">
        <f t="shared" si="21"/>
        <v>510</v>
      </c>
      <c r="B511" s="10">
        <v>44278.041666666664</v>
      </c>
      <c r="C511" s="9">
        <f>Actions!$L$5*Actions!C512+Actions!$M$5*Actions!D512+Actions!$N$5*Actions!E512+Actions!$O$5*Actions!F512+Actions!$P$5*Actions!G512</f>
        <v>997403.78</v>
      </c>
      <c r="D511" s="20">
        <f t="shared" si="22"/>
        <v>-5.7845050467583148E-3</v>
      </c>
      <c r="E511" s="35">
        <v>4.4683884034307786E-2</v>
      </c>
      <c r="F511" s="38">
        <f t="shared" si="23"/>
        <v>509</v>
      </c>
    </row>
    <row r="512" spans="1:6" x14ac:dyDescent="0.3">
      <c r="A512" s="3">
        <f t="shared" si="21"/>
        <v>511</v>
      </c>
      <c r="B512" s="10">
        <v>44279.041666666664</v>
      </c>
      <c r="C512" s="9">
        <f>Actions!$L$5*Actions!C513+Actions!$M$5*Actions!D513+Actions!$N$5*Actions!E513+Actions!$O$5*Actions!F513+Actions!$P$5*Actions!G513</f>
        <v>1000178.2550000001</v>
      </c>
      <c r="D512" s="20">
        <f t="shared" si="22"/>
        <v>2.7816968971183798E-3</v>
      </c>
      <c r="E512" s="35">
        <v>5.8449360706109843E-2</v>
      </c>
      <c r="F512" s="38">
        <f t="shared" si="23"/>
        <v>510</v>
      </c>
    </row>
    <row r="513" spans="1:6" x14ac:dyDescent="0.3">
      <c r="A513" s="3">
        <f t="shared" si="21"/>
        <v>512</v>
      </c>
      <c r="B513" s="10">
        <v>44280.041666666664</v>
      </c>
      <c r="C513" s="9">
        <f>Actions!$L$5*Actions!C514+Actions!$M$5*Actions!D514+Actions!$N$5*Actions!E514+Actions!$O$5*Actions!F514+Actions!$P$5*Actions!G514</f>
        <v>1003843.16</v>
      </c>
      <c r="D513" s="20">
        <f t="shared" si="22"/>
        <v>3.6642518287901549E-3</v>
      </c>
      <c r="E513" s="35">
        <v>6.1928233197925397E-2</v>
      </c>
      <c r="F513" s="38">
        <f t="shared" si="23"/>
        <v>511</v>
      </c>
    </row>
    <row r="514" spans="1:6" x14ac:dyDescent="0.3">
      <c r="A514" s="3">
        <f t="shared" si="21"/>
        <v>513</v>
      </c>
      <c r="B514" s="10">
        <v>44281.041666666664</v>
      </c>
      <c r="C514" s="9">
        <f>Actions!$L$5*Actions!C515+Actions!$M$5*Actions!D515+Actions!$N$5*Actions!E515+Actions!$O$5*Actions!F515+Actions!$P$5*Actions!G515</f>
        <v>999957.30500000005</v>
      </c>
      <c r="D514" s="20">
        <f t="shared" si="22"/>
        <v>-3.8709782113771629E-3</v>
      </c>
      <c r="E514" s="35">
        <v>6.578960703619785E-2</v>
      </c>
      <c r="F514" s="38">
        <f t="shared" si="23"/>
        <v>512</v>
      </c>
    </row>
  </sheetData>
  <mergeCells count="5">
    <mergeCell ref="J15:K15"/>
    <mergeCell ref="J16:K16"/>
    <mergeCell ref="J17:K17"/>
    <mergeCell ref="J18:K18"/>
    <mergeCell ref="J19:K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6"/>
  <sheetViews>
    <sheetView zoomScale="90" zoomScaleNormal="90" workbookViewId="0">
      <selection activeCell="I8" sqref="I8"/>
    </sheetView>
  </sheetViews>
  <sheetFormatPr baseColWidth="10" defaultColWidth="8.8984375" defaultRowHeight="15.6" x14ac:dyDescent="0.3"/>
  <cols>
    <col min="1" max="1" width="22.5" customWidth="1"/>
    <col min="2" max="2" width="12.59765625" customWidth="1"/>
    <col min="3" max="3" width="18.5" customWidth="1"/>
    <col min="4" max="4" width="21.8984375" customWidth="1"/>
    <col min="5" max="5" width="18.8984375" customWidth="1"/>
    <col min="6" max="6" width="10.5" customWidth="1"/>
    <col min="8" max="8" width="26.8984375" customWidth="1"/>
    <col min="9" max="9" width="12.3984375" customWidth="1"/>
    <col min="10" max="10" width="13.09765625" customWidth="1"/>
    <col min="12" max="12" width="10.09765625" customWidth="1"/>
  </cols>
  <sheetData>
    <row r="1" spans="1:10" x14ac:dyDescent="0.3">
      <c r="E1" s="21"/>
    </row>
    <row r="2" spans="1:10" x14ac:dyDescent="0.3">
      <c r="A2" s="4"/>
      <c r="B2" s="5" t="s">
        <v>2</v>
      </c>
      <c r="C2" s="5" t="s">
        <v>20</v>
      </c>
      <c r="D2" s="5" t="s">
        <v>3</v>
      </c>
      <c r="E2" s="5" t="s">
        <v>4</v>
      </c>
      <c r="F2" s="5" t="s">
        <v>0</v>
      </c>
      <c r="H2" s="17" t="s">
        <v>26</v>
      </c>
      <c r="I2" s="55">
        <v>513</v>
      </c>
    </row>
    <row r="3" spans="1:10" x14ac:dyDescent="0.3">
      <c r="A3" s="8" t="s">
        <v>7</v>
      </c>
      <c r="B3" s="9">
        <v>83.57</v>
      </c>
      <c r="C3" s="9">
        <v>76.8</v>
      </c>
      <c r="D3" s="9">
        <v>10.455</v>
      </c>
      <c r="E3" s="9">
        <v>11.2</v>
      </c>
      <c r="F3" s="9">
        <v>100.5</v>
      </c>
      <c r="H3" s="17" t="s">
        <v>27</v>
      </c>
      <c r="I3" s="71">
        <v>0.95</v>
      </c>
    </row>
    <row r="4" spans="1:10" x14ac:dyDescent="0.3">
      <c r="A4" s="8" t="s">
        <v>18</v>
      </c>
      <c r="B4" s="62">
        <v>0.4476741455333107</v>
      </c>
      <c r="C4" s="35">
        <v>0.1850423143519182</v>
      </c>
      <c r="D4" s="35">
        <v>0.3058841552601409</v>
      </c>
      <c r="E4" s="35">
        <v>3.5718215863692608E-2</v>
      </c>
      <c r="F4" s="35">
        <v>2.5681168990937579E-2</v>
      </c>
      <c r="H4" s="17" t="s">
        <v>28</v>
      </c>
      <c r="I4" s="55">
        <f>ROUNDUP((1-I3)*I2,0)</f>
        <v>26</v>
      </c>
    </row>
    <row r="5" spans="1:10" x14ac:dyDescent="0.3">
      <c r="A5" s="8" t="s">
        <v>8</v>
      </c>
      <c r="B5" s="14">
        <f>1000000*B4</f>
        <v>447674.14553331072</v>
      </c>
      <c r="C5" s="14">
        <f t="shared" ref="C5:F5" si="0">1000000*C4</f>
        <v>185042.3143519182</v>
      </c>
      <c r="D5" s="14">
        <f t="shared" si="0"/>
        <v>305884.15526014089</v>
      </c>
      <c r="E5" s="14">
        <f t="shared" si="0"/>
        <v>35718.215863692611</v>
      </c>
      <c r="F5" s="14">
        <f t="shared" si="0"/>
        <v>25681.168990937578</v>
      </c>
      <c r="H5" s="17" t="s">
        <v>29</v>
      </c>
      <c r="I5" s="55">
        <v>1.4469789857788081E-4</v>
      </c>
    </row>
    <row r="6" spans="1:10" x14ac:dyDescent="0.3">
      <c r="A6" s="8" t="s">
        <v>9</v>
      </c>
      <c r="B6" s="14">
        <f>B5/B3</f>
        <v>5356.8762179407768</v>
      </c>
      <c r="C6" s="14">
        <f t="shared" ref="C6:F6" si="1">C5/C3</f>
        <v>2409.4051347906016</v>
      </c>
      <c r="D6" s="14">
        <f t="shared" si="1"/>
        <v>29257.212363475934</v>
      </c>
      <c r="E6" s="14">
        <f t="shared" si="1"/>
        <v>3189.1264164011263</v>
      </c>
      <c r="F6" s="14">
        <f t="shared" si="1"/>
        <v>255.53401981032417</v>
      </c>
      <c r="H6" s="17" t="s">
        <v>30</v>
      </c>
      <c r="I6" s="54">
        <f>1.65*SQRT(I5)</f>
        <v>1.9847922533058227E-2</v>
      </c>
    </row>
    <row r="7" spans="1:10" x14ac:dyDescent="0.3">
      <c r="A7" s="8" t="s">
        <v>10</v>
      </c>
      <c r="B7" s="14">
        <f>INT(B6)</f>
        <v>5356</v>
      </c>
      <c r="C7" s="14">
        <f t="shared" ref="C7:F7" si="2">INT(C6)</f>
        <v>2409</v>
      </c>
      <c r="D7" s="14">
        <f t="shared" si="2"/>
        <v>29257</v>
      </c>
      <c r="E7" s="14">
        <f t="shared" si="2"/>
        <v>3189</v>
      </c>
      <c r="F7" s="14">
        <f t="shared" si="2"/>
        <v>255</v>
      </c>
      <c r="H7" s="17" t="s">
        <v>31</v>
      </c>
      <c r="I7" s="72">
        <v>19847.075126005679</v>
      </c>
    </row>
    <row r="8" spans="1:10" x14ac:dyDescent="0.3">
      <c r="A8" s="8" t="s">
        <v>11</v>
      </c>
      <c r="B8" s="14">
        <f>B7*B3</f>
        <v>447600.92</v>
      </c>
      <c r="C8" s="14">
        <f t="shared" ref="C8:F8" si="3">C7*C3</f>
        <v>185011.19999999998</v>
      </c>
      <c r="D8" s="14">
        <f t="shared" si="3"/>
        <v>305881.935</v>
      </c>
      <c r="E8" s="14">
        <f t="shared" si="3"/>
        <v>35716.799999999996</v>
      </c>
      <c r="F8" s="14">
        <f t="shared" si="3"/>
        <v>25627.5</v>
      </c>
      <c r="H8" s="17" t="s">
        <v>32</v>
      </c>
      <c r="I8" s="54">
        <f>-AVERAGE(E15:E39)</f>
        <v>2.9869142344639787E-2</v>
      </c>
    </row>
    <row r="9" spans="1:10" x14ac:dyDescent="0.3">
      <c r="A9" s="8" t="s">
        <v>12</v>
      </c>
      <c r="B9" s="14">
        <f>SUM(B8:F8)</f>
        <v>999838.35499999998</v>
      </c>
      <c r="C9" s="73"/>
      <c r="D9" s="73"/>
      <c r="E9" s="73"/>
      <c r="F9" s="73"/>
      <c r="H9" s="17" t="s">
        <v>33</v>
      </c>
      <c r="I9" s="54">
        <f>-SMALL(E15:E526,I4)</f>
        <v>1.7840455874971961E-2</v>
      </c>
    </row>
    <row r="10" spans="1:10" x14ac:dyDescent="0.3">
      <c r="E10" s="21"/>
      <c r="H10" s="17" t="s">
        <v>34</v>
      </c>
      <c r="I10" s="54">
        <f>I9*SQRT(20)</f>
        <v>7.9784944172045597E-2</v>
      </c>
    </row>
    <row r="11" spans="1:10" x14ac:dyDescent="0.3">
      <c r="E11" s="21"/>
    </row>
    <row r="12" spans="1:10" ht="18.75" customHeight="1" x14ac:dyDescent="0.3">
      <c r="E12" s="21"/>
    </row>
    <row r="13" spans="1:10" ht="30.75" customHeight="1" x14ac:dyDescent="0.3">
      <c r="A13" s="8" t="s">
        <v>5</v>
      </c>
      <c r="B13" s="8" t="s">
        <v>6</v>
      </c>
      <c r="C13" s="32" t="s">
        <v>23</v>
      </c>
      <c r="D13" s="32" t="s">
        <v>24</v>
      </c>
      <c r="E13" s="65" t="s">
        <v>25</v>
      </c>
      <c r="I13" s="101" t="s">
        <v>24</v>
      </c>
      <c r="J13" s="102"/>
    </row>
    <row r="14" spans="1:10" x14ac:dyDescent="0.3">
      <c r="A14" s="3">
        <v>1</v>
      </c>
      <c r="B14" s="10">
        <v>43550</v>
      </c>
      <c r="C14" s="9">
        <v>1010737.365</v>
      </c>
      <c r="D14" s="34"/>
      <c r="E14" s="74"/>
      <c r="H14" s="45" t="s">
        <v>35</v>
      </c>
      <c r="I14" s="111">
        <f>AVERAGE(E15:E526)</f>
        <v>5.2218575407840875E-5</v>
      </c>
      <c r="J14" s="112"/>
    </row>
    <row r="15" spans="1:10" x14ac:dyDescent="0.3">
      <c r="A15" s="3">
        <f t="shared" ref="A15:A78" si="4">A14+1</f>
        <v>2</v>
      </c>
      <c r="B15" s="10">
        <v>43551</v>
      </c>
      <c r="C15" s="9">
        <v>1004504.9</v>
      </c>
      <c r="D15" s="20">
        <f>($C15/$C14)-1</f>
        <v>-6.1662556622708031E-3</v>
      </c>
      <c r="E15" s="20">
        <v>-9.0133196357090828E-2</v>
      </c>
      <c r="F15" s="38">
        <v>1</v>
      </c>
      <c r="H15" s="45" t="s">
        <v>36</v>
      </c>
      <c r="I15" s="113">
        <f>KURT(E15:E526)</f>
        <v>8.0299363267367312</v>
      </c>
      <c r="J15" s="114"/>
    </row>
    <row r="16" spans="1:10" x14ac:dyDescent="0.3">
      <c r="A16" s="3">
        <f t="shared" si="4"/>
        <v>3</v>
      </c>
      <c r="B16" s="10">
        <v>43552</v>
      </c>
      <c r="C16" s="9">
        <v>1006472.6649999999</v>
      </c>
      <c r="D16" s="20">
        <f t="shared" ref="D16:D79" si="5">($C16/$C15)-1</f>
        <v>1.9589401704260823E-3</v>
      </c>
      <c r="E16" s="20">
        <v>-6.3246100393371307E-2</v>
      </c>
      <c r="F16" s="38">
        <f t="shared" ref="F16:F79" si="6">F15+1</f>
        <v>2</v>
      </c>
      <c r="H16" s="45" t="s">
        <v>37</v>
      </c>
      <c r="I16" s="115">
        <f>SKEW(E15:E526)</f>
        <v>-1.0561233553957028</v>
      </c>
      <c r="J16" s="116"/>
    </row>
    <row r="17" spans="1:13" x14ac:dyDescent="0.3">
      <c r="A17" s="3">
        <f t="shared" si="4"/>
        <v>4</v>
      </c>
      <c r="B17" s="10">
        <v>43553</v>
      </c>
      <c r="C17" s="9">
        <v>1012145.25</v>
      </c>
      <c r="D17" s="20">
        <f t="shared" si="5"/>
        <v>5.6361043844146419E-3</v>
      </c>
      <c r="E17" s="20">
        <v>-4.530991688768804E-2</v>
      </c>
      <c r="F17" s="38">
        <f t="shared" si="6"/>
        <v>3</v>
      </c>
      <c r="H17" s="45" t="s">
        <v>38</v>
      </c>
      <c r="I17" s="115">
        <f>(I2/6)*(I16^2+(((I15-3)^2)/4))</f>
        <v>636.15945009062625</v>
      </c>
      <c r="J17" s="116"/>
    </row>
    <row r="18" spans="1:13" x14ac:dyDescent="0.3">
      <c r="A18" s="3">
        <f t="shared" si="4"/>
        <v>5</v>
      </c>
      <c r="B18" s="10">
        <v>43556.083333333336</v>
      </c>
      <c r="C18" s="9">
        <v>1016147.67</v>
      </c>
      <c r="D18" s="20">
        <f t="shared" si="5"/>
        <v>3.9543929095158248E-3</v>
      </c>
      <c r="E18" s="20">
        <v>-3.7304444184061425E-2</v>
      </c>
      <c r="F18" s="38">
        <f t="shared" si="6"/>
        <v>4</v>
      </c>
    </row>
    <row r="19" spans="1:13" x14ac:dyDescent="0.3">
      <c r="A19" s="3">
        <f t="shared" si="4"/>
        <v>6</v>
      </c>
      <c r="B19" s="10">
        <v>43557.083333333336</v>
      </c>
      <c r="C19" s="9">
        <v>1020634.7</v>
      </c>
      <c r="D19" s="20">
        <f t="shared" si="5"/>
        <v>4.4157263087558629E-3</v>
      </c>
      <c r="E19" s="20">
        <v>-3.5043335990314506E-2</v>
      </c>
      <c r="F19" s="38">
        <f t="shared" si="6"/>
        <v>5</v>
      </c>
    </row>
    <row r="20" spans="1:13" x14ac:dyDescent="0.3">
      <c r="A20" s="3">
        <f t="shared" si="4"/>
        <v>7</v>
      </c>
      <c r="B20" s="10">
        <v>43558.083333333336</v>
      </c>
      <c r="C20" s="9">
        <v>1029166.215</v>
      </c>
      <c r="D20" s="20">
        <f t="shared" si="5"/>
        <v>8.3590289454200661E-3</v>
      </c>
      <c r="E20" s="20">
        <v>-3.136545950550762E-2</v>
      </c>
      <c r="F20" s="38">
        <f t="shared" si="6"/>
        <v>6</v>
      </c>
    </row>
    <row r="21" spans="1:13" x14ac:dyDescent="0.3">
      <c r="A21" s="3">
        <f t="shared" si="4"/>
        <v>8</v>
      </c>
      <c r="B21" s="10">
        <v>43559.083333333336</v>
      </c>
      <c r="C21" s="9">
        <v>1028094.3149999999</v>
      </c>
      <c r="D21" s="20">
        <f t="shared" si="5"/>
        <v>-1.0415227242958069E-3</v>
      </c>
      <c r="E21" s="20">
        <v>-3.1076545600477012E-2</v>
      </c>
      <c r="F21" s="38">
        <f t="shared" si="6"/>
        <v>7</v>
      </c>
      <c r="H21" s="108" t="s">
        <v>65</v>
      </c>
      <c r="I21" s="109"/>
      <c r="J21" s="110"/>
      <c r="K21" s="87"/>
      <c r="L21" s="87"/>
      <c r="M21" s="87"/>
    </row>
    <row r="22" spans="1:13" x14ac:dyDescent="0.3">
      <c r="A22" s="3">
        <f t="shared" si="4"/>
        <v>9</v>
      </c>
      <c r="B22" s="10">
        <v>43560.083333333336</v>
      </c>
      <c r="C22" s="9">
        <v>1032982.8799999999</v>
      </c>
      <c r="D22" s="20">
        <f t="shared" si="5"/>
        <v>4.7549771734707313E-3</v>
      </c>
      <c r="E22" s="20">
        <v>-3.0346684759687159E-2</v>
      </c>
      <c r="F22" s="38">
        <f t="shared" si="6"/>
        <v>8</v>
      </c>
    </row>
    <row r="23" spans="1:13" x14ac:dyDescent="0.3">
      <c r="A23" s="3">
        <f t="shared" si="4"/>
        <v>10</v>
      </c>
      <c r="B23" s="10">
        <v>43563.083333333336</v>
      </c>
      <c r="C23" s="9">
        <v>1030159.145</v>
      </c>
      <c r="D23" s="20">
        <f t="shared" si="5"/>
        <v>-2.7335738613595284E-3</v>
      </c>
      <c r="E23" s="20">
        <v>-2.9814420514992501E-2</v>
      </c>
      <c r="F23" s="38">
        <f t="shared" si="6"/>
        <v>9</v>
      </c>
      <c r="I23" s="8" t="s">
        <v>2</v>
      </c>
      <c r="J23" s="8" t="s">
        <v>20</v>
      </c>
      <c r="K23" s="8" t="s">
        <v>3</v>
      </c>
      <c r="L23" s="8" t="s">
        <v>4</v>
      </c>
      <c r="M23" s="8" t="s">
        <v>0</v>
      </c>
    </row>
    <row r="24" spans="1:13" x14ac:dyDescent="0.3">
      <c r="A24" s="3">
        <f t="shared" si="4"/>
        <v>11</v>
      </c>
      <c r="B24" s="10">
        <v>43564.083333333336</v>
      </c>
      <c r="C24" s="9">
        <v>1032523.7</v>
      </c>
      <c r="D24" s="20">
        <f t="shared" si="5"/>
        <v>2.2953298152781354E-3</v>
      </c>
      <c r="E24" s="20">
        <v>-2.724157129918503E-2</v>
      </c>
      <c r="F24" s="38">
        <f t="shared" si="6"/>
        <v>10</v>
      </c>
      <c r="H24" s="10">
        <v>39706</v>
      </c>
      <c r="I24" s="88">
        <v>49.68</v>
      </c>
      <c r="J24" s="89">
        <v>9.5</v>
      </c>
      <c r="K24" s="9">
        <v>19.215</v>
      </c>
      <c r="L24" s="9">
        <v>44.730094000000001</v>
      </c>
      <c r="M24" s="9">
        <v>52.79</v>
      </c>
    </row>
    <row r="25" spans="1:13" x14ac:dyDescent="0.3">
      <c r="A25" s="3">
        <f t="shared" si="4"/>
        <v>12</v>
      </c>
      <c r="B25" s="10">
        <v>43565.083333333336</v>
      </c>
      <c r="C25" s="9">
        <v>1029490.86</v>
      </c>
      <c r="D25" s="20">
        <f t="shared" si="5"/>
        <v>-2.9373078797125807E-3</v>
      </c>
      <c r="E25" s="20">
        <v>-2.7198110300711731E-2</v>
      </c>
      <c r="F25" s="38">
        <f t="shared" si="6"/>
        <v>11</v>
      </c>
      <c r="H25" s="10">
        <v>39766</v>
      </c>
      <c r="I25" s="88">
        <v>48.38</v>
      </c>
      <c r="J25" s="89">
        <v>7.8724999999999996</v>
      </c>
      <c r="K25" s="9">
        <v>19.574999999999999</v>
      </c>
      <c r="L25" s="9">
        <v>43.826034</v>
      </c>
      <c r="M25" s="9">
        <v>44.44</v>
      </c>
    </row>
    <row r="26" spans="1:13" x14ac:dyDescent="0.3">
      <c r="A26" s="3">
        <f t="shared" si="4"/>
        <v>13</v>
      </c>
      <c r="B26" s="10">
        <v>43566.083333333336</v>
      </c>
      <c r="C26" s="9">
        <v>1023602.74</v>
      </c>
      <c r="D26" s="20">
        <f t="shared" si="5"/>
        <v>-5.7194485437199738E-3</v>
      </c>
      <c r="E26" s="20">
        <v>-2.5734572013956569E-2</v>
      </c>
      <c r="F26" s="38">
        <f t="shared" si="6"/>
        <v>12</v>
      </c>
      <c r="H26" s="67" t="s">
        <v>60</v>
      </c>
      <c r="I26" s="83">
        <f>(I25-I24)/I24</f>
        <v>-2.6167471819645675E-2</v>
      </c>
      <c r="J26" s="83">
        <f t="shared" ref="J26:M26" si="7">(J25-J24)/J24</f>
        <v>-0.17131578947368425</v>
      </c>
      <c r="K26" s="83">
        <f t="shared" si="7"/>
        <v>1.8735362997658052E-2</v>
      </c>
      <c r="L26" s="83">
        <f t="shared" si="7"/>
        <v>-2.0211448694921169E-2</v>
      </c>
      <c r="M26" s="83">
        <f t="shared" si="7"/>
        <v>-0.15817389657132036</v>
      </c>
    </row>
    <row r="27" spans="1:13" x14ac:dyDescent="0.3">
      <c r="A27" s="3">
        <f t="shared" si="4"/>
        <v>14</v>
      </c>
      <c r="B27" s="10">
        <v>43567.083333333336</v>
      </c>
      <c r="C27" s="9">
        <v>1018793.5550000001</v>
      </c>
      <c r="D27" s="20">
        <f t="shared" si="5"/>
        <v>-4.6982924254383995E-3</v>
      </c>
      <c r="E27" s="20">
        <v>-2.5614980844641311E-2</v>
      </c>
      <c r="F27" s="38">
        <f t="shared" si="6"/>
        <v>13</v>
      </c>
      <c r="H27" s="67" t="s">
        <v>61</v>
      </c>
      <c r="I27" s="83">
        <f>'Var&amp;Cov'!E23</f>
        <v>0.4476741455333107</v>
      </c>
      <c r="J27" s="83">
        <f>'Var&amp;Cov'!E24</f>
        <v>0.1850423143519182</v>
      </c>
      <c r="K27" s="83">
        <f>'Var&amp;Cov'!E25</f>
        <v>0.3058841552601409</v>
      </c>
      <c r="L27" s="83">
        <f>'Var&amp;Cov'!E26</f>
        <v>3.5718215863692608E-2</v>
      </c>
      <c r="M27" s="83">
        <f>'Var&amp;Cov'!E27</f>
        <v>2.5681168990937579E-2</v>
      </c>
    </row>
    <row r="28" spans="1:13" x14ac:dyDescent="0.3">
      <c r="A28" s="3">
        <f t="shared" si="4"/>
        <v>15</v>
      </c>
      <c r="B28" s="10">
        <v>43570.083333333336</v>
      </c>
      <c r="C28" s="9">
        <v>1018747.2</v>
      </c>
      <c r="D28" s="20">
        <f t="shared" si="5"/>
        <v>-4.5499895216849495E-5</v>
      </c>
      <c r="E28" s="20">
        <v>-2.3117577495169961E-2</v>
      </c>
      <c r="F28" s="38">
        <f t="shared" si="6"/>
        <v>14</v>
      </c>
      <c r="H28" s="67" t="s">
        <v>62</v>
      </c>
      <c r="I28" s="62">
        <f>I27*I26</f>
        <v>-1.1714500587626865E-2</v>
      </c>
      <c r="J28" s="62">
        <f t="shared" ref="J28:M28" si="8">J27*J26</f>
        <v>-3.1700670169236521E-2</v>
      </c>
      <c r="K28" s="62">
        <f t="shared" si="8"/>
        <v>5.730850684030734E-3</v>
      </c>
      <c r="L28" s="62">
        <f t="shared" si="8"/>
        <v>-7.2191688740314258E-4</v>
      </c>
      <c r="M28" s="62">
        <f t="shared" si="8"/>
        <v>-4.0620905678031604E-3</v>
      </c>
    </row>
    <row r="29" spans="1:13" x14ac:dyDescent="0.3">
      <c r="A29" s="3">
        <f t="shared" si="4"/>
        <v>16</v>
      </c>
      <c r="B29" s="10">
        <v>43571.083333333336</v>
      </c>
      <c r="C29" s="9">
        <v>1016847.22</v>
      </c>
      <c r="D29" s="20">
        <f t="shared" si="5"/>
        <v>-1.865016168878797E-3</v>
      </c>
      <c r="E29" s="20">
        <v>-2.2733178370824669E-2</v>
      </c>
      <c r="F29" s="38">
        <f t="shared" si="6"/>
        <v>15</v>
      </c>
      <c r="H29" s="67" t="s">
        <v>63</v>
      </c>
      <c r="I29" s="84">
        <f>SUM(I28:M28)</f>
        <v>-4.2468327528038953E-2</v>
      </c>
      <c r="J29" s="85"/>
      <c r="K29" s="85"/>
      <c r="L29" s="85"/>
      <c r="M29" s="85"/>
    </row>
    <row r="30" spans="1:13" x14ac:dyDescent="0.3">
      <c r="A30" s="3">
        <f t="shared" si="4"/>
        <v>17</v>
      </c>
      <c r="B30" s="10">
        <v>43572.083333333336</v>
      </c>
      <c r="C30" s="9">
        <v>1005105</v>
      </c>
      <c r="D30" s="20">
        <f t="shared" si="5"/>
        <v>-1.1547673799019664E-2</v>
      </c>
      <c r="E30" s="20">
        <v>-2.240345736258631E-2</v>
      </c>
      <c r="F30" s="38">
        <f t="shared" si="6"/>
        <v>16</v>
      </c>
      <c r="H30" s="67" t="s">
        <v>64</v>
      </c>
      <c r="I30" s="86">
        <f>I29*B9</f>
        <v>-42461.462735235684</v>
      </c>
    </row>
    <row r="31" spans="1:13" x14ac:dyDescent="0.3">
      <c r="A31" s="3">
        <f t="shared" si="4"/>
        <v>18</v>
      </c>
      <c r="B31" s="10">
        <v>43573.083333333336</v>
      </c>
      <c r="C31" s="9">
        <v>1007676.015</v>
      </c>
      <c r="D31" s="20">
        <f t="shared" si="5"/>
        <v>2.5579566313966851E-3</v>
      </c>
      <c r="E31" s="20">
        <v>-2.2303981486964997E-2</v>
      </c>
      <c r="F31" s="38">
        <f t="shared" si="6"/>
        <v>17</v>
      </c>
    </row>
    <row r="32" spans="1:13" x14ac:dyDescent="0.3">
      <c r="A32" s="3">
        <f t="shared" si="4"/>
        <v>19</v>
      </c>
      <c r="B32" s="10">
        <v>43578.083333333336</v>
      </c>
      <c r="C32" s="9">
        <v>1009875.9650000001</v>
      </c>
      <c r="D32" s="20">
        <f t="shared" si="5"/>
        <v>2.1831917870944739E-3</v>
      </c>
      <c r="E32" s="20">
        <v>-2.2102074661831117E-2</v>
      </c>
      <c r="F32" s="38">
        <f t="shared" si="6"/>
        <v>18</v>
      </c>
    </row>
    <row r="33" spans="1:6" x14ac:dyDescent="0.3">
      <c r="A33" s="3">
        <f t="shared" si="4"/>
        <v>20</v>
      </c>
      <c r="B33" s="10">
        <v>43579.083333333336</v>
      </c>
      <c r="C33" s="9">
        <v>1004219.89</v>
      </c>
      <c r="D33" s="20">
        <f t="shared" si="5"/>
        <v>-5.6007620698251825E-3</v>
      </c>
      <c r="E33" s="20">
        <v>-2.1260227310346269E-2</v>
      </c>
      <c r="F33" s="38">
        <f t="shared" si="6"/>
        <v>19</v>
      </c>
    </row>
    <row r="34" spans="1:6" x14ac:dyDescent="0.3">
      <c r="A34" s="3">
        <f t="shared" si="4"/>
        <v>21</v>
      </c>
      <c r="B34" s="10">
        <v>43580.083333333336</v>
      </c>
      <c r="C34" s="9">
        <v>999809.37499999988</v>
      </c>
      <c r="D34" s="20">
        <f t="shared" si="5"/>
        <v>-4.3919813219395198E-3</v>
      </c>
      <c r="E34" s="20">
        <v>-2.0596333022624203E-2</v>
      </c>
      <c r="F34" s="38">
        <f t="shared" si="6"/>
        <v>20</v>
      </c>
    </row>
    <row r="35" spans="1:6" x14ac:dyDescent="0.3">
      <c r="A35" s="3">
        <f t="shared" si="4"/>
        <v>22</v>
      </c>
      <c r="B35" s="10">
        <v>43581.083333333336</v>
      </c>
      <c r="C35" s="9">
        <v>1015886.395</v>
      </c>
      <c r="D35" s="20">
        <f t="shared" si="5"/>
        <v>1.608008526625393E-2</v>
      </c>
      <c r="E35" s="20">
        <v>-1.9073226325198145E-2</v>
      </c>
      <c r="F35" s="38">
        <f t="shared" si="6"/>
        <v>21</v>
      </c>
    </row>
    <row r="36" spans="1:6" x14ac:dyDescent="0.3">
      <c r="A36" s="3">
        <f t="shared" si="4"/>
        <v>23</v>
      </c>
      <c r="B36" s="10">
        <v>43584.083333333336</v>
      </c>
      <c r="C36" s="9">
        <v>1023005.6399999999</v>
      </c>
      <c r="D36" s="20">
        <f t="shared" si="5"/>
        <v>7.0079145020933709E-3</v>
      </c>
      <c r="E36" s="20">
        <v>-1.8754370529250108E-2</v>
      </c>
      <c r="F36" s="38">
        <f t="shared" si="6"/>
        <v>22</v>
      </c>
    </row>
    <row r="37" spans="1:6" x14ac:dyDescent="0.3">
      <c r="A37" s="3">
        <f t="shared" si="4"/>
        <v>24</v>
      </c>
      <c r="B37" s="10">
        <v>43585.083333333336</v>
      </c>
      <c r="C37" s="9">
        <v>1009634.205</v>
      </c>
      <c r="D37" s="20">
        <f t="shared" si="5"/>
        <v>-1.3070734390085992E-2</v>
      </c>
      <c r="E37" s="20">
        <v>-1.8393560656481012E-2</v>
      </c>
      <c r="F37" s="38">
        <f t="shared" si="6"/>
        <v>23</v>
      </c>
    </row>
    <row r="38" spans="1:6" x14ac:dyDescent="0.3">
      <c r="A38" s="3">
        <f t="shared" si="4"/>
        <v>25</v>
      </c>
      <c r="B38" s="10">
        <v>43587.083333333336</v>
      </c>
      <c r="C38" s="9">
        <v>1012002.475</v>
      </c>
      <c r="D38" s="20">
        <f t="shared" si="5"/>
        <v>2.345671321624776E-3</v>
      </c>
      <c r="E38" s="20">
        <v>-1.8377321441544248E-2</v>
      </c>
      <c r="F38" s="38">
        <f t="shared" si="6"/>
        <v>24</v>
      </c>
    </row>
    <row r="39" spans="1:6" x14ac:dyDescent="0.3">
      <c r="A39" s="3">
        <f t="shared" si="4"/>
        <v>26</v>
      </c>
      <c r="B39" s="10">
        <v>43588.083333333336</v>
      </c>
      <c r="C39" s="9">
        <v>1007622.4850000001</v>
      </c>
      <c r="D39" s="20">
        <f t="shared" si="5"/>
        <v>-4.3280427747964811E-3</v>
      </c>
      <c r="E39" s="20">
        <v>-1.8183911301488553E-2</v>
      </c>
      <c r="F39" s="39">
        <f t="shared" si="6"/>
        <v>25</v>
      </c>
    </row>
    <row r="40" spans="1:6" x14ac:dyDescent="0.3">
      <c r="A40" s="3">
        <f t="shared" si="4"/>
        <v>27</v>
      </c>
      <c r="B40" s="10">
        <v>43591.083333333336</v>
      </c>
      <c r="C40" s="9">
        <v>1001343.35</v>
      </c>
      <c r="D40" s="20">
        <f t="shared" si="5"/>
        <v>-6.2316344598047912E-3</v>
      </c>
      <c r="E40" s="20">
        <v>-1.7840455874971961E-2</v>
      </c>
      <c r="F40" s="75">
        <f t="shared" si="6"/>
        <v>26</v>
      </c>
    </row>
    <row r="41" spans="1:6" x14ac:dyDescent="0.3">
      <c r="A41" s="3">
        <f t="shared" si="4"/>
        <v>28</v>
      </c>
      <c r="B41" s="10">
        <v>43592.083333333336</v>
      </c>
      <c r="C41" s="9">
        <v>1000846.745</v>
      </c>
      <c r="D41" s="20">
        <f t="shared" si="5"/>
        <v>-4.9593878063902697E-4</v>
      </c>
      <c r="E41" s="20">
        <v>-1.779230693259648E-2</v>
      </c>
      <c r="F41" s="40">
        <f t="shared" si="6"/>
        <v>27</v>
      </c>
    </row>
    <row r="42" spans="1:6" x14ac:dyDescent="0.3">
      <c r="A42" s="3">
        <f t="shared" si="4"/>
        <v>29</v>
      </c>
      <c r="B42" s="10">
        <v>43593.083333333336</v>
      </c>
      <c r="C42" s="9">
        <v>1002701.3049999999</v>
      </c>
      <c r="D42" s="20">
        <f t="shared" si="5"/>
        <v>1.8529909891449314E-3</v>
      </c>
      <c r="E42" s="20">
        <v>-1.7472177184340798E-2</v>
      </c>
      <c r="F42" s="38">
        <f t="shared" si="6"/>
        <v>28</v>
      </c>
    </row>
    <row r="43" spans="1:6" x14ac:dyDescent="0.3">
      <c r="A43" s="3">
        <f t="shared" si="4"/>
        <v>30</v>
      </c>
      <c r="B43" s="10">
        <v>43594.083333333336</v>
      </c>
      <c r="C43" s="9">
        <v>982049.33500000008</v>
      </c>
      <c r="D43" s="20">
        <f t="shared" si="5"/>
        <v>-2.0596333022624203E-2</v>
      </c>
      <c r="E43" s="20">
        <v>-1.744646008570383E-2</v>
      </c>
      <c r="F43" s="38">
        <f t="shared" si="6"/>
        <v>29</v>
      </c>
    </row>
    <row r="44" spans="1:6" x14ac:dyDescent="0.3">
      <c r="A44" s="3">
        <f t="shared" si="4"/>
        <v>31</v>
      </c>
      <c r="B44" s="10">
        <v>43595.083333333336</v>
      </c>
      <c r="C44" s="9">
        <v>970399.07000000007</v>
      </c>
      <c r="D44" s="20">
        <f t="shared" si="5"/>
        <v>-1.1863217645781576E-2</v>
      </c>
      <c r="E44" s="20">
        <v>-1.7094888123883933E-2</v>
      </c>
      <c r="F44" s="38">
        <f t="shared" si="6"/>
        <v>30</v>
      </c>
    </row>
    <row r="45" spans="1:6" x14ac:dyDescent="0.3">
      <c r="A45" s="3">
        <f t="shared" si="4"/>
        <v>32</v>
      </c>
      <c r="B45" s="10">
        <v>43598.083333333336</v>
      </c>
      <c r="C45" s="9">
        <v>961696.54999999993</v>
      </c>
      <c r="D45" s="20">
        <f t="shared" si="5"/>
        <v>-8.9679805649444111E-3</v>
      </c>
      <c r="E45" s="20">
        <v>-1.7018869937124537E-2</v>
      </c>
      <c r="F45" s="38">
        <f t="shared" si="6"/>
        <v>31</v>
      </c>
    </row>
    <row r="46" spans="1:6" x14ac:dyDescent="0.3">
      <c r="A46" s="3">
        <f t="shared" si="4"/>
        <v>33</v>
      </c>
      <c r="B46" s="10">
        <v>43599.083333333336</v>
      </c>
      <c r="C46" s="9">
        <v>970585.125</v>
      </c>
      <c r="D46" s="20">
        <f t="shared" si="5"/>
        <v>9.2425984059110178E-3</v>
      </c>
      <c r="E46" s="20">
        <v>-1.6891307577617587E-2</v>
      </c>
      <c r="F46" s="38">
        <f t="shared" si="6"/>
        <v>32</v>
      </c>
    </row>
    <row r="47" spans="1:6" x14ac:dyDescent="0.3">
      <c r="A47" s="3">
        <f t="shared" si="4"/>
        <v>34</v>
      </c>
      <c r="B47" s="10">
        <v>43600.083333333336</v>
      </c>
      <c r="C47" s="9">
        <v>975550.59499999997</v>
      </c>
      <c r="D47" s="20">
        <f t="shared" si="5"/>
        <v>5.1159551821897686E-3</v>
      </c>
      <c r="E47" s="20">
        <v>-1.6493589243723461E-2</v>
      </c>
      <c r="F47" s="38">
        <f t="shared" si="6"/>
        <v>33</v>
      </c>
    </row>
    <row r="48" spans="1:6" x14ac:dyDescent="0.3">
      <c r="A48" s="3">
        <f t="shared" si="4"/>
        <v>35</v>
      </c>
      <c r="B48" s="10">
        <v>43601.083333333336</v>
      </c>
      <c r="C48" s="9">
        <v>987384.72499999998</v>
      </c>
      <c r="D48" s="20">
        <f t="shared" si="5"/>
        <v>1.2130718858307965E-2</v>
      </c>
      <c r="E48" s="20">
        <v>-1.6153442431467213E-2</v>
      </c>
      <c r="F48" s="38">
        <f t="shared" si="6"/>
        <v>34</v>
      </c>
    </row>
    <row r="49" spans="1:6" x14ac:dyDescent="0.3">
      <c r="A49" s="3">
        <f t="shared" si="4"/>
        <v>36</v>
      </c>
      <c r="B49" s="10">
        <v>43602.083333333336</v>
      </c>
      <c r="C49" s="9">
        <v>988580.91</v>
      </c>
      <c r="D49" s="20">
        <f t="shared" si="5"/>
        <v>1.2114680019990054E-3</v>
      </c>
      <c r="E49" s="20">
        <v>-1.5986052189459921E-2</v>
      </c>
      <c r="F49" s="38">
        <f t="shared" si="6"/>
        <v>35</v>
      </c>
    </row>
    <row r="50" spans="1:6" x14ac:dyDescent="0.3">
      <c r="A50" s="3">
        <f t="shared" si="4"/>
        <v>37</v>
      </c>
      <c r="B50" s="10">
        <v>43605.083333333336</v>
      </c>
      <c r="C50" s="9">
        <v>986791.24000000011</v>
      </c>
      <c r="D50" s="20">
        <f t="shared" si="5"/>
        <v>-1.8103424635217413E-3</v>
      </c>
      <c r="E50" s="20">
        <v>-1.577887817032908E-2</v>
      </c>
      <c r="F50" s="38">
        <f t="shared" si="6"/>
        <v>36</v>
      </c>
    </row>
    <row r="51" spans="1:6" x14ac:dyDescent="0.3">
      <c r="A51" s="3">
        <f t="shared" si="4"/>
        <v>38</v>
      </c>
      <c r="B51" s="10">
        <v>43606.083333333336</v>
      </c>
      <c r="C51" s="9">
        <v>981920.69499999995</v>
      </c>
      <c r="D51" s="20">
        <f t="shared" si="5"/>
        <v>-4.9357400051506239E-3</v>
      </c>
      <c r="E51" s="20">
        <v>-1.5687982204544704E-2</v>
      </c>
      <c r="F51" s="38">
        <f t="shared" si="6"/>
        <v>37</v>
      </c>
    </row>
    <row r="52" spans="1:6" x14ac:dyDescent="0.3">
      <c r="A52" s="3">
        <f t="shared" si="4"/>
        <v>39</v>
      </c>
      <c r="B52" s="10">
        <v>43607.083333333336</v>
      </c>
      <c r="C52" s="9">
        <v>985062.87</v>
      </c>
      <c r="D52" s="20">
        <f t="shared" si="5"/>
        <v>3.2000293058289664E-3</v>
      </c>
      <c r="E52" s="20">
        <v>-1.5096602281884586E-2</v>
      </c>
      <c r="F52" s="38">
        <f t="shared" si="6"/>
        <v>38</v>
      </c>
    </row>
    <row r="53" spans="1:6" x14ac:dyDescent="0.3">
      <c r="A53" s="3">
        <f t="shared" si="4"/>
        <v>40</v>
      </c>
      <c r="B53" s="10">
        <v>43608.083333333336</v>
      </c>
      <c r="C53" s="9">
        <v>980291.34000000008</v>
      </c>
      <c r="D53" s="20">
        <f t="shared" si="5"/>
        <v>-4.8438837208429897E-3</v>
      </c>
      <c r="E53" s="20">
        <v>-1.4698594139516907E-2</v>
      </c>
      <c r="F53" s="38">
        <f t="shared" si="6"/>
        <v>39</v>
      </c>
    </row>
    <row r="54" spans="1:6" x14ac:dyDescent="0.3">
      <c r="A54" s="3">
        <f t="shared" si="4"/>
        <v>41</v>
      </c>
      <c r="B54" s="10">
        <v>43609.083333333336</v>
      </c>
      <c r="C54" s="9">
        <v>987785.18500000006</v>
      </c>
      <c r="D54" s="20">
        <f t="shared" si="5"/>
        <v>7.6445080092208961E-3</v>
      </c>
      <c r="E54" s="20">
        <v>-1.4594047495262386E-2</v>
      </c>
      <c r="F54" s="38">
        <f t="shared" si="6"/>
        <v>40</v>
      </c>
    </row>
    <row r="55" spans="1:6" x14ac:dyDescent="0.3">
      <c r="A55" s="3">
        <f t="shared" si="4"/>
        <v>42</v>
      </c>
      <c r="B55" s="10">
        <v>43612.083333333336</v>
      </c>
      <c r="C55" s="9">
        <v>990907.23999999987</v>
      </c>
      <c r="D55" s="20">
        <f t="shared" si="5"/>
        <v>3.160661900390549E-3</v>
      </c>
      <c r="E55" s="20">
        <v>-1.4561618492472284E-2</v>
      </c>
      <c r="F55" s="38">
        <f t="shared" si="6"/>
        <v>41</v>
      </c>
    </row>
    <row r="56" spans="1:6" x14ac:dyDescent="0.3">
      <c r="A56" s="3">
        <f t="shared" si="4"/>
        <v>43</v>
      </c>
      <c r="B56" s="10">
        <v>43613.083333333336</v>
      </c>
      <c r="C56" s="9">
        <v>981988.58499999985</v>
      </c>
      <c r="D56" s="20">
        <f t="shared" si="5"/>
        <v>-9.0004943348683808E-3</v>
      </c>
      <c r="E56" s="20">
        <v>-1.4383035474550776E-2</v>
      </c>
      <c r="F56" s="38">
        <f t="shared" si="6"/>
        <v>42</v>
      </c>
    </row>
    <row r="57" spans="1:6" x14ac:dyDescent="0.3">
      <c r="A57" s="3">
        <f t="shared" si="4"/>
        <v>44</v>
      </c>
      <c r="B57" s="10">
        <v>43614.083333333336</v>
      </c>
      <c r="C57" s="9">
        <v>972583.17000000016</v>
      </c>
      <c r="D57" s="20">
        <f t="shared" si="5"/>
        <v>-9.5779270183672383E-3</v>
      </c>
      <c r="E57" s="20">
        <v>-1.4285609198944504E-2</v>
      </c>
      <c r="F57" s="38">
        <f t="shared" si="6"/>
        <v>43</v>
      </c>
    </row>
    <row r="58" spans="1:6" x14ac:dyDescent="0.3">
      <c r="A58" s="3">
        <f t="shared" si="4"/>
        <v>45</v>
      </c>
      <c r="B58" s="10">
        <v>43615.083333333336</v>
      </c>
      <c r="C58" s="9">
        <v>975774.37</v>
      </c>
      <c r="D58" s="20">
        <f t="shared" si="5"/>
        <v>3.2811589778998229E-3</v>
      </c>
      <c r="E58" s="20">
        <v>-1.4160764838944573E-2</v>
      </c>
      <c r="F58" s="38">
        <f t="shared" si="6"/>
        <v>44</v>
      </c>
    </row>
    <row r="59" spans="1:6" x14ac:dyDescent="0.3">
      <c r="A59" s="3">
        <f t="shared" si="4"/>
        <v>46</v>
      </c>
      <c r="B59" s="10">
        <v>43616.083333333336</v>
      </c>
      <c r="C59" s="9">
        <v>974370.05999999994</v>
      </c>
      <c r="D59" s="20">
        <f t="shared" si="5"/>
        <v>-1.4391749190952874E-3</v>
      </c>
      <c r="E59" s="20">
        <v>-1.4114902731405699E-2</v>
      </c>
      <c r="F59" s="38">
        <f t="shared" si="6"/>
        <v>45</v>
      </c>
    </row>
    <row r="60" spans="1:6" x14ac:dyDescent="0.3">
      <c r="A60" s="3">
        <f t="shared" si="4"/>
        <v>47</v>
      </c>
      <c r="B60" s="10">
        <v>43619.083333333336</v>
      </c>
      <c r="C60" s="9">
        <v>987535.3949999999</v>
      </c>
      <c r="D60" s="20">
        <f t="shared" si="5"/>
        <v>1.3511637457333192E-2</v>
      </c>
      <c r="E60" s="20">
        <v>-1.3809029668759187E-2</v>
      </c>
      <c r="F60" s="38">
        <f t="shared" si="6"/>
        <v>46</v>
      </c>
    </row>
    <row r="61" spans="1:6" x14ac:dyDescent="0.3">
      <c r="A61" s="3">
        <f t="shared" si="4"/>
        <v>48</v>
      </c>
      <c r="B61" s="10">
        <v>43620.083333333336</v>
      </c>
      <c r="C61" s="9">
        <v>974440.81000000017</v>
      </c>
      <c r="D61" s="20">
        <f t="shared" si="5"/>
        <v>-1.3259863966698315E-2</v>
      </c>
      <c r="E61" s="20">
        <v>-1.3609389423980822E-2</v>
      </c>
      <c r="F61" s="38">
        <f t="shared" si="6"/>
        <v>47</v>
      </c>
    </row>
    <row r="62" spans="1:6" x14ac:dyDescent="0.3">
      <c r="A62" s="3">
        <f t="shared" si="4"/>
        <v>49</v>
      </c>
      <c r="B62" s="10">
        <v>43621.083333333336</v>
      </c>
      <c r="C62" s="9">
        <v>977977.52499999991</v>
      </c>
      <c r="D62" s="20">
        <f t="shared" si="5"/>
        <v>3.6294816100730376E-3</v>
      </c>
      <c r="E62" s="20">
        <v>-1.3483661550170667E-2</v>
      </c>
      <c r="F62" s="38">
        <f t="shared" si="6"/>
        <v>48</v>
      </c>
    </row>
    <row r="63" spans="1:6" x14ac:dyDescent="0.3">
      <c r="A63" s="3">
        <f t="shared" si="4"/>
        <v>50</v>
      </c>
      <c r="B63" s="10">
        <v>43622.083333333336</v>
      </c>
      <c r="C63" s="9">
        <v>977638.21</v>
      </c>
      <c r="D63" s="20">
        <f t="shared" si="5"/>
        <v>-3.4695582600419161E-4</v>
      </c>
      <c r="E63" s="20">
        <v>-1.3481798927861943E-2</v>
      </c>
      <c r="F63" s="38">
        <f t="shared" si="6"/>
        <v>49</v>
      </c>
    </row>
    <row r="64" spans="1:6" x14ac:dyDescent="0.3">
      <c r="A64" s="3">
        <f t="shared" si="4"/>
        <v>51</v>
      </c>
      <c r="B64" s="10">
        <v>43623.083333333336</v>
      </c>
      <c r="C64" s="9">
        <v>998538.3949999999</v>
      </c>
      <c r="D64" s="20">
        <f t="shared" si="5"/>
        <v>2.1378240729768461E-2</v>
      </c>
      <c r="E64" s="20">
        <v>-1.3274642062282127E-2</v>
      </c>
      <c r="F64" s="38">
        <f t="shared" si="6"/>
        <v>50</v>
      </c>
    </row>
    <row r="65" spans="1:6" x14ac:dyDescent="0.3">
      <c r="A65" s="3">
        <f t="shared" si="4"/>
        <v>52</v>
      </c>
      <c r="B65" s="10">
        <v>43626.083333333336</v>
      </c>
      <c r="C65" s="9">
        <v>994213.6050000001</v>
      </c>
      <c r="D65" s="20">
        <f t="shared" si="5"/>
        <v>-4.3311203872133941E-3</v>
      </c>
      <c r="E65" s="20">
        <v>-1.3259863966698315E-2</v>
      </c>
      <c r="F65" s="38">
        <f t="shared" si="6"/>
        <v>51</v>
      </c>
    </row>
    <row r="66" spans="1:6" x14ac:dyDescent="0.3">
      <c r="A66" s="3">
        <f t="shared" si="4"/>
        <v>53</v>
      </c>
      <c r="B66" s="10">
        <v>43627.083333333336</v>
      </c>
      <c r="C66" s="9">
        <v>988580.84499999997</v>
      </c>
      <c r="D66" s="20">
        <f t="shared" si="5"/>
        <v>-5.6655430700931486E-3</v>
      </c>
      <c r="E66" s="20">
        <v>-1.3070734390085992E-2</v>
      </c>
      <c r="F66" s="38">
        <f t="shared" si="6"/>
        <v>52</v>
      </c>
    </row>
    <row r="67" spans="1:6" x14ac:dyDescent="0.3">
      <c r="A67" s="3">
        <f t="shared" si="4"/>
        <v>54</v>
      </c>
      <c r="B67" s="10">
        <v>43628.083333333336</v>
      </c>
      <c r="C67" s="9">
        <v>991810.64500000002</v>
      </c>
      <c r="D67" s="20">
        <f t="shared" si="5"/>
        <v>3.2671076081796091E-3</v>
      </c>
      <c r="E67" s="20">
        <v>-1.2896371804025586E-2</v>
      </c>
      <c r="F67" s="38">
        <f t="shared" si="6"/>
        <v>53</v>
      </c>
    </row>
    <row r="68" spans="1:6" x14ac:dyDescent="0.3">
      <c r="A68" s="3">
        <f t="shared" si="4"/>
        <v>55</v>
      </c>
      <c r="B68" s="10">
        <v>43629.083333333336</v>
      </c>
      <c r="C68" s="9">
        <v>987424.10000000009</v>
      </c>
      <c r="D68" s="20">
        <f t="shared" si="5"/>
        <v>-4.4227645893031298E-3</v>
      </c>
      <c r="E68" s="20">
        <v>-1.2840154586620689E-2</v>
      </c>
      <c r="F68" s="38">
        <f t="shared" si="6"/>
        <v>54</v>
      </c>
    </row>
    <row r="69" spans="1:6" x14ac:dyDescent="0.3">
      <c r="A69" s="3">
        <f t="shared" si="4"/>
        <v>56</v>
      </c>
      <c r="B69" s="10">
        <v>43630.083333333336</v>
      </c>
      <c r="C69" s="9">
        <v>984590.44000000006</v>
      </c>
      <c r="D69" s="20">
        <f t="shared" si="5"/>
        <v>-2.8697496850644821E-3</v>
      </c>
      <c r="E69" s="20">
        <v>-1.2526851481925561E-2</v>
      </c>
      <c r="F69" s="38">
        <f t="shared" si="6"/>
        <v>55</v>
      </c>
    </row>
    <row r="70" spans="1:6" x14ac:dyDescent="0.3">
      <c r="A70" s="3">
        <f t="shared" si="4"/>
        <v>57</v>
      </c>
      <c r="B70" s="10">
        <v>43633.083333333336</v>
      </c>
      <c r="C70" s="9">
        <v>979002.32000000007</v>
      </c>
      <c r="D70" s="20">
        <f t="shared" si="5"/>
        <v>-5.6755781622255252E-3</v>
      </c>
      <c r="E70" s="20">
        <v>-1.2366694128549294E-2</v>
      </c>
      <c r="F70" s="38">
        <f t="shared" si="6"/>
        <v>56</v>
      </c>
    </row>
    <row r="71" spans="1:6" x14ac:dyDescent="0.3">
      <c r="A71" s="3">
        <f t="shared" si="4"/>
        <v>58</v>
      </c>
      <c r="B71" s="10">
        <v>43634.083333333336</v>
      </c>
      <c r="C71" s="9">
        <v>1003646.6</v>
      </c>
      <c r="D71" s="20">
        <f t="shared" si="5"/>
        <v>2.5172851480065761E-2</v>
      </c>
      <c r="E71" s="20">
        <v>-1.231720541929493E-2</v>
      </c>
      <c r="F71" s="38">
        <f t="shared" si="6"/>
        <v>57</v>
      </c>
    </row>
    <row r="72" spans="1:6" x14ac:dyDescent="0.3">
      <c r="A72" s="3">
        <f t="shared" si="4"/>
        <v>59</v>
      </c>
      <c r="B72" s="10">
        <v>43635.083333333336</v>
      </c>
      <c r="C72" s="9">
        <v>1004914.175</v>
      </c>
      <c r="D72" s="20">
        <f t="shared" si="5"/>
        <v>1.2629694555832405E-3</v>
      </c>
      <c r="E72" s="20">
        <v>-1.212048798693055E-2</v>
      </c>
      <c r="F72" s="38">
        <f t="shared" si="6"/>
        <v>58</v>
      </c>
    </row>
    <row r="73" spans="1:6" x14ac:dyDescent="0.3">
      <c r="A73" s="3">
        <f t="shared" si="4"/>
        <v>60</v>
      </c>
      <c r="B73" s="10">
        <v>43636.083333333336</v>
      </c>
      <c r="C73" s="9">
        <v>1003899.76</v>
      </c>
      <c r="D73" s="20">
        <f t="shared" si="5"/>
        <v>-1.0094543645978726E-3</v>
      </c>
      <c r="E73" s="20">
        <v>-1.1960093497670354E-2</v>
      </c>
      <c r="F73" s="38">
        <f t="shared" si="6"/>
        <v>59</v>
      </c>
    </row>
    <row r="74" spans="1:6" x14ac:dyDescent="0.3">
      <c r="A74" s="3">
        <f t="shared" si="4"/>
        <v>61</v>
      </c>
      <c r="B74" s="10">
        <v>43637.083333333336</v>
      </c>
      <c r="C74" s="9">
        <v>997778.46000000008</v>
      </c>
      <c r="D74" s="20">
        <f t="shared" si="5"/>
        <v>-6.0975211309941546E-3</v>
      </c>
      <c r="E74" s="20">
        <v>-1.1863217645781576E-2</v>
      </c>
      <c r="F74" s="38">
        <f t="shared" si="6"/>
        <v>60</v>
      </c>
    </row>
    <row r="75" spans="1:6" x14ac:dyDescent="0.3">
      <c r="A75" s="3">
        <f t="shared" si="4"/>
        <v>62</v>
      </c>
      <c r="B75" s="10">
        <v>43640.083333333336</v>
      </c>
      <c r="C75" s="9">
        <v>991508.34000000008</v>
      </c>
      <c r="D75" s="20">
        <f t="shared" si="5"/>
        <v>-6.2840803358292785E-3</v>
      </c>
      <c r="E75" s="20">
        <v>-1.1547673799019664E-2</v>
      </c>
      <c r="F75" s="38">
        <f t="shared" si="6"/>
        <v>61</v>
      </c>
    </row>
    <row r="76" spans="1:6" x14ac:dyDescent="0.3">
      <c r="A76" s="3">
        <f t="shared" si="4"/>
        <v>63</v>
      </c>
      <c r="B76" s="10">
        <v>43641.083333333336</v>
      </c>
      <c r="C76" s="9">
        <v>990731.85</v>
      </c>
      <c r="D76" s="20">
        <f t="shared" si="5"/>
        <v>-7.8314015997094089E-4</v>
      </c>
      <c r="E76" s="20">
        <v>-1.1385914413073572E-2</v>
      </c>
      <c r="F76" s="38">
        <f t="shared" si="6"/>
        <v>62</v>
      </c>
    </row>
    <row r="77" spans="1:6" x14ac:dyDescent="0.3">
      <c r="A77" s="3">
        <f t="shared" si="4"/>
        <v>64</v>
      </c>
      <c r="B77" s="10">
        <v>43642.083333333336</v>
      </c>
      <c r="C77" s="9">
        <v>983674.745</v>
      </c>
      <c r="D77" s="20">
        <f t="shared" si="5"/>
        <v>-7.1231231740455092E-3</v>
      </c>
      <c r="E77" s="20">
        <v>-1.1372642438139513E-2</v>
      </c>
      <c r="F77" s="38">
        <f t="shared" si="6"/>
        <v>63</v>
      </c>
    </row>
    <row r="78" spans="1:6" x14ac:dyDescent="0.3">
      <c r="A78" s="3">
        <f t="shared" si="4"/>
        <v>65</v>
      </c>
      <c r="B78" s="10">
        <v>43643.083333333336</v>
      </c>
      <c r="C78" s="9">
        <v>985053.44000000006</v>
      </c>
      <c r="D78" s="20">
        <f t="shared" si="5"/>
        <v>1.4015760870225158E-3</v>
      </c>
      <c r="E78" s="20">
        <v>-1.103306284315253E-2</v>
      </c>
      <c r="F78" s="38">
        <f t="shared" si="6"/>
        <v>64</v>
      </c>
    </row>
    <row r="79" spans="1:6" x14ac:dyDescent="0.3">
      <c r="A79" s="3">
        <f t="shared" ref="A79:A142" si="9">A78+1</f>
        <v>66</v>
      </c>
      <c r="B79" s="10">
        <v>43644.083333333336</v>
      </c>
      <c r="C79" s="9">
        <v>986399.12999999989</v>
      </c>
      <c r="D79" s="20">
        <f t="shared" si="5"/>
        <v>1.3661086245226883E-3</v>
      </c>
      <c r="E79" s="20">
        <v>-1.1021861100554031E-2</v>
      </c>
      <c r="F79" s="38">
        <f t="shared" si="6"/>
        <v>65</v>
      </c>
    </row>
    <row r="80" spans="1:6" x14ac:dyDescent="0.3">
      <c r="A80" s="3">
        <f t="shared" si="9"/>
        <v>67</v>
      </c>
      <c r="B80" s="10">
        <v>43647.083333333336</v>
      </c>
      <c r="C80" s="9">
        <v>993136.95999999985</v>
      </c>
      <c r="D80" s="20">
        <f t="shared" ref="D80:D143" si="10">($C80/$C79)-1</f>
        <v>6.8307339241062692E-3</v>
      </c>
      <c r="E80" s="20">
        <v>-1.0887172879531892E-2</v>
      </c>
      <c r="F80" s="38">
        <f t="shared" ref="F80:F143" si="11">F79+1</f>
        <v>66</v>
      </c>
    </row>
    <row r="81" spans="1:6" x14ac:dyDescent="0.3">
      <c r="A81" s="3">
        <f t="shared" si="9"/>
        <v>68</v>
      </c>
      <c r="B81" s="10">
        <v>43648.083333333336</v>
      </c>
      <c r="C81" s="9">
        <v>992328.51500000013</v>
      </c>
      <c r="D81" s="20">
        <f t="shared" si="10"/>
        <v>-8.1403173234007031E-4</v>
      </c>
      <c r="E81" s="20">
        <v>-1.068323236695079E-2</v>
      </c>
      <c r="F81" s="38">
        <f t="shared" si="11"/>
        <v>67</v>
      </c>
    </row>
    <row r="82" spans="1:6" x14ac:dyDescent="0.3">
      <c r="A82" s="3">
        <f t="shared" si="9"/>
        <v>69</v>
      </c>
      <c r="B82" s="10">
        <v>43649.083333333336</v>
      </c>
      <c r="C82" s="9">
        <v>1003315.225</v>
      </c>
      <c r="D82" s="20">
        <f t="shared" si="10"/>
        <v>1.1071645965953003E-2</v>
      </c>
      <c r="E82" s="20">
        <v>-1.0618060630856574E-2</v>
      </c>
      <c r="F82" s="38">
        <f t="shared" si="11"/>
        <v>68</v>
      </c>
    </row>
    <row r="83" spans="1:6" x14ac:dyDescent="0.3">
      <c r="A83" s="3">
        <f t="shared" si="9"/>
        <v>70</v>
      </c>
      <c r="B83" s="10">
        <v>43650.083333333336</v>
      </c>
      <c r="C83" s="9">
        <v>1004779.13</v>
      </c>
      <c r="D83" s="20">
        <f t="shared" si="10"/>
        <v>1.4590678617480979E-3</v>
      </c>
      <c r="E83" s="20">
        <v>-1.01772086173606E-2</v>
      </c>
      <c r="F83" s="38">
        <f t="shared" si="11"/>
        <v>69</v>
      </c>
    </row>
    <row r="84" spans="1:6" x14ac:dyDescent="0.3">
      <c r="A84" s="3">
        <f t="shared" si="9"/>
        <v>71</v>
      </c>
      <c r="B84" s="10">
        <v>43651.083333333336</v>
      </c>
      <c r="C84" s="9">
        <v>1003834.73</v>
      </c>
      <c r="D84" s="20">
        <f t="shared" si="10"/>
        <v>-9.3990805720656212E-4</v>
      </c>
      <c r="E84" s="20">
        <v>-1.0154118940955859E-2</v>
      </c>
      <c r="F84" s="38">
        <f t="shared" si="11"/>
        <v>70</v>
      </c>
    </row>
    <row r="85" spans="1:6" x14ac:dyDescent="0.3">
      <c r="A85" s="3">
        <f t="shared" si="9"/>
        <v>72</v>
      </c>
      <c r="B85" s="10">
        <v>43654.083333333336</v>
      </c>
      <c r="C85" s="9">
        <v>998487.54</v>
      </c>
      <c r="D85" s="20">
        <f t="shared" si="10"/>
        <v>-5.3267633009668192E-3</v>
      </c>
      <c r="E85" s="20">
        <v>-9.8991288604822758E-3</v>
      </c>
      <c r="F85" s="38">
        <f t="shared" si="11"/>
        <v>71</v>
      </c>
    </row>
    <row r="86" spans="1:6" x14ac:dyDescent="0.3">
      <c r="A86" s="3">
        <f t="shared" si="9"/>
        <v>73</v>
      </c>
      <c r="B86" s="10">
        <v>43655.083333333336</v>
      </c>
      <c r="C86" s="9">
        <v>1000294.165</v>
      </c>
      <c r="D86" s="20">
        <f t="shared" si="10"/>
        <v>1.8093615870258262E-3</v>
      </c>
      <c r="E86" s="20">
        <v>-9.8456668997239927E-3</v>
      </c>
      <c r="F86" s="38">
        <f t="shared" si="11"/>
        <v>72</v>
      </c>
    </row>
    <row r="87" spans="1:6" x14ac:dyDescent="0.3">
      <c r="A87" s="3">
        <f t="shared" si="9"/>
        <v>74</v>
      </c>
      <c r="B87" s="10">
        <v>43656.083333333336</v>
      </c>
      <c r="C87" s="9">
        <v>989607.79</v>
      </c>
      <c r="D87" s="20">
        <f t="shared" si="10"/>
        <v>-1.068323236695079E-2</v>
      </c>
      <c r="E87" s="20">
        <v>-9.7676724430795225E-3</v>
      </c>
      <c r="F87" s="38">
        <f t="shared" si="11"/>
        <v>73</v>
      </c>
    </row>
    <row r="88" spans="1:6" x14ac:dyDescent="0.3">
      <c r="A88" s="3">
        <f t="shared" si="9"/>
        <v>75</v>
      </c>
      <c r="B88" s="10">
        <v>43657.083333333336</v>
      </c>
      <c r="C88" s="9">
        <v>976845.44</v>
      </c>
      <c r="D88" s="20">
        <f t="shared" si="10"/>
        <v>-1.2896371804025586E-2</v>
      </c>
      <c r="E88" s="20">
        <v>-9.652462589770483E-3</v>
      </c>
      <c r="F88" s="38">
        <f t="shared" si="11"/>
        <v>74</v>
      </c>
    </row>
    <row r="89" spans="1:6" x14ac:dyDescent="0.3">
      <c r="A89" s="3">
        <f t="shared" si="9"/>
        <v>76</v>
      </c>
      <c r="B89" s="10">
        <v>43658.083333333336</v>
      </c>
      <c r="C89" s="9">
        <v>963551.17</v>
      </c>
      <c r="D89" s="20">
        <f t="shared" si="10"/>
        <v>-1.3609389423980822E-2</v>
      </c>
      <c r="E89" s="20">
        <v>-9.6450883376197893E-3</v>
      </c>
      <c r="F89" s="38">
        <f t="shared" si="11"/>
        <v>75</v>
      </c>
    </row>
    <row r="90" spans="1:6" x14ac:dyDescent="0.3">
      <c r="A90" s="3">
        <f t="shared" si="9"/>
        <v>77</v>
      </c>
      <c r="B90" s="10">
        <v>43661.083333333336</v>
      </c>
      <c r="C90" s="9">
        <v>961987.02500000002</v>
      </c>
      <c r="D90" s="20">
        <f t="shared" si="10"/>
        <v>-1.6233128542618713E-3</v>
      </c>
      <c r="E90" s="20">
        <v>-9.5779270183672383E-3</v>
      </c>
      <c r="F90" s="38">
        <f t="shared" si="11"/>
        <v>76</v>
      </c>
    </row>
    <row r="91" spans="1:6" x14ac:dyDescent="0.3">
      <c r="A91" s="3">
        <f t="shared" si="9"/>
        <v>78</v>
      </c>
      <c r="B91" s="10">
        <v>43662.083333333336</v>
      </c>
      <c r="C91" s="9">
        <v>965339.82499999995</v>
      </c>
      <c r="D91" s="20">
        <f t="shared" si="10"/>
        <v>3.4852860931258167E-3</v>
      </c>
      <c r="E91" s="20">
        <v>-9.5735830891059415E-3</v>
      </c>
      <c r="F91" s="38">
        <f t="shared" si="11"/>
        <v>77</v>
      </c>
    </row>
    <row r="92" spans="1:6" x14ac:dyDescent="0.3">
      <c r="A92" s="3">
        <f t="shared" si="9"/>
        <v>79</v>
      </c>
      <c r="B92" s="10">
        <v>43663.083333333336</v>
      </c>
      <c r="C92" s="9">
        <v>962390.83500000008</v>
      </c>
      <c r="D92" s="20">
        <f t="shared" si="10"/>
        <v>-3.0548724124168647E-3</v>
      </c>
      <c r="E92" s="20">
        <v>-9.4693637694214239E-3</v>
      </c>
      <c r="F92" s="38">
        <f t="shared" si="11"/>
        <v>78</v>
      </c>
    </row>
    <row r="93" spans="1:6" x14ac:dyDescent="0.3">
      <c r="A93" s="3">
        <f t="shared" si="9"/>
        <v>80</v>
      </c>
      <c r="B93" s="10">
        <v>43664.083333333336</v>
      </c>
      <c r="C93" s="9">
        <v>961751.00000000012</v>
      </c>
      <c r="D93" s="20">
        <f t="shared" si="10"/>
        <v>-6.6483904119885029E-4</v>
      </c>
      <c r="E93" s="20">
        <v>-9.402819082166225E-3</v>
      </c>
      <c r="F93" s="38">
        <f t="shared" si="11"/>
        <v>79</v>
      </c>
    </row>
    <row r="94" spans="1:6" x14ac:dyDescent="0.3">
      <c r="A94" s="3">
        <f t="shared" si="9"/>
        <v>81</v>
      </c>
      <c r="B94" s="10">
        <v>43665.083333333336</v>
      </c>
      <c r="C94" s="9">
        <v>960223.69499999995</v>
      </c>
      <c r="D94" s="20">
        <f t="shared" si="10"/>
        <v>-1.5880461782729061E-3</v>
      </c>
      <c r="E94" s="20">
        <v>-9.2080663351218339E-3</v>
      </c>
      <c r="F94" s="38">
        <f t="shared" si="11"/>
        <v>80</v>
      </c>
    </row>
    <row r="95" spans="1:6" x14ac:dyDescent="0.3">
      <c r="A95" s="3">
        <f t="shared" si="9"/>
        <v>82</v>
      </c>
      <c r="B95" s="10">
        <v>43668.083333333336</v>
      </c>
      <c r="C95" s="9">
        <v>963121.8949999999</v>
      </c>
      <c r="D95" s="20">
        <f t="shared" si="10"/>
        <v>3.0182550327504387E-3</v>
      </c>
      <c r="E95" s="20">
        <v>-9.1425209544850894E-3</v>
      </c>
      <c r="F95" s="38">
        <f t="shared" si="11"/>
        <v>81</v>
      </c>
    </row>
    <row r="96" spans="1:6" x14ac:dyDescent="0.3">
      <c r="A96" s="3">
        <f t="shared" si="9"/>
        <v>83</v>
      </c>
      <c r="B96" s="10">
        <v>43669.083333333336</v>
      </c>
      <c r="C96" s="9">
        <v>963892.19499999995</v>
      </c>
      <c r="D96" s="20">
        <f t="shared" si="10"/>
        <v>7.9979492107806749E-4</v>
      </c>
      <c r="E96" s="20">
        <v>-9.0004943348683808E-3</v>
      </c>
      <c r="F96" s="38">
        <f t="shared" si="11"/>
        <v>82</v>
      </c>
    </row>
    <row r="97" spans="1:6" x14ac:dyDescent="0.3">
      <c r="A97" s="3">
        <f t="shared" si="9"/>
        <v>84</v>
      </c>
      <c r="B97" s="10">
        <v>43670.083333333336</v>
      </c>
      <c r="C97" s="9">
        <v>961271.995</v>
      </c>
      <c r="D97" s="20">
        <f t="shared" si="10"/>
        <v>-2.7183537885167031E-3</v>
      </c>
      <c r="E97" s="20">
        <v>-8.9679805649444111E-3</v>
      </c>
      <c r="F97" s="38">
        <f t="shared" si="11"/>
        <v>83</v>
      </c>
    </row>
    <row r="98" spans="1:6" x14ac:dyDescent="0.3">
      <c r="A98" s="3">
        <f t="shared" si="9"/>
        <v>85</v>
      </c>
      <c r="B98" s="10">
        <v>43671.083333333336</v>
      </c>
      <c r="C98" s="9">
        <v>967044.30500000005</v>
      </c>
      <c r="D98" s="20">
        <f t="shared" si="10"/>
        <v>6.0048664998297863E-3</v>
      </c>
      <c r="E98" s="20">
        <v>-8.9583545527549546E-3</v>
      </c>
      <c r="F98" s="38">
        <f t="shared" si="11"/>
        <v>84</v>
      </c>
    </row>
    <row r="99" spans="1:6" x14ac:dyDescent="0.3">
      <c r="A99" s="3">
        <f t="shared" si="9"/>
        <v>86</v>
      </c>
      <c r="B99" s="10">
        <v>43672.083333333336</v>
      </c>
      <c r="C99" s="9">
        <v>973957.40500000003</v>
      </c>
      <c r="D99" s="20">
        <f t="shared" si="10"/>
        <v>7.148690048901063E-3</v>
      </c>
      <c r="E99" s="20">
        <v>-8.7656829684376047E-3</v>
      </c>
      <c r="F99" s="38">
        <f t="shared" si="11"/>
        <v>85</v>
      </c>
    </row>
    <row r="100" spans="1:6" x14ac:dyDescent="0.3">
      <c r="A100" s="3">
        <f t="shared" si="9"/>
        <v>87</v>
      </c>
      <c r="B100" s="10">
        <v>43675.083333333336</v>
      </c>
      <c r="C100" s="9">
        <v>982532.83</v>
      </c>
      <c r="D100" s="20">
        <f t="shared" si="10"/>
        <v>8.8047228307688297E-3</v>
      </c>
      <c r="E100" s="20">
        <v>-8.5652028114793222E-3</v>
      </c>
      <c r="F100" s="38">
        <f t="shared" si="11"/>
        <v>86</v>
      </c>
    </row>
    <row r="101" spans="1:6" x14ac:dyDescent="0.3">
      <c r="A101" s="3">
        <f t="shared" si="9"/>
        <v>88</v>
      </c>
      <c r="B101" s="10">
        <v>43676.083333333336</v>
      </c>
      <c r="C101" s="9">
        <v>968965.005</v>
      </c>
      <c r="D101" s="20">
        <f t="shared" si="10"/>
        <v>-1.3809029668759187E-2</v>
      </c>
      <c r="E101" s="20">
        <v>-8.5271199652235952E-3</v>
      </c>
      <c r="F101" s="38">
        <f t="shared" si="11"/>
        <v>87</v>
      </c>
    </row>
    <row r="102" spans="1:6" x14ac:dyDescent="0.3">
      <c r="A102" s="3">
        <f t="shared" si="9"/>
        <v>89</v>
      </c>
      <c r="B102" s="10">
        <v>43677.083333333336</v>
      </c>
      <c r="C102" s="9">
        <v>965876.32000000007</v>
      </c>
      <c r="D102" s="20">
        <f t="shared" si="10"/>
        <v>-3.1876125392165111E-3</v>
      </c>
      <c r="E102" s="20">
        <v>-8.502230387365306E-3</v>
      </c>
      <c r="F102" s="38">
        <f t="shared" si="11"/>
        <v>88</v>
      </c>
    </row>
    <row r="103" spans="1:6" x14ac:dyDescent="0.3">
      <c r="A103" s="3">
        <f t="shared" si="9"/>
        <v>90</v>
      </c>
      <c r="B103" s="10">
        <v>43678.083333333336</v>
      </c>
      <c r="C103" s="9">
        <v>968506.66500000004</v>
      </c>
      <c r="D103" s="20">
        <f t="shared" si="10"/>
        <v>2.7232730998105747E-3</v>
      </c>
      <c r="E103" s="20">
        <v>-8.3627057987986086E-3</v>
      </c>
      <c r="F103" s="38">
        <f t="shared" si="11"/>
        <v>89</v>
      </c>
    </row>
    <row r="104" spans="1:6" x14ac:dyDescent="0.3">
      <c r="A104" s="3">
        <f t="shared" si="9"/>
        <v>91</v>
      </c>
      <c r="B104" s="10">
        <v>43679.083333333336</v>
      </c>
      <c r="C104" s="9">
        <v>957492.18500000006</v>
      </c>
      <c r="D104" s="20">
        <f t="shared" si="10"/>
        <v>-1.1372642438139513E-2</v>
      </c>
      <c r="E104" s="20">
        <v>-8.3442404678425453E-3</v>
      </c>
      <c r="F104" s="38">
        <f t="shared" si="11"/>
        <v>90</v>
      </c>
    </row>
    <row r="105" spans="1:6" x14ac:dyDescent="0.3">
      <c r="A105" s="3">
        <f t="shared" si="9"/>
        <v>92</v>
      </c>
      <c r="B105" s="10">
        <v>43682.083333333336</v>
      </c>
      <c r="C105" s="9">
        <v>941318.8899999999</v>
      </c>
      <c r="D105" s="20">
        <f t="shared" si="10"/>
        <v>-1.6891307577617587E-2</v>
      </c>
      <c r="E105" s="20">
        <v>-8.168729565933619E-3</v>
      </c>
      <c r="F105" s="38">
        <f t="shared" si="11"/>
        <v>91</v>
      </c>
    </row>
    <row r="106" spans="1:6" x14ac:dyDescent="0.3">
      <c r="A106" s="3">
        <f t="shared" si="9"/>
        <v>93</v>
      </c>
      <c r="B106" s="10">
        <v>43683.083333333336</v>
      </c>
      <c r="C106" s="9">
        <v>939365.16999999993</v>
      </c>
      <c r="D106" s="20">
        <f t="shared" si="10"/>
        <v>-2.0755134320102897E-3</v>
      </c>
      <c r="E106" s="20">
        <v>-8.1355211862201848E-3</v>
      </c>
      <c r="F106" s="38">
        <f t="shared" si="11"/>
        <v>92</v>
      </c>
    </row>
    <row r="107" spans="1:6" x14ac:dyDescent="0.3">
      <c r="A107" s="3">
        <f t="shared" si="9"/>
        <v>94</v>
      </c>
      <c r="B107" s="10">
        <v>43684.083333333336</v>
      </c>
      <c r="C107" s="9">
        <v>940573.91500000004</v>
      </c>
      <c r="D107" s="20">
        <f t="shared" si="10"/>
        <v>1.2867679562784673E-3</v>
      </c>
      <c r="E107" s="20">
        <v>-7.9451915676309603E-3</v>
      </c>
      <c r="F107" s="38">
        <f t="shared" si="11"/>
        <v>93</v>
      </c>
    </row>
    <row r="108" spans="1:6" x14ac:dyDescent="0.3">
      <c r="A108" s="3">
        <f t="shared" si="9"/>
        <v>95</v>
      </c>
      <c r="B108" s="10">
        <v>43685.083333333336</v>
      </c>
      <c r="C108" s="9">
        <v>953452.08</v>
      </c>
      <c r="D108" s="20">
        <f t="shared" si="10"/>
        <v>1.3691816022773695E-2</v>
      </c>
      <c r="E108" s="20">
        <v>-7.905392241461584E-3</v>
      </c>
      <c r="F108" s="38">
        <f t="shared" si="11"/>
        <v>94</v>
      </c>
    </row>
    <row r="109" spans="1:6" x14ac:dyDescent="0.3">
      <c r="A109" s="3">
        <f t="shared" si="9"/>
        <v>96</v>
      </c>
      <c r="B109" s="10">
        <v>43686.083333333336</v>
      </c>
      <c r="C109" s="9">
        <v>944672.63000000012</v>
      </c>
      <c r="D109" s="20">
        <f t="shared" si="10"/>
        <v>-9.2080663351218339E-3</v>
      </c>
      <c r="E109" s="20">
        <v>-7.8544514926212061E-3</v>
      </c>
      <c r="F109" s="38">
        <f t="shared" si="11"/>
        <v>95</v>
      </c>
    </row>
    <row r="110" spans="1:6" x14ac:dyDescent="0.3">
      <c r="A110" s="3">
        <f t="shared" si="9"/>
        <v>97</v>
      </c>
      <c r="B110" s="10">
        <v>43689.083333333336</v>
      </c>
      <c r="C110" s="9">
        <v>945323.95500000007</v>
      </c>
      <c r="D110" s="20">
        <f t="shared" si="10"/>
        <v>6.8947165326460613E-4</v>
      </c>
      <c r="E110" s="20">
        <v>-7.8463629856293515E-3</v>
      </c>
      <c r="F110" s="38">
        <f t="shared" si="11"/>
        <v>96</v>
      </c>
    </row>
    <row r="111" spans="1:6" x14ac:dyDescent="0.3">
      <c r="A111" s="3">
        <f t="shared" si="9"/>
        <v>98</v>
      </c>
      <c r="B111" s="10">
        <v>43690.083333333336</v>
      </c>
      <c r="C111" s="9">
        <v>958683.52500000002</v>
      </c>
      <c r="D111" s="20">
        <f t="shared" si="10"/>
        <v>1.4132266435583851E-2</v>
      </c>
      <c r="E111" s="20">
        <v>-7.6577654997829203E-3</v>
      </c>
      <c r="F111" s="38">
        <f t="shared" si="11"/>
        <v>97</v>
      </c>
    </row>
    <row r="112" spans="1:6" x14ac:dyDescent="0.3">
      <c r="A112" s="3">
        <f t="shared" si="9"/>
        <v>99</v>
      </c>
      <c r="B112" s="10">
        <v>43691.083333333336</v>
      </c>
      <c r="C112" s="9">
        <v>951955.89</v>
      </c>
      <c r="D112" s="20">
        <f t="shared" si="10"/>
        <v>-7.017576525058189E-3</v>
      </c>
      <c r="E112" s="20">
        <v>-7.6209993198346204E-3</v>
      </c>
      <c r="F112" s="38">
        <f t="shared" si="11"/>
        <v>98</v>
      </c>
    </row>
    <row r="113" spans="1:6" x14ac:dyDescent="0.3">
      <c r="A113" s="3">
        <f t="shared" si="9"/>
        <v>100</v>
      </c>
      <c r="B113" s="10">
        <v>43692.083333333336</v>
      </c>
      <c r="C113" s="9">
        <v>947515.41500000004</v>
      </c>
      <c r="D113" s="20">
        <f t="shared" si="10"/>
        <v>-4.6645806246337074E-3</v>
      </c>
      <c r="E113" s="20">
        <v>-7.425581521197766E-3</v>
      </c>
      <c r="F113" s="38">
        <f t="shared" si="11"/>
        <v>99</v>
      </c>
    </row>
    <row r="114" spans="1:6" x14ac:dyDescent="0.3">
      <c r="A114" s="3">
        <f t="shared" si="9"/>
        <v>101</v>
      </c>
      <c r="B114" s="10">
        <v>43693.083333333336</v>
      </c>
      <c r="C114" s="9">
        <v>960178.22</v>
      </c>
      <c r="D114" s="20">
        <f t="shared" si="10"/>
        <v>1.3364220570490692E-2</v>
      </c>
      <c r="E114" s="20">
        <v>-7.3879340024289863E-3</v>
      </c>
      <c r="F114" s="38">
        <f t="shared" si="11"/>
        <v>100</v>
      </c>
    </row>
    <row r="115" spans="1:6" x14ac:dyDescent="0.3">
      <c r="A115" s="3">
        <f t="shared" si="9"/>
        <v>102</v>
      </c>
      <c r="B115" s="10">
        <v>43696.083333333336</v>
      </c>
      <c r="C115" s="9">
        <v>972227.62</v>
      </c>
      <c r="D115" s="20">
        <f t="shared" si="10"/>
        <v>1.2549128639889329E-2</v>
      </c>
      <c r="E115" s="20">
        <v>-7.3860409377923819E-3</v>
      </c>
      <c r="F115" s="38">
        <f t="shared" si="11"/>
        <v>101</v>
      </c>
    </row>
    <row r="116" spans="1:6" x14ac:dyDescent="0.3">
      <c r="A116" s="3">
        <f t="shared" si="9"/>
        <v>103</v>
      </c>
      <c r="B116" s="10">
        <v>43697.083333333336</v>
      </c>
      <c r="C116" s="9">
        <v>968726</v>
      </c>
      <c r="D116" s="20">
        <f t="shared" si="10"/>
        <v>-3.6016462893740941E-3</v>
      </c>
      <c r="E116" s="20">
        <v>-7.1231231740455092E-3</v>
      </c>
      <c r="F116" s="38">
        <f t="shared" si="11"/>
        <v>102</v>
      </c>
    </row>
    <row r="117" spans="1:6" x14ac:dyDescent="0.3">
      <c r="A117" s="3">
        <f t="shared" si="9"/>
        <v>104</v>
      </c>
      <c r="B117" s="10">
        <v>43698.083333333336</v>
      </c>
      <c r="C117" s="9">
        <v>973012.45499999996</v>
      </c>
      <c r="D117" s="20">
        <f t="shared" si="10"/>
        <v>4.4248373637127969E-3</v>
      </c>
      <c r="E117" s="20">
        <v>-7.0555439167688805E-3</v>
      </c>
      <c r="F117" s="38">
        <f t="shared" si="11"/>
        <v>103</v>
      </c>
    </row>
    <row r="118" spans="1:6" x14ac:dyDescent="0.3">
      <c r="A118" s="3">
        <f t="shared" si="9"/>
        <v>105</v>
      </c>
      <c r="B118" s="10">
        <v>43699.083333333336</v>
      </c>
      <c r="C118" s="9">
        <v>966210.92499999993</v>
      </c>
      <c r="D118" s="20">
        <f t="shared" si="10"/>
        <v>-6.9901777362141315E-3</v>
      </c>
      <c r="E118" s="20">
        <v>-7.019154774402625E-3</v>
      </c>
      <c r="F118" s="38">
        <f t="shared" si="11"/>
        <v>104</v>
      </c>
    </row>
    <row r="119" spans="1:6" x14ac:dyDescent="0.3">
      <c r="A119" s="3">
        <f t="shared" si="9"/>
        <v>106</v>
      </c>
      <c r="B119" s="10">
        <v>43700.083333333336</v>
      </c>
      <c r="C119" s="9">
        <v>962673.41500000004</v>
      </c>
      <c r="D119" s="20">
        <f t="shared" si="10"/>
        <v>-3.6612192104947816E-3</v>
      </c>
      <c r="E119" s="20">
        <v>-7.017576525058189E-3</v>
      </c>
      <c r="F119" s="38">
        <f t="shared" si="11"/>
        <v>105</v>
      </c>
    </row>
    <row r="120" spans="1:6" x14ac:dyDescent="0.3">
      <c r="A120" s="3">
        <f t="shared" si="9"/>
        <v>107</v>
      </c>
      <c r="B120" s="10">
        <v>43703.083333333336</v>
      </c>
      <c r="C120" s="9">
        <v>964454.54500000016</v>
      </c>
      <c r="D120" s="20">
        <f t="shared" si="10"/>
        <v>1.8501913237107814E-3</v>
      </c>
      <c r="E120" s="20">
        <v>-6.9901777362141315E-3</v>
      </c>
      <c r="F120" s="38">
        <f t="shared" si="11"/>
        <v>106</v>
      </c>
    </row>
    <row r="121" spans="1:6" x14ac:dyDescent="0.3">
      <c r="A121" s="3">
        <f t="shared" si="9"/>
        <v>108</v>
      </c>
      <c r="B121" s="10">
        <v>43704.083333333336</v>
      </c>
      <c r="C121" s="9">
        <v>974516.68</v>
      </c>
      <c r="D121" s="20">
        <f t="shared" si="10"/>
        <v>1.0432980021883642E-2</v>
      </c>
      <c r="E121" s="20">
        <v>-6.9057284419742349E-3</v>
      </c>
      <c r="F121" s="38">
        <f t="shared" si="11"/>
        <v>107</v>
      </c>
    </row>
    <row r="122" spans="1:6" x14ac:dyDescent="0.3">
      <c r="A122" s="3">
        <f t="shared" si="9"/>
        <v>109</v>
      </c>
      <c r="B122" s="10">
        <v>43705.083333333336</v>
      </c>
      <c r="C122" s="9">
        <v>974307.65500000003</v>
      </c>
      <c r="D122" s="20">
        <f t="shared" si="10"/>
        <v>-2.1449094129410984E-4</v>
      </c>
      <c r="E122" s="20">
        <v>-6.8672249648802364E-3</v>
      </c>
      <c r="F122" s="38">
        <f t="shared" si="11"/>
        <v>108</v>
      </c>
    </row>
    <row r="123" spans="1:6" x14ac:dyDescent="0.3">
      <c r="A123" s="3">
        <f t="shared" si="9"/>
        <v>110</v>
      </c>
      <c r="B123" s="10">
        <v>43706.083333333336</v>
      </c>
      <c r="C123" s="9">
        <v>980577.82000000007</v>
      </c>
      <c r="D123" s="20">
        <f t="shared" si="10"/>
        <v>6.4355082994806967E-3</v>
      </c>
      <c r="E123" s="20">
        <v>-6.8111746365252523E-3</v>
      </c>
      <c r="F123" s="38">
        <f t="shared" si="11"/>
        <v>109</v>
      </c>
    </row>
    <row r="124" spans="1:6" x14ac:dyDescent="0.3">
      <c r="A124" s="3">
        <f t="shared" si="9"/>
        <v>111</v>
      </c>
      <c r="B124" s="10">
        <v>43707.083333333336</v>
      </c>
      <c r="C124" s="9">
        <v>986155.30500000005</v>
      </c>
      <c r="D124" s="20">
        <f t="shared" si="10"/>
        <v>5.6879575350785583E-3</v>
      </c>
      <c r="E124" s="20">
        <v>-6.7083782048835694E-3</v>
      </c>
      <c r="F124" s="38">
        <f t="shared" si="11"/>
        <v>110</v>
      </c>
    </row>
    <row r="125" spans="1:6" x14ac:dyDescent="0.3">
      <c r="A125" s="3">
        <f t="shared" si="9"/>
        <v>112</v>
      </c>
      <c r="B125" s="10">
        <v>43710.083333333336</v>
      </c>
      <c r="C125" s="9">
        <v>994059.94499999995</v>
      </c>
      <c r="D125" s="20">
        <f t="shared" si="10"/>
        <v>8.0156137272919814E-3</v>
      </c>
      <c r="E125" s="20">
        <v>-6.5385995872405678E-3</v>
      </c>
      <c r="F125" s="38">
        <f t="shared" si="11"/>
        <v>111</v>
      </c>
    </row>
    <row r="126" spans="1:6" x14ac:dyDescent="0.3">
      <c r="A126" s="3">
        <f t="shared" si="9"/>
        <v>113</v>
      </c>
      <c r="B126" s="10">
        <v>43711.083333333336</v>
      </c>
      <c r="C126" s="9">
        <v>1009433.7849999999</v>
      </c>
      <c r="D126" s="20">
        <f t="shared" si="10"/>
        <v>1.5465707151091301E-2</v>
      </c>
      <c r="E126" s="20">
        <v>-6.357135584172835E-3</v>
      </c>
      <c r="F126" s="38">
        <f t="shared" si="11"/>
        <v>112</v>
      </c>
    </row>
    <row r="127" spans="1:6" x14ac:dyDescent="0.3">
      <c r="A127" s="3">
        <f t="shared" si="9"/>
        <v>114</v>
      </c>
      <c r="B127" s="10">
        <v>43712.083333333336</v>
      </c>
      <c r="C127" s="9">
        <v>1006144.765</v>
      </c>
      <c r="D127" s="20">
        <f t="shared" si="10"/>
        <v>-3.258282067505669E-3</v>
      </c>
      <c r="E127" s="20">
        <v>-6.2840803358292785E-3</v>
      </c>
      <c r="F127" s="38">
        <f t="shared" si="11"/>
        <v>113</v>
      </c>
    </row>
    <row r="128" spans="1:6" x14ac:dyDescent="0.3">
      <c r="A128" s="3">
        <f t="shared" si="9"/>
        <v>115</v>
      </c>
      <c r="B128" s="10">
        <v>43713.083333333336</v>
      </c>
      <c r="C128" s="9">
        <v>1007765.0649999999</v>
      </c>
      <c r="D128" s="20">
        <f t="shared" si="10"/>
        <v>1.6104044431419773E-3</v>
      </c>
      <c r="E128" s="20">
        <v>-6.2644817937340669E-3</v>
      </c>
      <c r="F128" s="38">
        <f t="shared" si="11"/>
        <v>114</v>
      </c>
    </row>
    <row r="129" spans="1:6" x14ac:dyDescent="0.3">
      <c r="A129" s="3">
        <f t="shared" si="9"/>
        <v>116</v>
      </c>
      <c r="B129" s="10">
        <v>43714.083333333336</v>
      </c>
      <c r="C129" s="9">
        <v>1007720.925</v>
      </c>
      <c r="D129" s="20">
        <f t="shared" si="10"/>
        <v>-4.3799890999340896E-5</v>
      </c>
      <c r="E129" s="20">
        <v>-6.2316344598047912E-3</v>
      </c>
      <c r="F129" s="38">
        <f t="shared" si="11"/>
        <v>115</v>
      </c>
    </row>
    <row r="130" spans="1:6" x14ac:dyDescent="0.3">
      <c r="A130" s="3">
        <f t="shared" si="9"/>
        <v>117</v>
      </c>
      <c r="B130" s="10">
        <v>43717.083333333336</v>
      </c>
      <c r="C130" s="9">
        <v>989791.245</v>
      </c>
      <c r="D130" s="20">
        <f t="shared" si="10"/>
        <v>-1.779230693259648E-2</v>
      </c>
      <c r="E130" s="20">
        <v>-6.1662556622708031E-3</v>
      </c>
      <c r="F130" s="38">
        <f t="shared" si="11"/>
        <v>116</v>
      </c>
    </row>
    <row r="131" spans="1:6" x14ac:dyDescent="0.3">
      <c r="A131" s="3">
        <f t="shared" si="9"/>
        <v>118</v>
      </c>
      <c r="B131" s="10">
        <v>43718.083333333336</v>
      </c>
      <c r="C131" s="9">
        <v>989149.15</v>
      </c>
      <c r="D131" s="20">
        <f t="shared" si="10"/>
        <v>-6.4871759903273318E-4</v>
      </c>
      <c r="E131" s="20">
        <v>-6.148672084463791E-3</v>
      </c>
      <c r="F131" s="38">
        <f t="shared" si="11"/>
        <v>117</v>
      </c>
    </row>
    <row r="132" spans="1:6" x14ac:dyDescent="0.3">
      <c r="A132" s="3">
        <f t="shared" si="9"/>
        <v>119</v>
      </c>
      <c r="B132" s="10">
        <v>43719.083333333336</v>
      </c>
      <c r="C132" s="9">
        <v>998546.93499999994</v>
      </c>
      <c r="D132" s="20">
        <f t="shared" si="10"/>
        <v>9.5008775976808124E-3</v>
      </c>
      <c r="E132" s="20">
        <v>-6.0975211309941546E-3</v>
      </c>
      <c r="F132" s="38">
        <f t="shared" si="11"/>
        <v>118</v>
      </c>
    </row>
    <row r="133" spans="1:6" x14ac:dyDescent="0.3">
      <c r="A133" s="3">
        <f t="shared" si="9"/>
        <v>120</v>
      </c>
      <c r="B133" s="10">
        <v>43720.083333333336</v>
      </c>
      <c r="C133" s="9">
        <v>1009114.55</v>
      </c>
      <c r="D133" s="20">
        <f t="shared" si="10"/>
        <v>1.0582992776398736E-2</v>
      </c>
      <c r="E133" s="20">
        <v>-6.0304345490697076E-3</v>
      </c>
      <c r="F133" s="38">
        <f t="shared" si="11"/>
        <v>119</v>
      </c>
    </row>
    <row r="134" spans="1:6" x14ac:dyDescent="0.3">
      <c r="A134" s="3">
        <f t="shared" si="9"/>
        <v>121</v>
      </c>
      <c r="B134" s="10">
        <v>43721.083333333336</v>
      </c>
      <c r="C134" s="9">
        <v>1005277.8849999999</v>
      </c>
      <c r="D134" s="20">
        <f t="shared" si="10"/>
        <v>-3.8020113772020414E-3</v>
      </c>
      <c r="E134" s="20">
        <v>-6.003409715992114E-3</v>
      </c>
      <c r="F134" s="38">
        <f t="shared" si="11"/>
        <v>120</v>
      </c>
    </row>
    <row r="135" spans="1:6" x14ac:dyDescent="0.3">
      <c r="A135" s="3">
        <f t="shared" si="9"/>
        <v>122</v>
      </c>
      <c r="B135" s="10">
        <v>43724.083333333336</v>
      </c>
      <c r="C135" s="9">
        <v>1003506.405</v>
      </c>
      <c r="D135" s="20">
        <f t="shared" si="10"/>
        <v>-1.762179419673493E-3</v>
      </c>
      <c r="E135" s="20">
        <v>-5.9649472016989336E-3</v>
      </c>
      <c r="F135" s="38">
        <f t="shared" si="11"/>
        <v>121</v>
      </c>
    </row>
    <row r="136" spans="1:6" x14ac:dyDescent="0.3">
      <c r="A136" s="3">
        <f t="shared" si="9"/>
        <v>123</v>
      </c>
      <c r="B136" s="10">
        <v>43725.083333333336</v>
      </c>
      <c r="C136" s="9">
        <v>1003808.8150000001</v>
      </c>
      <c r="D136" s="20">
        <f t="shared" si="10"/>
        <v>3.0135333316594348E-4</v>
      </c>
      <c r="E136" s="20">
        <v>-5.9006735921540709E-3</v>
      </c>
      <c r="F136" s="38">
        <f t="shared" si="11"/>
        <v>122</v>
      </c>
    </row>
    <row r="137" spans="1:6" x14ac:dyDescent="0.3">
      <c r="A137" s="3">
        <f t="shared" si="9"/>
        <v>124</v>
      </c>
      <c r="B137" s="10">
        <v>43726.083333333336</v>
      </c>
      <c r="C137" s="9">
        <v>1009834.1950000001</v>
      </c>
      <c r="D137" s="20">
        <f t="shared" si="10"/>
        <v>6.0025175212274906E-3</v>
      </c>
      <c r="E137" s="20">
        <v>-5.8562382120173062E-3</v>
      </c>
      <c r="F137" s="38">
        <f t="shared" si="11"/>
        <v>123</v>
      </c>
    </row>
    <row r="138" spans="1:6" x14ac:dyDescent="0.3">
      <c r="A138" s="3">
        <f t="shared" si="9"/>
        <v>125</v>
      </c>
      <c r="B138" s="10">
        <v>43727.083333333336</v>
      </c>
      <c r="C138" s="9">
        <v>1020546.925</v>
      </c>
      <c r="D138" s="20">
        <f t="shared" si="10"/>
        <v>1.0608404877792799E-2</v>
      </c>
      <c r="E138" s="20">
        <v>-5.8339690341685513E-3</v>
      </c>
      <c r="F138" s="38">
        <f t="shared" si="11"/>
        <v>124</v>
      </c>
    </row>
    <row r="139" spans="1:6" x14ac:dyDescent="0.3">
      <c r="A139" s="3">
        <f t="shared" si="9"/>
        <v>126</v>
      </c>
      <c r="B139" s="10">
        <v>43728.083333333336</v>
      </c>
      <c r="C139" s="9">
        <v>1038114.355</v>
      </c>
      <c r="D139" s="20">
        <f t="shared" si="10"/>
        <v>1.7213740563668756E-2</v>
      </c>
      <c r="E139" s="20">
        <v>-5.7983072709353323E-3</v>
      </c>
      <c r="F139" s="38">
        <f t="shared" si="11"/>
        <v>125</v>
      </c>
    </row>
    <row r="140" spans="1:6" x14ac:dyDescent="0.3">
      <c r="A140" s="3">
        <f t="shared" si="9"/>
        <v>127</v>
      </c>
      <c r="B140" s="10">
        <v>43731.083333333336</v>
      </c>
      <c r="C140" s="9">
        <v>1037856.8350000001</v>
      </c>
      <c r="D140" s="20">
        <f t="shared" si="10"/>
        <v>-2.4806515655961814E-4</v>
      </c>
      <c r="E140" s="20">
        <v>-5.7740744681944456E-3</v>
      </c>
      <c r="F140" s="38">
        <f t="shared" si="11"/>
        <v>126</v>
      </c>
    </row>
    <row r="141" spans="1:6" x14ac:dyDescent="0.3">
      <c r="A141" s="3">
        <f t="shared" si="9"/>
        <v>128</v>
      </c>
      <c r="B141" s="10">
        <v>43732.083333333336</v>
      </c>
      <c r="C141" s="9">
        <v>1042280.3350000001</v>
      </c>
      <c r="D141" s="20">
        <f t="shared" si="10"/>
        <v>4.2621485457576824E-3</v>
      </c>
      <c r="E141" s="20">
        <v>-5.7194485437199738E-3</v>
      </c>
      <c r="F141" s="38">
        <f t="shared" si="11"/>
        <v>127</v>
      </c>
    </row>
    <row r="142" spans="1:6" x14ac:dyDescent="0.3">
      <c r="A142" s="3">
        <f t="shared" si="9"/>
        <v>129</v>
      </c>
      <c r="B142" s="10">
        <v>43733.083333333336</v>
      </c>
      <c r="C142" s="9">
        <v>1035871.6950000001</v>
      </c>
      <c r="D142" s="20">
        <f t="shared" si="10"/>
        <v>-6.148672084463791E-3</v>
      </c>
      <c r="E142" s="20">
        <v>-5.67587793843638E-3</v>
      </c>
      <c r="F142" s="38">
        <f t="shared" si="11"/>
        <v>128</v>
      </c>
    </row>
    <row r="143" spans="1:6" x14ac:dyDescent="0.3">
      <c r="A143" s="3">
        <f t="shared" ref="A143:A206" si="12">A142+1</f>
        <v>130</v>
      </c>
      <c r="B143" s="10">
        <v>43734.083333333336</v>
      </c>
      <c r="C143" s="9">
        <v>1041800.3149999999</v>
      </c>
      <c r="D143" s="20">
        <f t="shared" si="10"/>
        <v>5.7233149902795599E-3</v>
      </c>
      <c r="E143" s="20">
        <v>-5.6755781622255252E-3</v>
      </c>
      <c r="F143" s="38">
        <f t="shared" si="11"/>
        <v>129</v>
      </c>
    </row>
    <row r="144" spans="1:6" x14ac:dyDescent="0.3">
      <c r="A144" s="3">
        <f t="shared" si="12"/>
        <v>131</v>
      </c>
      <c r="B144" s="10">
        <v>43735.083333333336</v>
      </c>
      <c r="C144" s="9">
        <v>1043824.595</v>
      </c>
      <c r="D144" s="20">
        <f t="shared" ref="D144:D207" si="13">($C144/$C143)-1</f>
        <v>1.9430595008027574E-3</v>
      </c>
      <c r="E144" s="20">
        <v>-5.6655430700931486E-3</v>
      </c>
      <c r="F144" s="38">
        <f t="shared" ref="F144:F207" si="14">F143+1</f>
        <v>130</v>
      </c>
    </row>
    <row r="145" spans="1:6" x14ac:dyDescent="0.3">
      <c r="A145" s="3">
        <f t="shared" si="12"/>
        <v>132</v>
      </c>
      <c r="B145" s="10">
        <v>43738.083333333336</v>
      </c>
      <c r="C145" s="9">
        <v>1044090.3050000001</v>
      </c>
      <c r="D145" s="20">
        <f t="shared" si="13"/>
        <v>2.5455426253873092E-4</v>
      </c>
      <c r="E145" s="20">
        <v>-5.6029922985890712E-3</v>
      </c>
      <c r="F145" s="38">
        <f t="shared" si="14"/>
        <v>131</v>
      </c>
    </row>
    <row r="146" spans="1:6" x14ac:dyDescent="0.3">
      <c r="A146" s="3">
        <f t="shared" si="12"/>
        <v>133</v>
      </c>
      <c r="B146" s="10">
        <v>43739.083333333336</v>
      </c>
      <c r="C146" s="9">
        <v>1036723.6799999999</v>
      </c>
      <c r="D146" s="20">
        <f t="shared" si="13"/>
        <v>-7.0555439167688805E-3</v>
      </c>
      <c r="E146" s="20">
        <v>-5.6007620698251825E-3</v>
      </c>
      <c r="F146" s="38">
        <f t="shared" si="14"/>
        <v>132</v>
      </c>
    </row>
    <row r="147" spans="1:6" x14ac:dyDescent="0.3">
      <c r="A147" s="3">
        <f t="shared" si="12"/>
        <v>134</v>
      </c>
      <c r="B147" s="10">
        <v>43740.083333333336</v>
      </c>
      <c r="C147" s="9">
        <v>1008526.7550000001</v>
      </c>
      <c r="D147" s="20">
        <f t="shared" si="13"/>
        <v>-2.7198110300711731E-2</v>
      </c>
      <c r="E147" s="20">
        <v>-5.5359246975704712E-3</v>
      </c>
      <c r="F147" s="38">
        <f t="shared" si="14"/>
        <v>133</v>
      </c>
    </row>
    <row r="148" spans="1:6" x14ac:dyDescent="0.3">
      <c r="A148" s="3">
        <f t="shared" si="12"/>
        <v>135</v>
      </c>
      <c r="B148" s="10">
        <v>43741.083333333336</v>
      </c>
      <c r="C148" s="9">
        <v>1009611.075</v>
      </c>
      <c r="D148" s="20">
        <f t="shared" si="13"/>
        <v>1.075152438568594E-3</v>
      </c>
      <c r="E148" s="20">
        <v>-5.4328464195949611E-3</v>
      </c>
      <c r="F148" s="38">
        <f t="shared" si="14"/>
        <v>134</v>
      </c>
    </row>
    <row r="149" spans="1:6" x14ac:dyDescent="0.3">
      <c r="A149" s="3">
        <f t="shared" si="12"/>
        <v>136</v>
      </c>
      <c r="B149" s="10">
        <v>43742.083333333336</v>
      </c>
      <c r="C149" s="9">
        <v>1022809.625</v>
      </c>
      <c r="D149" s="20">
        <f t="shared" si="13"/>
        <v>1.3072905326439788E-2</v>
      </c>
      <c r="E149" s="20">
        <v>-5.386630635197287E-3</v>
      </c>
      <c r="F149" s="38">
        <f t="shared" si="14"/>
        <v>135</v>
      </c>
    </row>
    <row r="150" spans="1:6" x14ac:dyDescent="0.3">
      <c r="A150" s="3">
        <f t="shared" si="12"/>
        <v>137</v>
      </c>
      <c r="B150" s="10">
        <v>43745.083333333336</v>
      </c>
      <c r="C150" s="9">
        <v>1028025.9839999999</v>
      </c>
      <c r="D150" s="20">
        <f t="shared" si="13"/>
        <v>5.1000292454228546E-3</v>
      </c>
      <c r="E150" s="20">
        <v>-5.3267633009668192E-3</v>
      </c>
      <c r="F150" s="38">
        <f t="shared" si="14"/>
        <v>136</v>
      </c>
    </row>
    <row r="151" spans="1:6" x14ac:dyDescent="0.3">
      <c r="A151" s="3">
        <f t="shared" si="12"/>
        <v>138</v>
      </c>
      <c r="B151" s="10">
        <v>43746.083333333336</v>
      </c>
      <c r="C151" s="9">
        <v>1022601.2250000001</v>
      </c>
      <c r="D151" s="20">
        <f t="shared" si="13"/>
        <v>-5.2768695387370723E-3</v>
      </c>
      <c r="E151" s="20">
        <v>-5.2768695387370723E-3</v>
      </c>
      <c r="F151" s="38">
        <f t="shared" si="14"/>
        <v>137</v>
      </c>
    </row>
    <row r="152" spans="1:6" x14ac:dyDescent="0.3">
      <c r="A152" s="3">
        <f t="shared" si="12"/>
        <v>139</v>
      </c>
      <c r="B152" s="10">
        <v>43747.083333333336</v>
      </c>
      <c r="C152" s="9">
        <v>1022602.546</v>
      </c>
      <c r="D152" s="20">
        <f t="shared" si="13"/>
        <v>1.2918036547127087E-6</v>
      </c>
      <c r="E152" s="20">
        <v>-5.2221274109705007E-3</v>
      </c>
      <c r="F152" s="38">
        <f t="shared" si="14"/>
        <v>138</v>
      </c>
    </row>
    <row r="153" spans="1:6" x14ac:dyDescent="0.3">
      <c r="A153" s="3">
        <f t="shared" si="12"/>
        <v>140</v>
      </c>
      <c r="B153" s="10">
        <v>43748.083333333336</v>
      </c>
      <c r="C153" s="9">
        <v>1025402.3439999999</v>
      </c>
      <c r="D153" s="20">
        <f t="shared" si="13"/>
        <v>2.7379141690500042E-3</v>
      </c>
      <c r="E153" s="20">
        <v>-5.1752954678024876E-3</v>
      </c>
      <c r="F153" s="38">
        <f t="shared" si="14"/>
        <v>139</v>
      </c>
    </row>
    <row r="154" spans="1:6" x14ac:dyDescent="0.3">
      <c r="A154" s="3">
        <f t="shared" si="12"/>
        <v>141</v>
      </c>
      <c r="B154" s="10">
        <v>43749.083333333336</v>
      </c>
      <c r="C154" s="9">
        <v>1035847.677</v>
      </c>
      <c r="D154" s="20">
        <f t="shared" si="13"/>
        <v>1.0186570238618575E-2</v>
      </c>
      <c r="E154" s="20">
        <v>-5.0791028787905423E-3</v>
      </c>
      <c r="F154" s="38">
        <f t="shared" si="14"/>
        <v>140</v>
      </c>
    </row>
    <row r="155" spans="1:6" x14ac:dyDescent="0.3">
      <c r="A155" s="3">
        <f t="shared" si="12"/>
        <v>142</v>
      </c>
      <c r="B155" s="10">
        <v>43752.083333333336</v>
      </c>
      <c r="C155" s="9">
        <v>1031528.6959999998</v>
      </c>
      <c r="D155" s="20">
        <f t="shared" si="13"/>
        <v>-4.1695136224167983E-3</v>
      </c>
      <c r="E155" s="20">
        <v>-4.9357400051506239E-3</v>
      </c>
      <c r="F155" s="38">
        <f t="shared" si="14"/>
        <v>141</v>
      </c>
    </row>
    <row r="156" spans="1:6" x14ac:dyDescent="0.3">
      <c r="A156" s="3">
        <f t="shared" si="12"/>
        <v>143</v>
      </c>
      <c r="B156" s="10">
        <v>43753.083333333336</v>
      </c>
      <c r="C156" s="9">
        <v>1039706.25</v>
      </c>
      <c r="D156" s="20">
        <f t="shared" si="13"/>
        <v>7.9276068922857768E-3</v>
      </c>
      <c r="E156" s="20">
        <v>-4.8503081325442787E-3</v>
      </c>
      <c r="F156" s="38">
        <f t="shared" si="14"/>
        <v>142</v>
      </c>
    </row>
    <row r="157" spans="1:6" x14ac:dyDescent="0.3">
      <c r="A157" s="3">
        <f t="shared" si="12"/>
        <v>144</v>
      </c>
      <c r="B157" s="10">
        <v>43754.083333333336</v>
      </c>
      <c r="C157" s="9">
        <v>1043424.7860000001</v>
      </c>
      <c r="D157" s="20">
        <f t="shared" si="13"/>
        <v>3.5765255811437413E-3</v>
      </c>
      <c r="E157" s="20">
        <v>-4.8438837208429897E-3</v>
      </c>
      <c r="F157" s="38">
        <f t="shared" si="14"/>
        <v>143</v>
      </c>
    </row>
    <row r="158" spans="1:6" x14ac:dyDescent="0.3">
      <c r="A158" s="3">
        <f t="shared" si="12"/>
        <v>145</v>
      </c>
      <c r="B158" s="10">
        <v>43755.083333333336</v>
      </c>
      <c r="C158" s="9">
        <v>1047731.002</v>
      </c>
      <c r="D158" s="20">
        <f t="shared" si="13"/>
        <v>4.1270018287642429E-3</v>
      </c>
      <c r="E158" s="20">
        <v>-4.7579989723393057E-3</v>
      </c>
      <c r="F158" s="38">
        <f t="shared" si="14"/>
        <v>144</v>
      </c>
    </row>
    <row r="159" spans="1:6" x14ac:dyDescent="0.3">
      <c r="A159" s="3">
        <f t="shared" si="12"/>
        <v>146</v>
      </c>
      <c r="B159" s="10">
        <v>43756.083333333336</v>
      </c>
      <c r="C159" s="9">
        <v>1044363.0330000001</v>
      </c>
      <c r="D159" s="20">
        <f t="shared" si="13"/>
        <v>-3.2145359768593895E-3</v>
      </c>
      <c r="E159" s="20">
        <v>-4.6982924254383995E-3</v>
      </c>
      <c r="F159" s="38">
        <f t="shared" si="14"/>
        <v>145</v>
      </c>
    </row>
    <row r="160" spans="1:6" x14ac:dyDescent="0.3">
      <c r="A160" s="3">
        <f t="shared" si="12"/>
        <v>147</v>
      </c>
      <c r="B160" s="10">
        <v>43759.083333333336</v>
      </c>
      <c r="C160" s="9">
        <v>1044754.345</v>
      </c>
      <c r="D160" s="20">
        <f t="shared" si="13"/>
        <v>3.7468963151243706E-4</v>
      </c>
      <c r="E160" s="20">
        <v>-4.6873389098619489E-3</v>
      </c>
      <c r="F160" s="38">
        <f t="shared" si="14"/>
        <v>146</v>
      </c>
    </row>
    <row r="161" spans="1:6" x14ac:dyDescent="0.3">
      <c r="A161" s="3">
        <f t="shared" si="12"/>
        <v>148</v>
      </c>
      <c r="B161" s="10">
        <v>43760.083333333336</v>
      </c>
      <c r="C161" s="9">
        <v>1042176.8909999999</v>
      </c>
      <c r="D161" s="20">
        <f t="shared" si="13"/>
        <v>-2.4670431018882777E-3</v>
      </c>
      <c r="E161" s="20">
        <v>-4.6860291054925396E-3</v>
      </c>
      <c r="F161" s="38">
        <f t="shared" si="14"/>
        <v>147</v>
      </c>
    </row>
    <row r="162" spans="1:6" x14ac:dyDescent="0.3">
      <c r="A162" s="3">
        <f t="shared" si="12"/>
        <v>149</v>
      </c>
      <c r="B162" s="10">
        <v>43761.083333333336</v>
      </c>
      <c r="C162" s="9">
        <v>1040269.6710000001</v>
      </c>
      <c r="D162" s="20">
        <f t="shared" si="13"/>
        <v>-1.8300348208353245E-3</v>
      </c>
      <c r="E162" s="20">
        <v>-4.666800263860571E-3</v>
      </c>
      <c r="F162" s="38">
        <f t="shared" si="14"/>
        <v>148</v>
      </c>
    </row>
    <row r="163" spans="1:6" x14ac:dyDescent="0.3">
      <c r="A163" s="3">
        <f t="shared" si="12"/>
        <v>150</v>
      </c>
      <c r="B163" s="10">
        <v>43762.083333333336</v>
      </c>
      <c r="C163" s="9">
        <v>1045857.72</v>
      </c>
      <c r="D163" s="20">
        <f t="shared" si="13"/>
        <v>5.3717311537384571E-3</v>
      </c>
      <c r="E163" s="20">
        <v>-4.6645806246337074E-3</v>
      </c>
      <c r="F163" s="38">
        <f t="shared" si="14"/>
        <v>149</v>
      </c>
    </row>
    <row r="164" spans="1:6" x14ac:dyDescent="0.3">
      <c r="A164" s="3">
        <f t="shared" si="12"/>
        <v>151</v>
      </c>
      <c r="B164" s="10">
        <v>43763.083333333336</v>
      </c>
      <c r="C164" s="9">
        <v>1042599.97</v>
      </c>
      <c r="D164" s="20">
        <f t="shared" si="13"/>
        <v>-3.1149074464927873E-3</v>
      </c>
      <c r="E164" s="20">
        <v>-4.6276314291683329E-3</v>
      </c>
      <c r="F164" s="38">
        <f t="shared" si="14"/>
        <v>150</v>
      </c>
    </row>
    <row r="165" spans="1:6" x14ac:dyDescent="0.3">
      <c r="A165" s="3">
        <f t="shared" si="12"/>
        <v>152</v>
      </c>
      <c r="B165" s="10">
        <v>43766.041666666664</v>
      </c>
      <c r="C165" s="9">
        <v>1040349.1129999999</v>
      </c>
      <c r="D165" s="20">
        <f t="shared" si="13"/>
        <v>-2.1588884181533707E-3</v>
      </c>
      <c r="E165" s="20">
        <v>-4.6104230346932784E-3</v>
      </c>
      <c r="F165" s="38">
        <f t="shared" si="14"/>
        <v>151</v>
      </c>
    </row>
    <row r="166" spans="1:6" x14ac:dyDescent="0.3">
      <c r="A166" s="3">
        <f t="shared" si="12"/>
        <v>153</v>
      </c>
      <c r="B166" s="10">
        <v>43767.041666666664</v>
      </c>
      <c r="C166" s="9">
        <v>1032083.34</v>
      </c>
      <c r="D166" s="20">
        <f t="shared" si="13"/>
        <v>-7.9451915676309603E-3</v>
      </c>
      <c r="E166" s="20">
        <v>-4.5051620092602107E-3</v>
      </c>
      <c r="F166" s="38">
        <f t="shared" si="14"/>
        <v>152</v>
      </c>
    </row>
    <row r="167" spans="1:6" x14ac:dyDescent="0.3">
      <c r="A167" s="3">
        <f t="shared" si="12"/>
        <v>154</v>
      </c>
      <c r="B167" s="10">
        <v>43768.041666666664</v>
      </c>
      <c r="C167" s="9">
        <v>1043979.785</v>
      </c>
      <c r="D167" s="20">
        <f t="shared" si="13"/>
        <v>1.1526632141935389E-2</v>
      </c>
      <c r="E167" s="20">
        <v>-4.4795483628042865E-3</v>
      </c>
      <c r="F167" s="38">
        <f t="shared" si="14"/>
        <v>153</v>
      </c>
    </row>
    <row r="168" spans="1:6" x14ac:dyDescent="0.3">
      <c r="A168" s="3">
        <f t="shared" si="12"/>
        <v>155</v>
      </c>
      <c r="B168" s="10">
        <v>43769.041666666664</v>
      </c>
      <c r="C168" s="9">
        <v>1036227.628</v>
      </c>
      <c r="D168" s="20">
        <f t="shared" si="13"/>
        <v>-7.425581521197766E-3</v>
      </c>
      <c r="E168" s="20">
        <v>-4.4444761483036777E-3</v>
      </c>
      <c r="F168" s="38">
        <f t="shared" si="14"/>
        <v>154</v>
      </c>
    </row>
    <row r="169" spans="1:6" x14ac:dyDescent="0.3">
      <c r="A169" s="3">
        <f t="shared" si="12"/>
        <v>156</v>
      </c>
      <c r="B169" s="10">
        <v>43770.041666666664</v>
      </c>
      <c r="C169" s="9">
        <v>1030113.1869999999</v>
      </c>
      <c r="D169" s="20">
        <f t="shared" si="13"/>
        <v>-5.9006735921540709E-3</v>
      </c>
      <c r="E169" s="20">
        <v>-4.4227645893031298E-3</v>
      </c>
      <c r="F169" s="38">
        <f t="shared" si="14"/>
        <v>155</v>
      </c>
    </row>
    <row r="170" spans="1:6" x14ac:dyDescent="0.3">
      <c r="A170" s="3">
        <f t="shared" si="12"/>
        <v>157</v>
      </c>
      <c r="B170" s="10">
        <v>43773.041666666664</v>
      </c>
      <c r="C170" s="9">
        <v>1038105.7840000001</v>
      </c>
      <c r="D170" s="20">
        <f t="shared" si="13"/>
        <v>7.7589502793153908E-3</v>
      </c>
      <c r="E170" s="20">
        <v>-4.3919813219395198E-3</v>
      </c>
      <c r="F170" s="38">
        <f t="shared" si="14"/>
        <v>156</v>
      </c>
    </row>
    <row r="171" spans="1:6" x14ac:dyDescent="0.3">
      <c r="A171" s="3">
        <f t="shared" si="12"/>
        <v>158</v>
      </c>
      <c r="B171" s="10">
        <v>43774.041666666664</v>
      </c>
      <c r="C171" s="9">
        <v>1038356.9690000002</v>
      </c>
      <c r="D171" s="20">
        <f t="shared" si="13"/>
        <v>2.4196474373949783E-4</v>
      </c>
      <c r="E171" s="20">
        <v>-4.3722470304340399E-3</v>
      </c>
      <c r="F171" s="38">
        <f t="shared" si="14"/>
        <v>157</v>
      </c>
    </row>
    <row r="172" spans="1:6" x14ac:dyDescent="0.3">
      <c r="A172" s="3">
        <f t="shared" si="12"/>
        <v>159</v>
      </c>
      <c r="B172" s="10">
        <v>43775.041666666664</v>
      </c>
      <c r="C172" s="9">
        <v>1043100.6299999999</v>
      </c>
      <c r="D172" s="20">
        <f t="shared" si="13"/>
        <v>4.5684298768353671E-3</v>
      </c>
      <c r="E172" s="20">
        <v>-4.3311203872133941E-3</v>
      </c>
      <c r="F172" s="38">
        <f t="shared" si="14"/>
        <v>158</v>
      </c>
    </row>
    <row r="173" spans="1:6" x14ac:dyDescent="0.3">
      <c r="A173" s="3">
        <f t="shared" si="12"/>
        <v>160</v>
      </c>
      <c r="B173" s="10">
        <v>43776.041666666664</v>
      </c>
      <c r="C173" s="9">
        <v>1039268.1409999999</v>
      </c>
      <c r="D173" s="20">
        <f t="shared" si="13"/>
        <v>-3.674131612785958E-3</v>
      </c>
      <c r="E173" s="20">
        <v>-4.3280427747964811E-3</v>
      </c>
      <c r="F173" s="38">
        <f t="shared" si="14"/>
        <v>159</v>
      </c>
    </row>
    <row r="174" spans="1:6" x14ac:dyDescent="0.3">
      <c r="A174" s="3">
        <f t="shared" si="12"/>
        <v>161</v>
      </c>
      <c r="B174" s="10">
        <v>43777.041666666664</v>
      </c>
      <c r="C174" s="9">
        <v>1040474.5209999999</v>
      </c>
      <c r="D174" s="20">
        <f t="shared" si="13"/>
        <v>1.1607976348040339E-3</v>
      </c>
      <c r="E174" s="20">
        <v>-4.2961501865342866E-3</v>
      </c>
      <c r="F174" s="38">
        <f t="shared" si="14"/>
        <v>160</v>
      </c>
    </row>
    <row r="175" spans="1:6" x14ac:dyDescent="0.3">
      <c r="A175" s="3">
        <f t="shared" si="12"/>
        <v>162</v>
      </c>
      <c r="B175" s="10">
        <v>43780.041666666664</v>
      </c>
      <c r="C175" s="9">
        <v>1043770.9480000001</v>
      </c>
      <c r="D175" s="20">
        <f t="shared" si="13"/>
        <v>3.1681957928502147E-3</v>
      </c>
      <c r="E175" s="20">
        <v>-4.2885319923974263E-3</v>
      </c>
      <c r="F175" s="38">
        <f t="shared" si="14"/>
        <v>161</v>
      </c>
    </row>
    <row r="176" spans="1:6" x14ac:dyDescent="0.3">
      <c r="A176" s="3">
        <f t="shared" si="12"/>
        <v>163</v>
      </c>
      <c r="B176" s="10">
        <v>43781.041666666664</v>
      </c>
      <c r="C176" s="9">
        <v>1056684.7579999999</v>
      </c>
      <c r="D176" s="20">
        <f t="shared" si="13"/>
        <v>1.2372264264247201E-2</v>
      </c>
      <c r="E176" s="20">
        <v>-4.1695136224167983E-3</v>
      </c>
      <c r="F176" s="38">
        <f t="shared" si="14"/>
        <v>162</v>
      </c>
    </row>
    <row r="177" spans="1:6" x14ac:dyDescent="0.3">
      <c r="A177" s="3">
        <f t="shared" si="12"/>
        <v>164</v>
      </c>
      <c r="B177" s="10">
        <v>43782.041666666664</v>
      </c>
      <c r="C177" s="9">
        <v>1049596.1170000001</v>
      </c>
      <c r="D177" s="20">
        <f t="shared" si="13"/>
        <v>-6.7083782048835694E-3</v>
      </c>
      <c r="E177" s="20">
        <v>-4.1257186084183717E-3</v>
      </c>
      <c r="F177" s="38">
        <f t="shared" si="14"/>
        <v>163</v>
      </c>
    </row>
    <row r="178" spans="1:6" x14ac:dyDescent="0.3">
      <c r="A178" s="3">
        <f t="shared" si="12"/>
        <v>165</v>
      </c>
      <c r="B178" s="10">
        <v>43783.041666666664</v>
      </c>
      <c r="C178" s="9">
        <v>1041298.648</v>
      </c>
      <c r="D178" s="20">
        <f t="shared" si="13"/>
        <v>-7.905392241461584E-3</v>
      </c>
      <c r="E178" s="20">
        <v>-4.0608590457201776E-3</v>
      </c>
      <c r="F178" s="38">
        <f t="shared" si="14"/>
        <v>164</v>
      </c>
    </row>
    <row r="179" spans="1:6" x14ac:dyDescent="0.3">
      <c r="A179" s="3">
        <f t="shared" si="12"/>
        <v>166</v>
      </c>
      <c r="B179" s="10">
        <v>43784.041666666664</v>
      </c>
      <c r="C179" s="9">
        <v>1052565.8900000001</v>
      </c>
      <c r="D179" s="20">
        <f t="shared" si="13"/>
        <v>1.0820375136029181E-2</v>
      </c>
      <c r="E179" s="20">
        <v>-4.0213593046725116E-3</v>
      </c>
      <c r="F179" s="38">
        <f t="shared" si="14"/>
        <v>165</v>
      </c>
    </row>
    <row r="180" spans="1:6" x14ac:dyDescent="0.3">
      <c r="A180" s="3">
        <f t="shared" si="12"/>
        <v>167</v>
      </c>
      <c r="B180" s="10">
        <v>43787.041666666664</v>
      </c>
      <c r="C180" s="9">
        <v>1069989.3</v>
      </c>
      <c r="D180" s="20">
        <f t="shared" si="13"/>
        <v>1.655327249869365E-2</v>
      </c>
      <c r="E180" s="20">
        <v>-3.8902447647185534E-3</v>
      </c>
      <c r="F180" s="38">
        <f t="shared" si="14"/>
        <v>166</v>
      </c>
    </row>
    <row r="181" spans="1:6" x14ac:dyDescent="0.3">
      <c r="A181" s="3">
        <f t="shared" si="12"/>
        <v>168</v>
      </c>
      <c r="B181" s="10">
        <v>43788.041666666664</v>
      </c>
      <c r="C181" s="9">
        <v>1059537.9950000001</v>
      </c>
      <c r="D181" s="20">
        <f t="shared" si="13"/>
        <v>-9.7676724430795225E-3</v>
      </c>
      <c r="E181" s="20">
        <v>-3.8020113772020414E-3</v>
      </c>
      <c r="F181" s="38">
        <f t="shared" si="14"/>
        <v>167</v>
      </c>
    </row>
    <row r="182" spans="1:6" x14ac:dyDescent="0.3">
      <c r="A182" s="3">
        <f t="shared" si="12"/>
        <v>169</v>
      </c>
      <c r="B182" s="10">
        <v>43789.041666666664</v>
      </c>
      <c r="C182" s="9">
        <v>1061163.719</v>
      </c>
      <c r="D182" s="20">
        <f t="shared" si="13"/>
        <v>1.534370648029304E-3</v>
      </c>
      <c r="E182" s="20">
        <v>-3.7647638379170179E-3</v>
      </c>
      <c r="F182" s="38">
        <f t="shared" si="14"/>
        <v>168</v>
      </c>
    </row>
    <row r="183" spans="1:6" x14ac:dyDescent="0.3">
      <c r="A183" s="3">
        <f t="shared" si="12"/>
        <v>170</v>
      </c>
      <c r="B183" s="10">
        <v>43790.041666666664</v>
      </c>
      <c r="C183" s="9">
        <v>1071364.8189999999</v>
      </c>
      <c r="D183" s="20">
        <f t="shared" si="13"/>
        <v>9.6131254935976074E-3</v>
      </c>
      <c r="E183" s="20">
        <v>-3.674131612785958E-3</v>
      </c>
      <c r="F183" s="38">
        <f t="shared" si="14"/>
        <v>169</v>
      </c>
    </row>
    <row r="184" spans="1:6" x14ac:dyDescent="0.3">
      <c r="A184" s="3">
        <f t="shared" si="12"/>
        <v>171</v>
      </c>
      <c r="B184" s="10">
        <v>43791.041666666664</v>
      </c>
      <c r="C184" s="9">
        <v>1070997.125</v>
      </c>
      <c r="D184" s="20">
        <f t="shared" si="13"/>
        <v>-3.4320148793298699E-4</v>
      </c>
      <c r="E184" s="20">
        <v>-3.6612192104947816E-3</v>
      </c>
      <c r="F184" s="38">
        <f t="shared" si="14"/>
        <v>170</v>
      </c>
    </row>
    <row r="185" spans="1:6" x14ac:dyDescent="0.3">
      <c r="A185" s="3">
        <f t="shared" si="12"/>
        <v>172</v>
      </c>
      <c r="B185" s="10">
        <v>43794.041666666664</v>
      </c>
      <c r="C185" s="9">
        <v>1078654.4479999999</v>
      </c>
      <c r="D185" s="20">
        <f t="shared" si="13"/>
        <v>7.1497138706135832E-3</v>
      </c>
      <c r="E185" s="20">
        <v>-3.6423296184300291E-3</v>
      </c>
      <c r="F185" s="38">
        <f t="shared" si="14"/>
        <v>171</v>
      </c>
    </row>
    <row r="186" spans="1:6" x14ac:dyDescent="0.3">
      <c r="A186" s="3">
        <f t="shared" si="12"/>
        <v>173</v>
      </c>
      <c r="B186" s="10">
        <v>43795.041666666664</v>
      </c>
      <c r="C186" s="9">
        <v>1078833.75</v>
      </c>
      <c r="D186" s="20">
        <f t="shared" si="13"/>
        <v>1.662274700973132E-4</v>
      </c>
      <c r="E186" s="20">
        <v>-3.6016462893740941E-3</v>
      </c>
      <c r="F186" s="38">
        <f t="shared" si="14"/>
        <v>172</v>
      </c>
    </row>
    <row r="187" spans="1:6" x14ac:dyDescent="0.3">
      <c r="A187" s="3">
        <f t="shared" si="12"/>
        <v>174</v>
      </c>
      <c r="B187" s="10">
        <v>43796.041666666664</v>
      </c>
      <c r="C187" s="9">
        <v>1078875.6299999999</v>
      </c>
      <c r="D187" s="20">
        <f t="shared" si="13"/>
        <v>3.8819697659508989E-5</v>
      </c>
      <c r="E187" s="20">
        <v>-3.3226631516920513E-3</v>
      </c>
      <c r="F187" s="38">
        <f t="shared" si="14"/>
        <v>173</v>
      </c>
    </row>
    <row r="188" spans="1:6" x14ac:dyDescent="0.3">
      <c r="A188" s="3">
        <f t="shared" si="12"/>
        <v>175</v>
      </c>
      <c r="B188" s="10">
        <v>43797.041666666664</v>
      </c>
      <c r="C188" s="9">
        <v>1076301.2999999998</v>
      </c>
      <c r="D188" s="20">
        <f t="shared" si="13"/>
        <v>-2.386123041819066E-3</v>
      </c>
      <c r="E188" s="20">
        <v>-3.2876085237878439E-3</v>
      </c>
      <c r="F188" s="38">
        <f t="shared" si="14"/>
        <v>174</v>
      </c>
    </row>
    <row r="189" spans="1:6" x14ac:dyDescent="0.3">
      <c r="A189" s="3">
        <f t="shared" si="12"/>
        <v>176</v>
      </c>
      <c r="B189" s="10">
        <v>43798.041666666664</v>
      </c>
      <c r="C189" s="9">
        <v>1080192.0960000001</v>
      </c>
      <c r="D189" s="20">
        <f t="shared" si="13"/>
        <v>3.6149691540838802E-3</v>
      </c>
      <c r="E189" s="20">
        <v>-3.258282067505669E-3</v>
      </c>
      <c r="F189" s="38">
        <f t="shared" si="14"/>
        <v>175</v>
      </c>
    </row>
    <row r="190" spans="1:6" x14ac:dyDescent="0.3">
      <c r="A190" s="3">
        <f t="shared" si="12"/>
        <v>177</v>
      </c>
      <c r="B190" s="10">
        <v>43801.041666666664</v>
      </c>
      <c r="C190" s="9">
        <v>1050765.966</v>
      </c>
      <c r="D190" s="20">
        <f t="shared" si="13"/>
        <v>-2.724157129918503E-2</v>
      </c>
      <c r="E190" s="20">
        <v>-3.2429233558303183E-3</v>
      </c>
      <c r="F190" s="38">
        <f t="shared" si="14"/>
        <v>176</v>
      </c>
    </row>
    <row r="191" spans="1:6" x14ac:dyDescent="0.3">
      <c r="A191" s="3">
        <f t="shared" si="12"/>
        <v>178</v>
      </c>
      <c r="B191" s="10">
        <v>43802.041666666664</v>
      </c>
      <c r="C191" s="9">
        <v>1046938.73</v>
      </c>
      <c r="D191" s="20">
        <f t="shared" si="13"/>
        <v>-3.6423296184300291E-3</v>
      </c>
      <c r="E191" s="20">
        <v>-3.2145359768593895E-3</v>
      </c>
      <c r="F191" s="38">
        <f t="shared" si="14"/>
        <v>177</v>
      </c>
    </row>
    <row r="192" spans="1:6" x14ac:dyDescent="0.3">
      <c r="A192" s="3">
        <f t="shared" si="12"/>
        <v>179</v>
      </c>
      <c r="B192" s="10">
        <v>43803.041666666664</v>
      </c>
      <c r="C192" s="9">
        <v>1036630.9199999999</v>
      </c>
      <c r="D192" s="20">
        <f t="shared" si="13"/>
        <v>-9.8456668997239927E-3</v>
      </c>
      <c r="E192" s="20">
        <v>-3.1876125392165111E-3</v>
      </c>
      <c r="F192" s="38">
        <f t="shared" si="14"/>
        <v>178</v>
      </c>
    </row>
    <row r="193" spans="1:6" x14ac:dyDescent="0.3">
      <c r="A193" s="3">
        <f t="shared" si="12"/>
        <v>180</v>
      </c>
      <c r="B193" s="10">
        <v>43804.041666666664</v>
      </c>
      <c r="C193" s="9">
        <v>1027544.1420000001</v>
      </c>
      <c r="D193" s="20">
        <f t="shared" si="13"/>
        <v>-8.7656829684376047E-3</v>
      </c>
      <c r="E193" s="20">
        <v>-3.1373484193165657E-3</v>
      </c>
      <c r="F193" s="38">
        <f t="shared" si="14"/>
        <v>179</v>
      </c>
    </row>
    <row r="194" spans="1:6" x14ac:dyDescent="0.3">
      <c r="A194" s="3">
        <f t="shared" si="12"/>
        <v>181</v>
      </c>
      <c r="B194" s="10">
        <v>43805.041666666664</v>
      </c>
      <c r="C194" s="9">
        <v>1032420.37</v>
      </c>
      <c r="D194" s="20">
        <f t="shared" si="13"/>
        <v>4.745516811091699E-3</v>
      </c>
      <c r="E194" s="20">
        <v>-3.1220227781090237E-3</v>
      </c>
      <c r="F194" s="38">
        <f t="shared" si="14"/>
        <v>180</v>
      </c>
    </row>
    <row r="195" spans="1:6" x14ac:dyDescent="0.3">
      <c r="A195" s="3">
        <f t="shared" si="12"/>
        <v>182</v>
      </c>
      <c r="B195" s="10">
        <v>43808.041666666664</v>
      </c>
      <c r="C195" s="9">
        <v>1017245.2420000001</v>
      </c>
      <c r="D195" s="20">
        <f t="shared" si="13"/>
        <v>-1.4698594139516907E-2</v>
      </c>
      <c r="E195" s="20">
        <v>-3.1149074464927873E-3</v>
      </c>
      <c r="F195" s="38">
        <f t="shared" si="14"/>
        <v>181</v>
      </c>
    </row>
    <row r="196" spans="1:6" x14ac:dyDescent="0.3">
      <c r="A196" s="3">
        <f t="shared" si="12"/>
        <v>183</v>
      </c>
      <c r="B196" s="10">
        <v>43809.041666666664</v>
      </c>
      <c r="C196" s="9">
        <v>1039100.6629999999</v>
      </c>
      <c r="D196" s="20">
        <f t="shared" si="13"/>
        <v>2.1484908552661386E-2</v>
      </c>
      <c r="E196" s="20">
        <v>-3.1102988152803546E-3</v>
      </c>
      <c r="F196" s="38">
        <f t="shared" si="14"/>
        <v>182</v>
      </c>
    </row>
    <row r="197" spans="1:6" x14ac:dyDescent="0.3">
      <c r="A197" s="3">
        <f t="shared" si="12"/>
        <v>184</v>
      </c>
      <c r="B197" s="10">
        <v>43810.041666666664</v>
      </c>
      <c r="C197" s="9">
        <v>1047591.9650000001</v>
      </c>
      <c r="D197" s="20">
        <f t="shared" si="13"/>
        <v>8.1717799847078609E-3</v>
      </c>
      <c r="E197" s="20">
        <v>-3.0548724124168647E-3</v>
      </c>
      <c r="F197" s="38">
        <f t="shared" si="14"/>
        <v>183</v>
      </c>
    </row>
    <row r="198" spans="1:6" x14ac:dyDescent="0.3">
      <c r="A198" s="3">
        <f t="shared" si="12"/>
        <v>185</v>
      </c>
      <c r="B198" s="10">
        <v>43811.041666666664</v>
      </c>
      <c r="C198" s="9">
        <v>1052897.1460000002</v>
      </c>
      <c r="D198" s="20">
        <f t="shared" si="13"/>
        <v>5.0641673258731146E-3</v>
      </c>
      <c r="E198" s="20">
        <v>-2.9525578048280599E-3</v>
      </c>
      <c r="F198" s="38">
        <f t="shared" si="14"/>
        <v>184</v>
      </c>
    </row>
    <row r="199" spans="1:6" x14ac:dyDescent="0.3">
      <c r="A199" s="3">
        <f t="shared" si="12"/>
        <v>186</v>
      </c>
      <c r="B199" s="10">
        <v>43812.041666666664</v>
      </c>
      <c r="C199" s="9">
        <v>1053389.7709999999</v>
      </c>
      <c r="D199" s="20">
        <f t="shared" si="13"/>
        <v>4.6787571024498043E-4</v>
      </c>
      <c r="E199" s="20">
        <v>-2.9373078797125807E-3</v>
      </c>
      <c r="F199" s="38">
        <f t="shared" si="14"/>
        <v>185</v>
      </c>
    </row>
    <row r="200" spans="1:6" x14ac:dyDescent="0.3">
      <c r="A200" s="3">
        <f t="shared" si="12"/>
        <v>187</v>
      </c>
      <c r="B200" s="10">
        <v>43815.041666666664</v>
      </c>
      <c r="C200" s="9">
        <v>1062982.1950000001</v>
      </c>
      <c r="D200" s="20">
        <f t="shared" si="13"/>
        <v>9.1062437324542778E-3</v>
      </c>
      <c r="E200" s="20">
        <v>-2.871149112848248E-3</v>
      </c>
      <c r="F200" s="38">
        <f t="shared" si="14"/>
        <v>186</v>
      </c>
    </row>
    <row r="201" spans="1:6" x14ac:dyDescent="0.3">
      <c r="A201" s="3">
        <f t="shared" si="12"/>
        <v>188</v>
      </c>
      <c r="B201" s="10">
        <v>43816.041666666664</v>
      </c>
      <c r="C201" s="9">
        <v>1060990.5249999999</v>
      </c>
      <c r="D201" s="20">
        <f t="shared" si="13"/>
        <v>-1.8736626157696001E-3</v>
      </c>
      <c r="E201" s="20">
        <v>-2.8697496850644821E-3</v>
      </c>
      <c r="F201" s="38">
        <f t="shared" si="14"/>
        <v>187</v>
      </c>
    </row>
    <row r="202" spans="1:6" x14ac:dyDescent="0.3">
      <c r="A202" s="3">
        <f t="shared" si="12"/>
        <v>189</v>
      </c>
      <c r="B202" s="10">
        <v>43817.041666666664</v>
      </c>
      <c r="C202" s="9">
        <v>1059684.777</v>
      </c>
      <c r="D202" s="20">
        <f t="shared" si="13"/>
        <v>-1.2306877104297786E-3</v>
      </c>
      <c r="E202" s="20">
        <v>-2.8420357182362688E-3</v>
      </c>
      <c r="F202" s="38">
        <f t="shared" si="14"/>
        <v>188</v>
      </c>
    </row>
    <row r="203" spans="1:6" x14ac:dyDescent="0.3">
      <c r="A203" s="3">
        <f t="shared" si="12"/>
        <v>190</v>
      </c>
      <c r="B203" s="10">
        <v>43818.041666666664</v>
      </c>
      <c r="C203" s="9">
        <v>1059258.1030000001</v>
      </c>
      <c r="D203" s="20">
        <f t="shared" si="13"/>
        <v>-4.0264237937603919E-4</v>
      </c>
      <c r="E203" s="20">
        <v>-2.7494825050387028E-3</v>
      </c>
      <c r="F203" s="38">
        <f t="shared" si="14"/>
        <v>189</v>
      </c>
    </row>
    <row r="204" spans="1:6" x14ac:dyDescent="0.3">
      <c r="A204" s="3">
        <f t="shared" si="12"/>
        <v>191</v>
      </c>
      <c r="B204" s="10">
        <v>43819.041666666664</v>
      </c>
      <c r="C204" s="9">
        <v>1066097.0630000001</v>
      </c>
      <c r="D204" s="20">
        <f t="shared" si="13"/>
        <v>6.4563678867604057E-3</v>
      </c>
      <c r="E204" s="20">
        <v>-2.7468146633840007E-3</v>
      </c>
      <c r="F204" s="38">
        <f t="shared" si="14"/>
        <v>190</v>
      </c>
    </row>
    <row r="205" spans="1:6" x14ac:dyDescent="0.3">
      <c r="A205" s="3">
        <f t="shared" si="12"/>
        <v>192</v>
      </c>
      <c r="B205" s="10">
        <v>43822.041666666664</v>
      </c>
      <c r="C205" s="9">
        <v>1066772.878</v>
      </c>
      <c r="D205" s="20">
        <f t="shared" si="13"/>
        <v>6.3391507532917224E-4</v>
      </c>
      <c r="E205" s="20">
        <v>-2.7335738613595284E-3</v>
      </c>
      <c r="F205" s="38">
        <f t="shared" si="14"/>
        <v>191</v>
      </c>
    </row>
    <row r="206" spans="1:6" x14ac:dyDescent="0.3">
      <c r="A206" s="3">
        <f t="shared" si="12"/>
        <v>193</v>
      </c>
      <c r="B206" s="10">
        <v>43823.041666666664</v>
      </c>
      <c r="C206" s="9">
        <v>1068410.27</v>
      </c>
      <c r="D206" s="20">
        <f t="shared" si="13"/>
        <v>1.5349021649948558E-3</v>
      </c>
      <c r="E206" s="20">
        <v>-2.7183537885167031E-3</v>
      </c>
      <c r="F206" s="38">
        <f t="shared" si="14"/>
        <v>192</v>
      </c>
    </row>
    <row r="207" spans="1:6" x14ac:dyDescent="0.3">
      <c r="A207" s="3">
        <f t="shared" ref="A207:A270" si="15">A206+1</f>
        <v>194</v>
      </c>
      <c r="B207" s="10">
        <v>43826.041666666664</v>
      </c>
      <c r="C207" s="9">
        <v>1067245.8429999999</v>
      </c>
      <c r="D207" s="20">
        <f t="shared" si="13"/>
        <v>-1.0898687823359676E-3</v>
      </c>
      <c r="E207" s="20">
        <v>-2.6359051863207306E-3</v>
      </c>
      <c r="F207" s="38">
        <f t="shared" si="14"/>
        <v>193</v>
      </c>
    </row>
    <row r="208" spans="1:6" x14ac:dyDescent="0.3">
      <c r="A208" s="3">
        <f t="shared" si="15"/>
        <v>195</v>
      </c>
      <c r="B208" s="10">
        <v>43829.041666666664</v>
      </c>
      <c r="C208" s="9">
        <v>1058320.78</v>
      </c>
      <c r="D208" s="20">
        <f t="shared" ref="D208:D271" si="16">($C208/$C207)-1</f>
        <v>-8.3627057987986086E-3</v>
      </c>
      <c r="E208" s="20">
        <v>-2.600483504003881E-3</v>
      </c>
      <c r="F208" s="38">
        <f t="shared" ref="F208:F271" si="17">F207+1</f>
        <v>194</v>
      </c>
    </row>
    <row r="209" spans="1:6" x14ac:dyDescent="0.3">
      <c r="A209" s="3">
        <f t="shared" si="15"/>
        <v>196</v>
      </c>
      <c r="B209" s="10">
        <v>43830.041666666664</v>
      </c>
      <c r="C209" s="9">
        <v>1058222.5520000001</v>
      </c>
      <c r="D209" s="20">
        <f t="shared" si="16"/>
        <v>-9.2814959184561729E-5</v>
      </c>
      <c r="E209" s="20">
        <v>-2.4670431018882777E-3</v>
      </c>
      <c r="F209" s="38">
        <f t="shared" si="17"/>
        <v>195</v>
      </c>
    </row>
    <row r="210" spans="1:6" x14ac:dyDescent="0.3">
      <c r="A210" s="3">
        <f t="shared" si="15"/>
        <v>197</v>
      </c>
      <c r="B210" s="10">
        <v>43832.041666666664</v>
      </c>
      <c r="C210" s="9">
        <v>1068011.4450000001</v>
      </c>
      <c r="D210" s="20">
        <f t="shared" si="16"/>
        <v>9.2503159959116399E-3</v>
      </c>
      <c r="E210" s="20">
        <v>-2.386123041819066E-3</v>
      </c>
      <c r="F210" s="38">
        <f t="shared" si="17"/>
        <v>196</v>
      </c>
    </row>
    <row r="211" spans="1:6" x14ac:dyDescent="0.3">
      <c r="A211" s="3">
        <f t="shared" si="15"/>
        <v>198</v>
      </c>
      <c r="B211" s="10">
        <v>43833.041666666664</v>
      </c>
      <c r="C211" s="9">
        <v>1070380.98</v>
      </c>
      <c r="D211" s="20">
        <f t="shared" si="16"/>
        <v>2.2186419547216563E-3</v>
      </c>
      <c r="E211" s="20">
        <v>-2.3507092853803924E-3</v>
      </c>
      <c r="F211" s="38">
        <f t="shared" si="17"/>
        <v>197</v>
      </c>
    </row>
    <row r="212" spans="1:6" x14ac:dyDescent="0.3">
      <c r="A212" s="3">
        <f t="shared" si="15"/>
        <v>199</v>
      </c>
      <c r="B212" s="10">
        <v>43836.041666666664</v>
      </c>
      <c r="C212" s="9">
        <v>1067868.8419999999</v>
      </c>
      <c r="D212" s="20">
        <f t="shared" si="16"/>
        <v>-2.346956875111883E-3</v>
      </c>
      <c r="E212" s="20">
        <v>-2.346956875111883E-3</v>
      </c>
      <c r="F212" s="38">
        <f t="shared" si="17"/>
        <v>198</v>
      </c>
    </row>
    <row r="213" spans="1:6" x14ac:dyDescent="0.3">
      <c r="A213" s="3">
        <f t="shared" si="15"/>
        <v>200</v>
      </c>
      <c r="B213" s="10">
        <v>43837.041666666664</v>
      </c>
      <c r="C213" s="9">
        <v>1063848.568</v>
      </c>
      <c r="D213" s="20">
        <f t="shared" si="16"/>
        <v>-3.7647638379170179E-3</v>
      </c>
      <c r="E213" s="20">
        <v>-2.2146637620301668E-3</v>
      </c>
      <c r="F213" s="38">
        <f t="shared" si="17"/>
        <v>199</v>
      </c>
    </row>
    <row r="214" spans="1:6" x14ac:dyDescent="0.3">
      <c r="A214" s="3">
        <f t="shared" si="15"/>
        <v>201</v>
      </c>
      <c r="B214" s="10">
        <v>43838.041666666664</v>
      </c>
      <c r="C214" s="9">
        <v>1064292.0560000001</v>
      </c>
      <c r="D214" s="20">
        <f t="shared" si="16"/>
        <v>4.1687136058654595E-4</v>
      </c>
      <c r="E214" s="20">
        <v>-2.1886030708653248E-3</v>
      </c>
      <c r="F214" s="38">
        <f t="shared" si="17"/>
        <v>200</v>
      </c>
    </row>
    <row r="215" spans="1:6" x14ac:dyDescent="0.3">
      <c r="A215" s="3">
        <f t="shared" si="15"/>
        <v>202</v>
      </c>
      <c r="B215" s="10">
        <v>43839.041666666664</v>
      </c>
      <c r="C215" s="9">
        <v>1067977.6740000001</v>
      </c>
      <c r="D215" s="20">
        <f t="shared" si="16"/>
        <v>3.4629761438340623E-3</v>
      </c>
      <c r="E215" s="20">
        <v>-2.1588884181533707E-3</v>
      </c>
      <c r="F215" s="38">
        <f t="shared" si="17"/>
        <v>201</v>
      </c>
    </row>
    <row r="216" spans="1:6" x14ac:dyDescent="0.3">
      <c r="A216" s="3">
        <f t="shared" si="15"/>
        <v>203</v>
      </c>
      <c r="B216" s="10">
        <v>43840.041666666664</v>
      </c>
      <c r="C216" s="9">
        <v>1070252.5860000001</v>
      </c>
      <c r="D216" s="20">
        <f t="shared" si="16"/>
        <v>2.1301119446435202E-3</v>
      </c>
      <c r="E216" s="20">
        <v>-2.1339430851461394E-3</v>
      </c>
      <c r="F216" s="38">
        <f t="shared" si="17"/>
        <v>202</v>
      </c>
    </row>
    <row r="217" spans="1:6" x14ac:dyDescent="0.3">
      <c r="A217" s="3">
        <f t="shared" si="15"/>
        <v>204</v>
      </c>
      <c r="B217" s="10">
        <v>43843.041666666664</v>
      </c>
      <c r="C217" s="9">
        <v>1071260.4169999999</v>
      </c>
      <c r="D217" s="20">
        <f t="shared" si="16"/>
        <v>9.4167583725868198E-4</v>
      </c>
      <c r="E217" s="20">
        <v>-2.0755134320102897E-3</v>
      </c>
      <c r="F217" s="38">
        <f t="shared" si="17"/>
        <v>203</v>
      </c>
    </row>
    <row r="218" spans="1:6" x14ac:dyDescent="0.3">
      <c r="A218" s="3">
        <f t="shared" si="15"/>
        <v>205</v>
      </c>
      <c r="B218" s="10">
        <v>43844.041666666664</v>
      </c>
      <c r="C218" s="9">
        <v>1065330</v>
      </c>
      <c r="D218" s="20">
        <f t="shared" si="16"/>
        <v>-5.5359246975704712E-3</v>
      </c>
      <c r="E218" s="20">
        <v>-1.8736626157696001E-3</v>
      </c>
      <c r="F218" s="38">
        <f t="shared" si="17"/>
        <v>204</v>
      </c>
    </row>
    <row r="219" spans="1:6" x14ac:dyDescent="0.3">
      <c r="A219" s="3">
        <f t="shared" si="15"/>
        <v>206</v>
      </c>
      <c r="B219" s="10">
        <v>43845.041666666664</v>
      </c>
      <c r="C219" s="9">
        <v>1071601.8799999999</v>
      </c>
      <c r="D219" s="20">
        <f t="shared" si="16"/>
        <v>5.8872649789265541E-3</v>
      </c>
      <c r="E219" s="20">
        <v>-1.865016168878797E-3</v>
      </c>
      <c r="F219" s="38">
        <f t="shared" si="17"/>
        <v>205</v>
      </c>
    </row>
    <row r="220" spans="1:6" x14ac:dyDescent="0.3">
      <c r="A220" s="3">
        <f t="shared" si="15"/>
        <v>207</v>
      </c>
      <c r="B220" s="10">
        <v>43846.041666666664</v>
      </c>
      <c r="C220" s="9">
        <v>1065139.6549999998</v>
      </c>
      <c r="D220" s="20">
        <f t="shared" si="16"/>
        <v>-6.0304345490697076E-3</v>
      </c>
      <c r="E220" s="20">
        <v>-1.8300348208353245E-3</v>
      </c>
      <c r="F220" s="38">
        <f t="shared" si="17"/>
        <v>206</v>
      </c>
    </row>
    <row r="221" spans="1:6" x14ac:dyDescent="0.3">
      <c r="A221" s="3">
        <f t="shared" si="15"/>
        <v>208</v>
      </c>
      <c r="B221" s="10">
        <v>43847.041666666664</v>
      </c>
      <c r="C221" s="9">
        <v>1075904.365</v>
      </c>
      <c r="D221" s="20">
        <f t="shared" si="16"/>
        <v>1.0106383655390516E-2</v>
      </c>
      <c r="E221" s="20">
        <v>-1.8103424635217413E-3</v>
      </c>
      <c r="F221" s="38">
        <f t="shared" si="17"/>
        <v>207</v>
      </c>
    </row>
    <row r="222" spans="1:6" x14ac:dyDescent="0.3">
      <c r="A222" s="3">
        <f t="shared" si="15"/>
        <v>209</v>
      </c>
      <c r="B222" s="10">
        <v>43850.041666666664</v>
      </c>
      <c r="C222" s="9">
        <v>1075327.8500000001</v>
      </c>
      <c r="D222" s="20">
        <f t="shared" si="16"/>
        <v>-5.3584223538294395E-4</v>
      </c>
      <c r="E222" s="20">
        <v>-1.7766412439237378E-3</v>
      </c>
      <c r="F222" s="38">
        <f t="shared" si="17"/>
        <v>208</v>
      </c>
    </row>
    <row r="223" spans="1:6" x14ac:dyDescent="0.3">
      <c r="A223" s="3">
        <f t="shared" si="15"/>
        <v>210</v>
      </c>
      <c r="B223" s="10">
        <v>43851.041666666664</v>
      </c>
      <c r="C223" s="9">
        <v>1078711.02</v>
      </c>
      <c r="D223" s="20">
        <f t="shared" si="16"/>
        <v>3.1461753733987852E-3</v>
      </c>
      <c r="E223" s="20">
        <v>-1.762179419673493E-3</v>
      </c>
      <c r="F223" s="38">
        <f t="shared" si="17"/>
        <v>209</v>
      </c>
    </row>
    <row r="224" spans="1:6" x14ac:dyDescent="0.3">
      <c r="A224" s="3">
        <f t="shared" si="15"/>
        <v>211</v>
      </c>
      <c r="B224" s="10">
        <v>43852.041666666664</v>
      </c>
      <c r="C224" s="9">
        <v>1067757.6600000001</v>
      </c>
      <c r="D224" s="20">
        <f t="shared" si="16"/>
        <v>-1.0154118940955859E-2</v>
      </c>
      <c r="E224" s="20">
        <v>-1.7125067951221373E-3</v>
      </c>
      <c r="F224" s="38">
        <f t="shared" si="17"/>
        <v>210</v>
      </c>
    </row>
    <row r="225" spans="1:6" x14ac:dyDescent="0.3">
      <c r="A225" s="3">
        <f t="shared" si="15"/>
        <v>212</v>
      </c>
      <c r="B225" s="10">
        <v>43853.041666666664</v>
      </c>
      <c r="C225" s="9">
        <v>1066169.655</v>
      </c>
      <c r="D225" s="20">
        <f t="shared" si="16"/>
        <v>-1.4872335357445365E-3</v>
      </c>
      <c r="E225" s="20">
        <v>-1.6459720494491625E-3</v>
      </c>
      <c r="F225" s="38">
        <f t="shared" si="17"/>
        <v>211</v>
      </c>
    </row>
    <row r="226" spans="1:6" x14ac:dyDescent="0.3">
      <c r="A226" s="3">
        <f t="shared" si="15"/>
        <v>213</v>
      </c>
      <c r="B226" s="10">
        <v>43854.041666666664</v>
      </c>
      <c r="C226" s="9">
        <v>1070557.5649999999</v>
      </c>
      <c r="D226" s="20">
        <f t="shared" si="16"/>
        <v>4.1155832745960463E-3</v>
      </c>
      <c r="E226" s="20">
        <v>-1.6233128542618713E-3</v>
      </c>
      <c r="F226" s="38">
        <f t="shared" si="17"/>
        <v>212</v>
      </c>
    </row>
    <row r="227" spans="1:6" x14ac:dyDescent="0.3">
      <c r="A227" s="3">
        <f t="shared" si="15"/>
        <v>214</v>
      </c>
      <c r="B227" s="10">
        <v>43857.041666666664</v>
      </c>
      <c r="C227" s="9">
        <v>1051458.33</v>
      </c>
      <c r="D227" s="20">
        <f t="shared" si="16"/>
        <v>-1.7840455874971961E-2</v>
      </c>
      <c r="E227" s="20">
        <v>-1.5880461782729061E-3</v>
      </c>
      <c r="F227" s="38">
        <f t="shared" si="17"/>
        <v>213</v>
      </c>
    </row>
    <row r="228" spans="1:6" x14ac:dyDescent="0.3">
      <c r="A228" s="3">
        <f t="shared" si="15"/>
        <v>215</v>
      </c>
      <c r="B228" s="10">
        <v>43858.041666666664</v>
      </c>
      <c r="C228" s="9">
        <v>1060741.6200000001</v>
      </c>
      <c r="D228" s="20">
        <f t="shared" si="16"/>
        <v>8.8289661464757696E-3</v>
      </c>
      <c r="E228" s="20">
        <v>-1.5752025553305016E-3</v>
      </c>
      <c r="F228" s="38">
        <f t="shared" si="17"/>
        <v>214</v>
      </c>
    </row>
    <row r="229" spans="1:6" x14ac:dyDescent="0.3">
      <c r="A229" s="3">
        <f t="shared" si="15"/>
        <v>216</v>
      </c>
      <c r="B229" s="10">
        <v>43859.041666666664</v>
      </c>
      <c r="C229" s="9">
        <v>1062129.81</v>
      </c>
      <c r="D229" s="20">
        <f t="shared" si="16"/>
        <v>1.3086975883909169E-3</v>
      </c>
      <c r="E229" s="20">
        <v>-1.5699057426605822E-3</v>
      </c>
      <c r="F229" s="38">
        <f t="shared" si="17"/>
        <v>215</v>
      </c>
    </row>
    <row r="230" spans="1:6" x14ac:dyDescent="0.3">
      <c r="A230" s="3">
        <f t="shared" si="15"/>
        <v>217</v>
      </c>
      <c r="B230" s="10">
        <v>43860.041666666664</v>
      </c>
      <c r="C230" s="9">
        <v>1055971.2549999999</v>
      </c>
      <c r="D230" s="20">
        <f t="shared" si="16"/>
        <v>-5.7983072709353323E-3</v>
      </c>
      <c r="E230" s="20">
        <v>-1.4872335357445365E-3</v>
      </c>
      <c r="F230" s="38">
        <f t="shared" si="17"/>
        <v>216</v>
      </c>
    </row>
    <row r="231" spans="1:6" x14ac:dyDescent="0.3">
      <c r="A231" s="3">
        <f t="shared" si="15"/>
        <v>218</v>
      </c>
      <c r="B231" s="10">
        <v>43861.041666666664</v>
      </c>
      <c r="C231" s="9">
        <v>1047677.18</v>
      </c>
      <c r="D231" s="20">
        <f t="shared" si="16"/>
        <v>-7.8544514926212061E-3</v>
      </c>
      <c r="E231" s="20">
        <v>-1.4433847174566417E-3</v>
      </c>
      <c r="F231" s="38">
        <f t="shared" si="17"/>
        <v>217</v>
      </c>
    </row>
    <row r="232" spans="1:6" x14ac:dyDescent="0.3">
      <c r="A232" s="3">
        <f t="shared" si="15"/>
        <v>219</v>
      </c>
      <c r="B232" s="10">
        <v>43864.041666666664</v>
      </c>
      <c r="C232" s="9">
        <v>1049620.4300000002</v>
      </c>
      <c r="D232" s="20">
        <f t="shared" si="16"/>
        <v>1.8548175307206982E-3</v>
      </c>
      <c r="E232" s="20">
        <v>-1.4391749190952874E-3</v>
      </c>
      <c r="F232" s="38">
        <f t="shared" si="17"/>
        <v>218</v>
      </c>
    </row>
    <row r="233" spans="1:6" x14ac:dyDescent="0.3">
      <c r="A233" s="3">
        <f t="shared" si="15"/>
        <v>220</v>
      </c>
      <c r="B233" s="10">
        <v>43865.041666666664</v>
      </c>
      <c r="C233" s="9">
        <v>1054855.17</v>
      </c>
      <c r="D233" s="20">
        <f t="shared" si="16"/>
        <v>4.9872695408565981E-3</v>
      </c>
      <c r="E233" s="20">
        <v>-1.2526756005244444E-3</v>
      </c>
      <c r="F233" s="38">
        <f t="shared" si="17"/>
        <v>219</v>
      </c>
    </row>
    <row r="234" spans="1:6" x14ac:dyDescent="0.3">
      <c r="A234" s="3">
        <f t="shared" si="15"/>
        <v>221</v>
      </c>
      <c r="B234" s="10">
        <v>43866.041666666664</v>
      </c>
      <c r="C234" s="9">
        <v>1061431.4649999999</v>
      </c>
      <c r="D234" s="20">
        <f t="shared" si="16"/>
        <v>6.2343108201288189E-3</v>
      </c>
      <c r="E234" s="20">
        <v>-1.2306877104297786E-3</v>
      </c>
      <c r="F234" s="38">
        <f t="shared" si="17"/>
        <v>220</v>
      </c>
    </row>
    <row r="235" spans="1:6" x14ac:dyDescent="0.3">
      <c r="A235" s="3">
        <f t="shared" si="15"/>
        <v>222</v>
      </c>
      <c r="B235" s="10">
        <v>43867.041666666664</v>
      </c>
      <c r="C235" s="9">
        <v>1085444.4000000001</v>
      </c>
      <c r="D235" s="20">
        <f t="shared" si="16"/>
        <v>2.2623161072392373E-2</v>
      </c>
      <c r="E235" s="20">
        <v>-1.228884937011121E-3</v>
      </c>
      <c r="F235" s="38">
        <f t="shared" si="17"/>
        <v>221</v>
      </c>
    </row>
    <row r="236" spans="1:6" x14ac:dyDescent="0.3">
      <c r="A236" s="3">
        <f t="shared" si="15"/>
        <v>223</v>
      </c>
      <c r="B236" s="10">
        <v>43868.041666666664</v>
      </c>
      <c r="C236" s="9">
        <v>1085638.3700000001</v>
      </c>
      <c r="D236" s="20">
        <f t="shared" si="16"/>
        <v>1.7870100025385582E-4</v>
      </c>
      <c r="E236" s="20">
        <v>-1.1900382469981485E-3</v>
      </c>
      <c r="F236" s="38">
        <f t="shared" si="17"/>
        <v>222</v>
      </c>
    </row>
    <row r="237" spans="1:6" x14ac:dyDescent="0.3">
      <c r="A237" s="3">
        <f t="shared" si="15"/>
        <v>224</v>
      </c>
      <c r="B237" s="10">
        <v>43871.041666666664</v>
      </c>
      <c r="C237" s="9">
        <v>1085654.2050000001</v>
      </c>
      <c r="D237" s="20">
        <f t="shared" si="16"/>
        <v>1.4585888300944205E-5</v>
      </c>
      <c r="E237" s="20">
        <v>-1.0898687823359676E-3</v>
      </c>
      <c r="F237" s="38">
        <f t="shared" si="17"/>
        <v>223</v>
      </c>
    </row>
    <row r="238" spans="1:6" x14ac:dyDescent="0.3">
      <c r="A238" s="3">
        <f t="shared" si="15"/>
        <v>225</v>
      </c>
      <c r="B238" s="10">
        <v>43872.041666666664</v>
      </c>
      <c r="C238" s="9">
        <v>1085975.1950000001</v>
      </c>
      <c r="D238" s="20">
        <f t="shared" si="16"/>
        <v>2.9566504557498874E-4</v>
      </c>
      <c r="E238" s="20">
        <v>-1.0415227242958069E-3</v>
      </c>
      <c r="F238" s="38">
        <f t="shared" si="17"/>
        <v>224</v>
      </c>
    </row>
    <row r="239" spans="1:6" x14ac:dyDescent="0.3">
      <c r="A239" s="3">
        <f t="shared" si="15"/>
        <v>226</v>
      </c>
      <c r="B239" s="10">
        <v>43873.041666666664</v>
      </c>
      <c r="C239" s="9">
        <v>1084407.7150000001</v>
      </c>
      <c r="D239" s="20">
        <f t="shared" si="16"/>
        <v>-1.4433847174566417E-3</v>
      </c>
      <c r="E239" s="20">
        <v>-1.0094543645978726E-3</v>
      </c>
      <c r="F239" s="38">
        <f t="shared" si="17"/>
        <v>225</v>
      </c>
    </row>
    <row r="240" spans="1:6" x14ac:dyDescent="0.3">
      <c r="A240" s="3">
        <f t="shared" si="15"/>
        <v>227</v>
      </c>
      <c r="B240" s="10">
        <v>43874.041666666664</v>
      </c>
      <c r="C240" s="9">
        <v>1092980.8400000001</v>
      </c>
      <c r="D240" s="20">
        <f t="shared" si="16"/>
        <v>7.905813359138536E-3</v>
      </c>
      <c r="E240" s="20">
        <v>-9.3990805720656212E-4</v>
      </c>
      <c r="F240" s="38">
        <f t="shared" si="17"/>
        <v>226</v>
      </c>
    </row>
    <row r="241" spans="1:6" x14ac:dyDescent="0.3">
      <c r="A241" s="3">
        <f t="shared" si="15"/>
        <v>228</v>
      </c>
      <c r="B241" s="10">
        <v>43875.041666666664</v>
      </c>
      <c r="C241" s="9">
        <v>1096632.9450000001</v>
      </c>
      <c r="D241" s="20">
        <f t="shared" si="16"/>
        <v>3.3414172200858516E-3</v>
      </c>
      <c r="E241" s="20">
        <v>-8.1403173234007031E-4</v>
      </c>
      <c r="F241" s="38">
        <f t="shared" si="17"/>
        <v>227</v>
      </c>
    </row>
    <row r="242" spans="1:6" x14ac:dyDescent="0.3">
      <c r="A242" s="3">
        <f t="shared" si="15"/>
        <v>229</v>
      </c>
      <c r="B242" s="10">
        <v>43878.041666666664</v>
      </c>
      <c r="C242" s="9">
        <v>1098717.8599999999</v>
      </c>
      <c r="D242" s="20">
        <f t="shared" si="16"/>
        <v>1.9011967582278633E-3</v>
      </c>
      <c r="E242" s="20">
        <v>-7.8314015997094089E-4</v>
      </c>
      <c r="F242" s="38">
        <f t="shared" si="17"/>
        <v>228</v>
      </c>
    </row>
    <row r="243" spans="1:6" x14ac:dyDescent="0.3">
      <c r="A243" s="3">
        <f t="shared" si="15"/>
        <v>230</v>
      </c>
      <c r="B243" s="10">
        <v>43879.041666666664</v>
      </c>
      <c r="C243" s="9">
        <v>1104245.83</v>
      </c>
      <c r="D243" s="20">
        <f t="shared" si="16"/>
        <v>5.0312916548023168E-3</v>
      </c>
      <c r="E243" s="20">
        <v>-6.7397120816781175E-4</v>
      </c>
      <c r="F243" s="38">
        <f t="shared" si="17"/>
        <v>229</v>
      </c>
    </row>
    <row r="244" spans="1:6" x14ac:dyDescent="0.3">
      <c r="A244" s="3">
        <f t="shared" si="15"/>
        <v>231</v>
      </c>
      <c r="B244" s="10">
        <v>43880.041666666664</v>
      </c>
      <c r="C244" s="9">
        <v>1104083.6200000001</v>
      </c>
      <c r="D244" s="20">
        <f t="shared" si="16"/>
        <v>-1.4689663804301478E-4</v>
      </c>
      <c r="E244" s="20">
        <v>-6.6483904119885029E-4</v>
      </c>
      <c r="F244" s="38">
        <f t="shared" si="17"/>
        <v>230</v>
      </c>
    </row>
    <row r="245" spans="1:6" x14ac:dyDescent="0.3">
      <c r="A245" s="3">
        <f t="shared" si="15"/>
        <v>232</v>
      </c>
      <c r="B245" s="10">
        <v>43881.041666666664</v>
      </c>
      <c r="C245" s="9">
        <v>1100619.7249999999</v>
      </c>
      <c r="D245" s="20">
        <f t="shared" si="16"/>
        <v>-3.1373484193165657E-3</v>
      </c>
      <c r="E245" s="20">
        <v>-6.4871759903273318E-4</v>
      </c>
      <c r="F245" s="38">
        <f t="shared" si="17"/>
        <v>231</v>
      </c>
    </row>
    <row r="246" spans="1:6" x14ac:dyDescent="0.3">
      <c r="A246" s="3">
        <f t="shared" si="15"/>
        <v>233</v>
      </c>
      <c r="B246" s="10">
        <v>43882.041666666664</v>
      </c>
      <c r="C246" s="9">
        <v>1101521.7250000001</v>
      </c>
      <c r="D246" s="20">
        <f t="shared" si="16"/>
        <v>8.1953828330694201E-4</v>
      </c>
      <c r="E246" s="20">
        <v>-5.3584223538294395E-4</v>
      </c>
      <c r="F246" s="38">
        <f t="shared" si="17"/>
        <v>232</v>
      </c>
    </row>
    <row r="247" spans="1:6" x14ac:dyDescent="0.3">
      <c r="A247" s="3">
        <f t="shared" si="15"/>
        <v>234</v>
      </c>
      <c r="B247" s="10">
        <v>43885.041666666664</v>
      </c>
      <c r="C247" s="9">
        <v>1076843.83</v>
      </c>
      <c r="D247" s="20">
        <f t="shared" si="16"/>
        <v>-2.240345736258631E-2</v>
      </c>
      <c r="E247" s="20">
        <v>-4.9593878063902697E-4</v>
      </c>
      <c r="F247" s="38">
        <f t="shared" si="17"/>
        <v>233</v>
      </c>
    </row>
    <row r="248" spans="1:6" x14ac:dyDescent="0.3">
      <c r="A248" s="3">
        <f t="shared" si="15"/>
        <v>235</v>
      </c>
      <c r="B248" s="10">
        <v>43886.041666666664</v>
      </c>
      <c r="C248" s="9">
        <v>1061128.3199999998</v>
      </c>
      <c r="D248" s="20">
        <f t="shared" si="16"/>
        <v>-1.4594047495262386E-2</v>
      </c>
      <c r="E248" s="20">
        <v>-4.5553451949842394E-4</v>
      </c>
      <c r="F248" s="38">
        <f t="shared" si="17"/>
        <v>234</v>
      </c>
    </row>
    <row r="249" spans="1:6" x14ac:dyDescent="0.3">
      <c r="A249" s="3">
        <f t="shared" si="15"/>
        <v>236</v>
      </c>
      <c r="B249" s="10">
        <v>43887.041666666664</v>
      </c>
      <c r="C249" s="9">
        <v>1061837.4700000002</v>
      </c>
      <c r="D249" s="20">
        <f t="shared" si="16"/>
        <v>6.6829806219881327E-4</v>
      </c>
      <c r="E249" s="20">
        <v>-4.0264237937603919E-4</v>
      </c>
      <c r="F249" s="38">
        <f t="shared" si="17"/>
        <v>235</v>
      </c>
    </row>
    <row r="250" spans="1:6" x14ac:dyDescent="0.3">
      <c r="A250" s="3">
        <f t="shared" si="15"/>
        <v>237</v>
      </c>
      <c r="B250" s="10">
        <v>43888.041666666664</v>
      </c>
      <c r="C250" s="9">
        <v>1037290.36</v>
      </c>
      <c r="D250" s="20">
        <f t="shared" si="16"/>
        <v>-2.3117577495169961E-2</v>
      </c>
      <c r="E250" s="20">
        <v>-3.4695582600419161E-4</v>
      </c>
      <c r="F250" s="38">
        <f t="shared" si="17"/>
        <v>236</v>
      </c>
    </row>
    <row r="251" spans="1:6" x14ac:dyDescent="0.3">
      <c r="A251" s="3">
        <f t="shared" si="15"/>
        <v>238</v>
      </c>
      <c r="B251" s="10">
        <v>43889.041666666664</v>
      </c>
      <c r="C251" s="9">
        <v>990290.82</v>
      </c>
      <c r="D251" s="20">
        <f t="shared" si="16"/>
        <v>-4.530991688768804E-2</v>
      </c>
      <c r="E251" s="20">
        <v>-3.4320148793298699E-4</v>
      </c>
      <c r="F251" s="38">
        <f t="shared" si="17"/>
        <v>237</v>
      </c>
    </row>
    <row r="252" spans="1:6" x14ac:dyDescent="0.3">
      <c r="A252" s="3">
        <f t="shared" si="15"/>
        <v>239</v>
      </c>
      <c r="B252" s="10">
        <v>43892.041666666664</v>
      </c>
      <c r="C252" s="9">
        <v>1007133.405</v>
      </c>
      <c r="D252" s="20">
        <f t="shared" si="16"/>
        <v>1.7007715975797977E-2</v>
      </c>
      <c r="E252" s="20">
        <v>-3.2193248852963041E-4</v>
      </c>
      <c r="F252" s="38">
        <f t="shared" si="17"/>
        <v>238</v>
      </c>
    </row>
    <row r="253" spans="1:6" x14ac:dyDescent="0.3">
      <c r="A253" s="3">
        <f t="shared" si="15"/>
        <v>240</v>
      </c>
      <c r="B253" s="10">
        <v>43893.041666666664</v>
      </c>
      <c r="C253" s="9">
        <v>1010275.65</v>
      </c>
      <c r="D253" s="20">
        <f t="shared" si="16"/>
        <v>3.1199888558954836E-3</v>
      </c>
      <c r="E253" s="20">
        <v>-2.4806515655961814E-4</v>
      </c>
      <c r="F253" s="38">
        <f t="shared" si="17"/>
        <v>239</v>
      </c>
    </row>
    <row r="254" spans="1:6" x14ac:dyDescent="0.3">
      <c r="A254" s="3">
        <f t="shared" si="15"/>
        <v>241</v>
      </c>
      <c r="B254" s="10">
        <v>43894.041666666664</v>
      </c>
      <c r="C254" s="9">
        <v>1040522.1299999999</v>
      </c>
      <c r="D254" s="20">
        <f t="shared" si="16"/>
        <v>2.9938838969344461E-2</v>
      </c>
      <c r="E254" s="20">
        <v>-2.1449094129410984E-4</v>
      </c>
      <c r="F254" s="38">
        <f t="shared" si="17"/>
        <v>240</v>
      </c>
    </row>
    <row r="255" spans="1:6" x14ac:dyDescent="0.3">
      <c r="A255" s="3">
        <f t="shared" si="15"/>
        <v>242</v>
      </c>
      <c r="B255" s="10">
        <v>43895.041666666664</v>
      </c>
      <c r="C255" s="9">
        <v>1027161.665</v>
      </c>
      <c r="D255" s="20">
        <f t="shared" si="16"/>
        <v>-1.2840154586620689E-2</v>
      </c>
      <c r="E255" s="20">
        <v>-1.4689663804301478E-4</v>
      </c>
      <c r="F255" s="38">
        <f t="shared" si="17"/>
        <v>241</v>
      </c>
    </row>
    <row r="256" spans="1:6" x14ac:dyDescent="0.3">
      <c r="A256" s="3">
        <f t="shared" si="15"/>
        <v>243</v>
      </c>
      <c r="B256" s="10">
        <v>43896.041666666664</v>
      </c>
      <c r="C256" s="9">
        <v>988843.97</v>
      </c>
      <c r="D256" s="20">
        <f t="shared" si="16"/>
        <v>-3.7304444184061425E-2</v>
      </c>
      <c r="E256" s="20">
        <v>-9.2814959184561729E-5</v>
      </c>
      <c r="F256" s="38">
        <f t="shared" si="17"/>
        <v>242</v>
      </c>
    </row>
    <row r="257" spans="1:6" x14ac:dyDescent="0.3">
      <c r="A257" s="3">
        <f t="shared" si="15"/>
        <v>244</v>
      </c>
      <c r="B257" s="10">
        <v>43899.041666666664</v>
      </c>
      <c r="C257" s="9">
        <v>926303.44500000018</v>
      </c>
      <c r="D257" s="20">
        <f t="shared" si="16"/>
        <v>-6.3246100393371307E-2</v>
      </c>
      <c r="E257" s="20">
        <v>-4.5499895216849495E-5</v>
      </c>
      <c r="F257" s="38">
        <f t="shared" si="17"/>
        <v>243</v>
      </c>
    </row>
    <row r="258" spans="1:6" x14ac:dyDescent="0.3">
      <c r="A258" s="3">
        <f t="shared" si="15"/>
        <v>245</v>
      </c>
      <c r="B258" s="10">
        <v>43900.041666666664</v>
      </c>
      <c r="C258" s="9">
        <v>902576.2</v>
      </c>
      <c r="D258" s="20">
        <f t="shared" si="16"/>
        <v>-2.5614980844641311E-2</v>
      </c>
      <c r="E258" s="20">
        <v>-4.3799890999340896E-5</v>
      </c>
      <c r="F258" s="38">
        <f t="shared" si="17"/>
        <v>244</v>
      </c>
    </row>
    <row r="259" spans="1:6" x14ac:dyDescent="0.3">
      <c r="A259" s="3">
        <f t="shared" si="15"/>
        <v>246</v>
      </c>
      <c r="B259" s="10">
        <v>43901.041666666664</v>
      </c>
      <c r="C259" s="9">
        <v>903709.02500000002</v>
      </c>
      <c r="D259" s="20">
        <f t="shared" si="16"/>
        <v>1.2551017853119628E-3</v>
      </c>
      <c r="E259" s="20">
        <v>-2.5731383317406653E-6</v>
      </c>
      <c r="F259" s="38">
        <f t="shared" si="17"/>
        <v>245</v>
      </c>
    </row>
    <row r="260" spans="1:6" x14ac:dyDescent="0.3">
      <c r="A260" s="3">
        <f t="shared" si="15"/>
        <v>247</v>
      </c>
      <c r="B260" s="10">
        <v>43902.041666666664</v>
      </c>
      <c r="C260" s="9">
        <v>822254.84199999995</v>
      </c>
      <c r="D260" s="20">
        <f t="shared" si="16"/>
        <v>-9.0133196357090828E-2</v>
      </c>
      <c r="E260" s="20">
        <v>1.2918036547127087E-6</v>
      </c>
      <c r="F260" s="38">
        <f t="shared" si="17"/>
        <v>246</v>
      </c>
    </row>
    <row r="261" spans="1:6" x14ac:dyDescent="0.3">
      <c r="A261" s="3">
        <f t="shared" si="15"/>
        <v>248</v>
      </c>
      <c r="B261" s="10">
        <v>43903.041666666664</v>
      </c>
      <c r="C261" s="9">
        <v>816483.30799999996</v>
      </c>
      <c r="D261" s="20">
        <f t="shared" si="16"/>
        <v>-7.019154774402625E-3</v>
      </c>
      <c r="E261" s="20">
        <v>1.4585888300944205E-5</v>
      </c>
      <c r="F261" s="38">
        <f t="shared" si="17"/>
        <v>247</v>
      </c>
    </row>
    <row r="262" spans="1:6" x14ac:dyDescent="0.3">
      <c r="A262" s="3">
        <f t="shared" si="15"/>
        <v>249</v>
      </c>
      <c r="B262" s="10">
        <v>43906.041666666664</v>
      </c>
      <c r="C262" s="9">
        <v>812085.21399999992</v>
      </c>
      <c r="D262" s="20">
        <f t="shared" si="16"/>
        <v>-5.386630635197287E-3</v>
      </c>
      <c r="E262" s="20">
        <v>3.8819697659508989E-5</v>
      </c>
      <c r="F262" s="38">
        <f t="shared" si="17"/>
        <v>248</v>
      </c>
    </row>
    <row r="263" spans="1:6" x14ac:dyDescent="0.3">
      <c r="A263" s="3">
        <f t="shared" si="15"/>
        <v>250</v>
      </c>
      <c r="B263" s="10">
        <v>43907.041666666664</v>
      </c>
      <c r="C263" s="9">
        <v>847080.62</v>
      </c>
      <c r="D263" s="20">
        <f t="shared" si="16"/>
        <v>4.3093268288468156E-2</v>
      </c>
      <c r="E263" s="20">
        <v>1.662274700973132E-4</v>
      </c>
      <c r="F263" s="38">
        <f t="shared" si="17"/>
        <v>249</v>
      </c>
    </row>
    <row r="264" spans="1:6" x14ac:dyDescent="0.3">
      <c r="A264" s="3">
        <f t="shared" si="15"/>
        <v>251</v>
      </c>
      <c r="B264" s="10">
        <v>43908.041666666664</v>
      </c>
      <c r="C264" s="9">
        <v>833539.1449999999</v>
      </c>
      <c r="D264" s="20">
        <f t="shared" si="16"/>
        <v>-1.5986052189459921E-2</v>
      </c>
      <c r="E264" s="20">
        <v>1.7870100025385582E-4</v>
      </c>
      <c r="F264" s="38">
        <f t="shared" si="17"/>
        <v>250</v>
      </c>
    </row>
    <row r="265" spans="1:6" x14ac:dyDescent="0.3">
      <c r="A265" s="3">
        <f t="shared" si="15"/>
        <v>252</v>
      </c>
      <c r="B265" s="10">
        <v>43909.041666666664</v>
      </c>
      <c r="C265" s="9">
        <v>845103.17499999993</v>
      </c>
      <c r="D265" s="20">
        <f t="shared" si="16"/>
        <v>1.3873409628530453E-2</v>
      </c>
      <c r="E265" s="20">
        <v>2.4196474373949783E-4</v>
      </c>
      <c r="F265" s="38">
        <f t="shared" si="17"/>
        <v>251</v>
      </c>
    </row>
    <row r="266" spans="1:6" x14ac:dyDescent="0.3">
      <c r="A266" s="3">
        <f t="shared" si="15"/>
        <v>253</v>
      </c>
      <c r="B266" s="10">
        <v>43910.041666666664</v>
      </c>
      <c r="C266" s="9">
        <v>849748.76500000001</v>
      </c>
      <c r="D266" s="20">
        <f t="shared" si="16"/>
        <v>5.4970684496600253E-3</v>
      </c>
      <c r="E266" s="20">
        <v>2.5455426253873092E-4</v>
      </c>
      <c r="F266" s="38">
        <f t="shared" si="17"/>
        <v>252</v>
      </c>
    </row>
    <row r="267" spans="1:6" x14ac:dyDescent="0.3">
      <c r="A267" s="3">
        <f t="shared" si="15"/>
        <v>254</v>
      </c>
      <c r="B267" s="10">
        <v>43913.041666666664</v>
      </c>
      <c r="C267" s="9">
        <v>847095.83</v>
      </c>
      <c r="D267" s="20">
        <f t="shared" si="16"/>
        <v>-3.1220227781090237E-3</v>
      </c>
      <c r="E267" s="20">
        <v>2.9566504557498874E-4</v>
      </c>
      <c r="F267" s="38">
        <f t="shared" si="17"/>
        <v>253</v>
      </c>
    </row>
    <row r="268" spans="1:6" x14ac:dyDescent="0.3">
      <c r="A268" s="3">
        <f t="shared" si="15"/>
        <v>255</v>
      </c>
      <c r="B268" s="10">
        <v>43914.041666666664</v>
      </c>
      <c r="C268" s="9">
        <v>878145.3139999999</v>
      </c>
      <c r="D268" s="20">
        <f t="shared" si="16"/>
        <v>3.6654039484529166E-2</v>
      </c>
      <c r="E268" s="20">
        <v>3.0135333316594348E-4</v>
      </c>
      <c r="F268" s="38">
        <f t="shared" si="17"/>
        <v>254</v>
      </c>
    </row>
    <row r="269" spans="1:6" x14ac:dyDescent="0.3">
      <c r="A269" s="3">
        <f t="shared" si="15"/>
        <v>256</v>
      </c>
      <c r="B269" s="10">
        <v>43915.041666666664</v>
      </c>
      <c r="C269" s="9">
        <v>882592.40999999992</v>
      </c>
      <c r="D269" s="20">
        <f t="shared" si="16"/>
        <v>5.064191460230294E-3</v>
      </c>
      <c r="E269" s="20">
        <v>3.7468963151243706E-4</v>
      </c>
      <c r="F269" s="38">
        <f t="shared" si="17"/>
        <v>255</v>
      </c>
    </row>
    <row r="270" spans="1:6" x14ac:dyDescent="0.3">
      <c r="A270" s="3">
        <f t="shared" si="15"/>
        <v>257</v>
      </c>
      <c r="B270" s="10">
        <v>43916.041666666664</v>
      </c>
      <c r="C270" s="9">
        <v>896466.49100000004</v>
      </c>
      <c r="D270" s="20">
        <f t="shared" si="16"/>
        <v>1.5719692173650213E-2</v>
      </c>
      <c r="E270" s="20">
        <v>4.1507704454435412E-4</v>
      </c>
      <c r="F270" s="38">
        <f t="shared" si="17"/>
        <v>256</v>
      </c>
    </row>
    <row r="271" spans="1:6" x14ac:dyDescent="0.3">
      <c r="A271" s="3">
        <f t="shared" ref="A271:A334" si="18">A270+1</f>
        <v>258</v>
      </c>
      <c r="B271" s="10">
        <v>43917.041666666664</v>
      </c>
      <c r="C271" s="9">
        <v>869261.70500000007</v>
      </c>
      <c r="D271" s="20">
        <f t="shared" si="16"/>
        <v>-3.0346684759687159E-2</v>
      </c>
      <c r="E271" s="20">
        <v>4.1687136058654595E-4</v>
      </c>
      <c r="F271" s="38">
        <f t="shared" si="17"/>
        <v>257</v>
      </c>
    </row>
    <row r="272" spans="1:6" x14ac:dyDescent="0.3">
      <c r="A272" s="3">
        <f t="shared" si="18"/>
        <v>259</v>
      </c>
      <c r="B272" s="10">
        <v>43920.083333333336</v>
      </c>
      <c r="C272" s="9">
        <v>896945.61400000018</v>
      </c>
      <c r="D272" s="20">
        <f t="shared" ref="D272:D335" si="19">($C272/$C271)-1</f>
        <v>3.1847611416403243E-2</v>
      </c>
      <c r="E272" s="20">
        <v>4.4093934988809202E-4</v>
      </c>
      <c r="F272" s="38">
        <f t="shared" ref="F272:F335" si="20">F271+1</f>
        <v>258</v>
      </c>
    </row>
    <row r="273" spans="1:6" x14ac:dyDescent="0.3">
      <c r="A273" s="3">
        <f t="shared" si="18"/>
        <v>260</v>
      </c>
      <c r="B273" s="10">
        <v>43921.083333333336</v>
      </c>
      <c r="C273" s="9">
        <v>890319.03899999999</v>
      </c>
      <c r="D273" s="20">
        <f t="shared" si="19"/>
        <v>-7.3879340024289863E-3</v>
      </c>
      <c r="E273" s="20">
        <v>4.6041265897711625E-4</v>
      </c>
      <c r="F273" s="38">
        <f t="shared" si="20"/>
        <v>259</v>
      </c>
    </row>
    <row r="274" spans="1:6" x14ac:dyDescent="0.3">
      <c r="A274" s="3">
        <f t="shared" si="18"/>
        <v>261</v>
      </c>
      <c r="B274" s="10">
        <v>43922.083333333336</v>
      </c>
      <c r="C274" s="9">
        <v>874763.22699999996</v>
      </c>
      <c r="D274" s="20">
        <f t="shared" si="19"/>
        <v>-1.7472177184340798E-2</v>
      </c>
      <c r="E274" s="20">
        <v>4.6787571024498043E-4</v>
      </c>
      <c r="F274" s="38">
        <f t="shared" si="20"/>
        <v>260</v>
      </c>
    </row>
    <row r="275" spans="1:6" x14ac:dyDescent="0.3">
      <c r="A275" s="3">
        <f t="shared" si="18"/>
        <v>262</v>
      </c>
      <c r="B275" s="10">
        <v>43923.083333333336</v>
      </c>
      <c r="C275" s="9">
        <v>890390.696</v>
      </c>
      <c r="D275" s="20">
        <f t="shared" si="19"/>
        <v>1.7864798745135246E-2</v>
      </c>
      <c r="E275" s="20">
        <v>4.8598344801753512E-4</v>
      </c>
      <c r="F275" s="38">
        <f t="shared" si="20"/>
        <v>261</v>
      </c>
    </row>
    <row r="276" spans="1:6" x14ac:dyDescent="0.3">
      <c r="A276" s="3">
        <f t="shared" si="18"/>
        <v>263</v>
      </c>
      <c r="B276" s="10">
        <v>43924.083333333336</v>
      </c>
      <c r="C276" s="9">
        <v>898940.9929999999</v>
      </c>
      <c r="D276" s="20">
        <f t="shared" si="19"/>
        <v>9.6028597765132062E-3</v>
      </c>
      <c r="E276" s="20">
        <v>5.3467110863469891E-4</v>
      </c>
      <c r="F276" s="38">
        <f t="shared" si="20"/>
        <v>262</v>
      </c>
    </row>
    <row r="277" spans="1:6" x14ac:dyDescent="0.3">
      <c r="A277" s="3">
        <f t="shared" si="18"/>
        <v>264</v>
      </c>
      <c r="B277" s="10">
        <v>43927.083333333336</v>
      </c>
      <c r="C277" s="9">
        <v>934499.34</v>
      </c>
      <c r="D277" s="20">
        <f t="shared" si="19"/>
        <v>3.955581876551495E-2</v>
      </c>
      <c r="E277" s="20">
        <v>5.5702542043567504E-4</v>
      </c>
      <c r="F277" s="38">
        <f t="shared" si="20"/>
        <v>263</v>
      </c>
    </row>
    <row r="278" spans="1:6" x14ac:dyDescent="0.3">
      <c r="A278" s="3">
        <f t="shared" si="18"/>
        <v>265</v>
      </c>
      <c r="B278" s="10">
        <v>43928.083333333336</v>
      </c>
      <c r="C278" s="9">
        <v>935639.35400000005</v>
      </c>
      <c r="D278" s="20">
        <f t="shared" si="19"/>
        <v>1.2199195346676017E-3</v>
      </c>
      <c r="E278" s="20">
        <v>6.3391507532917224E-4</v>
      </c>
      <c r="F278" s="38">
        <f t="shared" si="20"/>
        <v>264</v>
      </c>
    </row>
    <row r="279" spans="1:6" x14ac:dyDescent="0.3">
      <c r="A279" s="3">
        <f t="shared" si="18"/>
        <v>266</v>
      </c>
      <c r="B279" s="10">
        <v>43929.083333333336</v>
      </c>
      <c r="C279" s="9">
        <v>925326.86699999997</v>
      </c>
      <c r="D279" s="20">
        <f t="shared" si="19"/>
        <v>-1.1021861100554031E-2</v>
      </c>
      <c r="E279" s="20">
        <v>6.6829806219881327E-4</v>
      </c>
      <c r="F279" s="38">
        <f t="shared" si="20"/>
        <v>265</v>
      </c>
    </row>
    <row r="280" spans="1:6" x14ac:dyDescent="0.3">
      <c r="A280" s="3">
        <f t="shared" si="18"/>
        <v>267</v>
      </c>
      <c r="B280" s="10">
        <v>43930.083333333336</v>
      </c>
      <c r="C280" s="9">
        <v>921727.11899999983</v>
      </c>
      <c r="D280" s="20">
        <f t="shared" si="19"/>
        <v>-3.8902447647185534E-3</v>
      </c>
      <c r="E280" s="20">
        <v>6.8947165326460613E-4</v>
      </c>
      <c r="F280" s="38">
        <f t="shared" si="20"/>
        <v>266</v>
      </c>
    </row>
    <row r="281" spans="1:6" x14ac:dyDescent="0.3">
      <c r="A281" s="3">
        <f t="shared" si="18"/>
        <v>268</v>
      </c>
      <c r="B281" s="10">
        <v>43935.083333333336</v>
      </c>
      <c r="C281" s="9">
        <v>938931.63399999996</v>
      </c>
      <c r="D281" s="20">
        <f t="shared" si="19"/>
        <v>1.8665518943031367E-2</v>
      </c>
      <c r="E281" s="20">
        <v>7.9951574876813147E-4</v>
      </c>
      <c r="F281" s="38">
        <f t="shared" si="20"/>
        <v>267</v>
      </c>
    </row>
    <row r="282" spans="1:6" x14ac:dyDescent="0.3">
      <c r="A282" s="3">
        <f t="shared" si="18"/>
        <v>269</v>
      </c>
      <c r="B282" s="10">
        <v>43936.083333333336</v>
      </c>
      <c r="C282" s="9">
        <v>925426.94700000004</v>
      </c>
      <c r="D282" s="20">
        <f t="shared" si="19"/>
        <v>-1.4383035474550776E-2</v>
      </c>
      <c r="E282" s="20">
        <v>7.9979492107806749E-4</v>
      </c>
      <c r="F282" s="38">
        <f t="shared" si="20"/>
        <v>268</v>
      </c>
    </row>
    <row r="283" spans="1:6" x14ac:dyDescent="0.3">
      <c r="A283" s="3">
        <f t="shared" si="18"/>
        <v>270</v>
      </c>
      <c r="B283" s="10">
        <v>43937.083333333336</v>
      </c>
      <c r="C283" s="9">
        <v>925129.022</v>
      </c>
      <c r="D283" s="20">
        <f t="shared" si="19"/>
        <v>-3.2193248852963041E-4</v>
      </c>
      <c r="E283" s="20">
        <v>8.1953828330694201E-4</v>
      </c>
      <c r="F283" s="38">
        <f t="shared" si="20"/>
        <v>269</v>
      </c>
    </row>
    <row r="284" spans="1:6" x14ac:dyDescent="0.3">
      <c r="A284" s="3">
        <f t="shared" si="18"/>
        <v>271</v>
      </c>
      <c r="B284" s="10">
        <v>43938.083333333336</v>
      </c>
      <c r="C284" s="9">
        <v>946634.85299999989</v>
      </c>
      <c r="D284" s="20">
        <f t="shared" si="19"/>
        <v>2.3246304557073882E-2</v>
      </c>
      <c r="E284" s="20">
        <v>9.4167583725868198E-4</v>
      </c>
      <c r="F284" s="38">
        <f t="shared" si="20"/>
        <v>270</v>
      </c>
    </row>
    <row r="285" spans="1:6" x14ac:dyDescent="0.3">
      <c r="A285" s="3">
        <f t="shared" si="18"/>
        <v>272</v>
      </c>
      <c r="B285" s="10">
        <v>43941.083333333336</v>
      </c>
      <c r="C285" s="9">
        <v>955837.11999999988</v>
      </c>
      <c r="D285" s="20">
        <f t="shared" si="19"/>
        <v>9.7210312623043915E-3</v>
      </c>
      <c r="E285" s="20">
        <v>1.0646823199949029E-3</v>
      </c>
      <c r="F285" s="38">
        <f t="shared" si="20"/>
        <v>271</v>
      </c>
    </row>
    <row r="286" spans="1:6" x14ac:dyDescent="0.3">
      <c r="A286" s="3">
        <f t="shared" si="18"/>
        <v>273</v>
      </c>
      <c r="B286" s="10">
        <v>43942.083333333336</v>
      </c>
      <c r="C286" s="9">
        <v>938271.39399999997</v>
      </c>
      <c r="D286" s="20">
        <f t="shared" si="19"/>
        <v>-1.8377321441544248E-2</v>
      </c>
      <c r="E286" s="20">
        <v>1.075152438568594E-3</v>
      </c>
      <c r="F286" s="38">
        <f t="shared" si="20"/>
        <v>272</v>
      </c>
    </row>
    <row r="287" spans="1:6" x14ac:dyDescent="0.3">
      <c r="A287" s="3">
        <f t="shared" si="18"/>
        <v>274</v>
      </c>
      <c r="B287" s="10">
        <v>43943.083333333336</v>
      </c>
      <c r="C287" s="9">
        <v>945833.05500000005</v>
      </c>
      <c r="D287" s="20">
        <f t="shared" si="19"/>
        <v>8.0591405091905433E-3</v>
      </c>
      <c r="E287" s="20">
        <v>1.1235418325095115E-3</v>
      </c>
      <c r="F287" s="38">
        <f t="shared" si="20"/>
        <v>273</v>
      </c>
    </row>
    <row r="288" spans="1:6" x14ac:dyDescent="0.3">
      <c r="A288" s="3">
        <f t="shared" si="18"/>
        <v>275</v>
      </c>
      <c r="B288" s="10">
        <v>43944.083333333336</v>
      </c>
      <c r="C288" s="9">
        <v>954244.6320000001</v>
      </c>
      <c r="D288" s="20">
        <f t="shared" si="19"/>
        <v>8.8932998857815804E-3</v>
      </c>
      <c r="E288" s="20">
        <v>1.1607976348040339E-3</v>
      </c>
      <c r="F288" s="38">
        <f t="shared" si="20"/>
        <v>274</v>
      </c>
    </row>
    <row r="289" spans="1:6" x14ac:dyDescent="0.3">
      <c r="A289" s="3">
        <f t="shared" si="18"/>
        <v>276</v>
      </c>
      <c r="B289" s="10">
        <v>43945.083333333336</v>
      </c>
      <c r="C289" s="9">
        <v>963682.99100000004</v>
      </c>
      <c r="D289" s="20">
        <f t="shared" si="19"/>
        <v>9.8909217652272119E-3</v>
      </c>
      <c r="E289" s="20">
        <v>1.2114680019990054E-3</v>
      </c>
      <c r="F289" s="38">
        <f t="shared" si="20"/>
        <v>275</v>
      </c>
    </row>
    <row r="290" spans="1:6" x14ac:dyDescent="0.3">
      <c r="A290" s="3">
        <f t="shared" si="18"/>
        <v>277</v>
      </c>
      <c r="B290" s="10">
        <v>43948.083333333336</v>
      </c>
      <c r="C290" s="9">
        <v>981780.95000000007</v>
      </c>
      <c r="D290" s="20">
        <f t="shared" si="19"/>
        <v>1.8779992143702851E-2</v>
      </c>
      <c r="E290" s="20">
        <v>1.2199195346676017E-3</v>
      </c>
      <c r="F290" s="38">
        <f t="shared" si="20"/>
        <v>276</v>
      </c>
    </row>
    <row r="291" spans="1:6" x14ac:dyDescent="0.3">
      <c r="A291" s="3">
        <f t="shared" si="18"/>
        <v>278</v>
      </c>
      <c r="B291" s="10">
        <v>43949.083333333336</v>
      </c>
      <c r="C291" s="9">
        <v>966289.54800000007</v>
      </c>
      <c r="D291" s="20">
        <f t="shared" si="19"/>
        <v>-1.577887817032908E-2</v>
      </c>
      <c r="E291" s="20">
        <v>1.2551017853119628E-3</v>
      </c>
      <c r="F291" s="38">
        <f t="shared" si="20"/>
        <v>277</v>
      </c>
    </row>
    <row r="292" spans="1:6" x14ac:dyDescent="0.3">
      <c r="A292" s="3">
        <f t="shared" si="18"/>
        <v>279</v>
      </c>
      <c r="B292" s="10">
        <v>43950.083333333336</v>
      </c>
      <c r="C292" s="9">
        <v>958396.18999999983</v>
      </c>
      <c r="D292" s="20">
        <f t="shared" si="19"/>
        <v>-8.168729565933619E-3</v>
      </c>
      <c r="E292" s="20">
        <v>1.2617198677506991E-3</v>
      </c>
      <c r="F292" s="38">
        <f t="shared" si="20"/>
        <v>278</v>
      </c>
    </row>
    <row r="293" spans="1:6" x14ac:dyDescent="0.3">
      <c r="A293" s="3">
        <f t="shared" si="18"/>
        <v>280</v>
      </c>
      <c r="B293" s="10">
        <v>43951.083333333336</v>
      </c>
      <c r="C293" s="9">
        <v>944868.52100000007</v>
      </c>
      <c r="D293" s="20">
        <f t="shared" si="19"/>
        <v>-1.4114902731405699E-2</v>
      </c>
      <c r="E293" s="20">
        <v>1.2629694555832405E-3</v>
      </c>
      <c r="F293" s="38">
        <f t="shared" si="20"/>
        <v>279</v>
      </c>
    </row>
    <row r="294" spans="1:6" x14ac:dyDescent="0.3">
      <c r="A294" s="3">
        <f t="shared" si="18"/>
        <v>281</v>
      </c>
      <c r="B294" s="10">
        <v>43955.083333333336</v>
      </c>
      <c r="C294" s="9">
        <v>923794.19100000011</v>
      </c>
      <c r="D294" s="20">
        <f t="shared" si="19"/>
        <v>-2.2303981486964997E-2</v>
      </c>
      <c r="E294" s="20">
        <v>1.2867679562784673E-3</v>
      </c>
      <c r="F294" s="38">
        <f t="shared" si="20"/>
        <v>280</v>
      </c>
    </row>
    <row r="295" spans="1:6" x14ac:dyDescent="0.3">
      <c r="A295" s="3">
        <f t="shared" si="18"/>
        <v>282</v>
      </c>
      <c r="B295" s="10">
        <v>43956.083333333336</v>
      </c>
      <c r="C295" s="9">
        <v>939738.88000000012</v>
      </c>
      <c r="D295" s="20">
        <f t="shared" si="19"/>
        <v>1.7260001367555677E-2</v>
      </c>
      <c r="E295" s="20">
        <v>1.3086975883909169E-3</v>
      </c>
      <c r="F295" s="38">
        <f t="shared" si="20"/>
        <v>281</v>
      </c>
    </row>
    <row r="296" spans="1:6" x14ac:dyDescent="0.3">
      <c r="A296" s="3">
        <f t="shared" si="18"/>
        <v>283</v>
      </c>
      <c r="B296" s="10">
        <v>43957.083333333336</v>
      </c>
      <c r="C296" s="9">
        <v>943856.1590000001</v>
      </c>
      <c r="D296" s="20">
        <f t="shared" si="19"/>
        <v>4.3813011120705792E-3</v>
      </c>
      <c r="E296" s="20">
        <v>1.3212844756111952E-3</v>
      </c>
      <c r="F296" s="38">
        <f t="shared" si="20"/>
        <v>282</v>
      </c>
    </row>
    <row r="297" spans="1:6" x14ac:dyDescent="0.3">
      <c r="A297" s="3">
        <f t="shared" si="18"/>
        <v>284</v>
      </c>
      <c r="B297" s="10">
        <v>43958.083333333336</v>
      </c>
      <c r="C297" s="9">
        <v>931129.522</v>
      </c>
      <c r="D297" s="20">
        <f t="shared" si="19"/>
        <v>-1.3483661550170667E-2</v>
      </c>
      <c r="E297" s="20">
        <v>1.3313524371547647E-3</v>
      </c>
      <c r="F297" s="38">
        <f t="shared" si="20"/>
        <v>283</v>
      </c>
    </row>
    <row r="298" spans="1:6" x14ac:dyDescent="0.3">
      <c r="A298" s="3">
        <f t="shared" si="18"/>
        <v>285</v>
      </c>
      <c r="B298" s="10">
        <v>43959.083333333336</v>
      </c>
      <c r="C298" s="9">
        <v>926267.04499999993</v>
      </c>
      <c r="D298" s="20">
        <f t="shared" si="19"/>
        <v>-5.2221274109705007E-3</v>
      </c>
      <c r="E298" s="20">
        <v>1.3661086245226883E-3</v>
      </c>
      <c r="F298" s="38">
        <f t="shared" si="20"/>
        <v>284</v>
      </c>
    </row>
    <row r="299" spans="1:6" x14ac:dyDescent="0.3">
      <c r="A299" s="3">
        <f t="shared" si="18"/>
        <v>286</v>
      </c>
      <c r="B299" s="10">
        <v>43962.083333333336</v>
      </c>
      <c r="C299" s="9">
        <v>917326.28700000013</v>
      </c>
      <c r="D299" s="20">
        <f t="shared" si="19"/>
        <v>-9.652462589770483E-3</v>
      </c>
      <c r="E299" s="20">
        <v>1.4015760870225158E-3</v>
      </c>
      <c r="F299" s="38">
        <f t="shared" si="20"/>
        <v>285</v>
      </c>
    </row>
    <row r="300" spans="1:6" x14ac:dyDescent="0.3">
      <c r="A300" s="3">
        <f t="shared" si="18"/>
        <v>287</v>
      </c>
      <c r="B300" s="10">
        <v>43963.083333333336</v>
      </c>
      <c r="C300" s="9">
        <v>931707.60400000005</v>
      </c>
      <c r="D300" s="20">
        <f t="shared" si="19"/>
        <v>1.5677428199547316E-2</v>
      </c>
      <c r="E300" s="20">
        <v>1.4337836859699138E-3</v>
      </c>
      <c r="F300" s="38">
        <f t="shared" si="20"/>
        <v>286</v>
      </c>
    </row>
    <row r="301" spans="1:6" x14ac:dyDescent="0.3">
      <c r="A301" s="3">
        <f t="shared" si="18"/>
        <v>288</v>
      </c>
      <c r="B301" s="10">
        <v>43964.083333333336</v>
      </c>
      <c r="C301" s="9">
        <v>913936.93400000001</v>
      </c>
      <c r="D301" s="20">
        <f t="shared" si="19"/>
        <v>-1.9073226325198145E-2</v>
      </c>
      <c r="E301" s="20">
        <v>1.4590678617480979E-3</v>
      </c>
      <c r="F301" s="38">
        <f t="shared" si="20"/>
        <v>287</v>
      </c>
    </row>
    <row r="302" spans="1:6" x14ac:dyDescent="0.3">
      <c r="A302" s="3">
        <f t="shared" si="18"/>
        <v>289</v>
      </c>
      <c r="B302" s="10">
        <v>43965.083333333336</v>
      </c>
      <c r="C302" s="9">
        <v>900994.88800000004</v>
      </c>
      <c r="D302" s="20">
        <f t="shared" si="19"/>
        <v>-1.4160764838944573E-2</v>
      </c>
      <c r="E302" s="20">
        <v>1.5314673208737251E-3</v>
      </c>
      <c r="F302" s="38">
        <f t="shared" si="20"/>
        <v>288</v>
      </c>
    </row>
    <row r="303" spans="1:6" x14ac:dyDescent="0.3">
      <c r="A303" s="3">
        <f t="shared" si="18"/>
        <v>290</v>
      </c>
      <c r="B303" s="10">
        <v>43966.083333333336</v>
      </c>
      <c r="C303" s="9">
        <v>893664.82499999995</v>
      </c>
      <c r="D303" s="20">
        <f t="shared" si="19"/>
        <v>-8.1355211862201848E-3</v>
      </c>
      <c r="E303" s="20">
        <v>1.534370648029304E-3</v>
      </c>
      <c r="F303" s="38">
        <f t="shared" si="20"/>
        <v>289</v>
      </c>
    </row>
    <row r="304" spans="1:6" x14ac:dyDescent="0.3">
      <c r="A304" s="3">
        <f t="shared" si="18"/>
        <v>291</v>
      </c>
      <c r="B304" s="10">
        <v>43969.083333333336</v>
      </c>
      <c r="C304" s="9">
        <v>909648.23499999999</v>
      </c>
      <c r="D304" s="20">
        <f t="shared" si="19"/>
        <v>1.7885240140228298E-2</v>
      </c>
      <c r="E304" s="20">
        <v>1.5349021649948558E-3</v>
      </c>
      <c r="F304" s="38">
        <f t="shared" si="20"/>
        <v>290</v>
      </c>
    </row>
    <row r="305" spans="1:6" x14ac:dyDescent="0.3">
      <c r="A305" s="3">
        <f t="shared" si="18"/>
        <v>292</v>
      </c>
      <c r="B305" s="10">
        <v>43970.083333333336</v>
      </c>
      <c r="C305" s="9">
        <v>894167.05</v>
      </c>
      <c r="D305" s="20">
        <f t="shared" si="19"/>
        <v>-1.7018869937124537E-2</v>
      </c>
      <c r="E305" s="20">
        <v>1.550494595980112E-3</v>
      </c>
      <c r="F305" s="38">
        <f t="shared" si="20"/>
        <v>291</v>
      </c>
    </row>
    <row r="306" spans="1:6" x14ac:dyDescent="0.3">
      <c r="A306" s="3">
        <f t="shared" si="18"/>
        <v>293</v>
      </c>
      <c r="B306" s="10">
        <v>43971.083333333336</v>
      </c>
      <c r="C306" s="9">
        <v>904076.69799999986</v>
      </c>
      <c r="D306" s="20">
        <f t="shared" si="19"/>
        <v>1.1082546600212906E-2</v>
      </c>
      <c r="E306" s="20">
        <v>1.6104044431419773E-3</v>
      </c>
      <c r="F306" s="38">
        <f t="shared" si="20"/>
        <v>292</v>
      </c>
    </row>
    <row r="307" spans="1:6" x14ac:dyDescent="0.3">
      <c r="A307" s="3">
        <f t="shared" si="18"/>
        <v>294</v>
      </c>
      <c r="B307" s="10">
        <v>43972.083333333336</v>
      </c>
      <c r="C307" s="9">
        <v>899775.10199999996</v>
      </c>
      <c r="D307" s="20">
        <f t="shared" si="19"/>
        <v>-4.7579989723393057E-3</v>
      </c>
      <c r="E307" s="20">
        <v>1.6382752398484968E-3</v>
      </c>
      <c r="F307" s="38">
        <f t="shared" si="20"/>
        <v>293</v>
      </c>
    </row>
    <row r="308" spans="1:6" x14ac:dyDescent="0.3">
      <c r="A308" s="3">
        <f t="shared" si="18"/>
        <v>295</v>
      </c>
      <c r="B308" s="10">
        <v>43973.083333333336</v>
      </c>
      <c r="C308" s="9">
        <v>897118.46399999992</v>
      </c>
      <c r="D308" s="20">
        <f t="shared" si="19"/>
        <v>-2.9525578048280599E-3</v>
      </c>
      <c r="E308" s="20">
        <v>1.8093615870258262E-3</v>
      </c>
      <c r="F308" s="38">
        <f t="shared" si="20"/>
        <v>294</v>
      </c>
    </row>
    <row r="309" spans="1:6" x14ac:dyDescent="0.3">
      <c r="A309" s="3">
        <f t="shared" si="18"/>
        <v>296</v>
      </c>
      <c r="B309" s="10">
        <v>43976.083333333336</v>
      </c>
      <c r="C309" s="9">
        <v>907572.91899999999</v>
      </c>
      <c r="D309" s="20">
        <f t="shared" si="19"/>
        <v>1.165337178925796E-2</v>
      </c>
      <c r="E309" s="20">
        <v>1.8235149511314219E-3</v>
      </c>
      <c r="F309" s="38">
        <f t="shared" si="20"/>
        <v>295</v>
      </c>
    </row>
    <row r="310" spans="1:6" x14ac:dyDescent="0.3">
      <c r="A310" s="3">
        <f t="shared" si="18"/>
        <v>297</v>
      </c>
      <c r="B310" s="10">
        <v>43977.083333333336</v>
      </c>
      <c r="C310" s="9">
        <v>903604.78599999985</v>
      </c>
      <c r="D310" s="20">
        <f t="shared" si="19"/>
        <v>-4.3722470304340399E-3</v>
      </c>
      <c r="E310" s="20">
        <v>1.8501913237107814E-3</v>
      </c>
      <c r="F310" s="38">
        <f t="shared" si="20"/>
        <v>296</v>
      </c>
    </row>
    <row r="311" spans="1:6" x14ac:dyDescent="0.3">
      <c r="A311" s="3">
        <f t="shared" si="18"/>
        <v>298</v>
      </c>
      <c r="B311" s="10">
        <v>43978.083333333336</v>
      </c>
      <c r="C311" s="9">
        <v>910719.57</v>
      </c>
      <c r="D311" s="20">
        <f t="shared" si="19"/>
        <v>7.8737785702698293E-3</v>
      </c>
      <c r="E311" s="20">
        <v>1.8529909891449314E-3</v>
      </c>
      <c r="F311" s="38">
        <f t="shared" si="20"/>
        <v>297</v>
      </c>
    </row>
    <row r="312" spans="1:6" x14ac:dyDescent="0.3">
      <c r="A312" s="3">
        <f t="shared" si="18"/>
        <v>299</v>
      </c>
      <c r="B312" s="10">
        <v>43979.083333333336</v>
      </c>
      <c r="C312" s="9">
        <v>929390.63</v>
      </c>
      <c r="D312" s="20">
        <f t="shared" si="19"/>
        <v>2.050143712185748E-2</v>
      </c>
      <c r="E312" s="20">
        <v>1.8548175307206982E-3</v>
      </c>
      <c r="F312" s="38">
        <f t="shared" si="20"/>
        <v>298</v>
      </c>
    </row>
    <row r="313" spans="1:6" x14ac:dyDescent="0.3">
      <c r="A313" s="3">
        <f t="shared" si="18"/>
        <v>300</v>
      </c>
      <c r="B313" s="10">
        <v>43980.083333333336</v>
      </c>
      <c r="C313" s="9">
        <v>927860.87900000007</v>
      </c>
      <c r="D313" s="20">
        <f t="shared" si="19"/>
        <v>-1.6459720494491625E-3</v>
      </c>
      <c r="E313" s="20">
        <v>1.9011967582278633E-3</v>
      </c>
      <c r="F313" s="38">
        <f t="shared" si="20"/>
        <v>299</v>
      </c>
    </row>
    <row r="314" spans="1:6" x14ac:dyDescent="0.3">
      <c r="A314" s="3">
        <f t="shared" si="18"/>
        <v>301</v>
      </c>
      <c r="B314" s="10">
        <v>43983.083333333336</v>
      </c>
      <c r="C314" s="9">
        <v>942350.22399999993</v>
      </c>
      <c r="D314" s="20">
        <f t="shared" si="19"/>
        <v>1.5615859368503404E-2</v>
      </c>
      <c r="E314" s="20">
        <v>1.9289473126433698E-3</v>
      </c>
      <c r="F314" s="38">
        <f t="shared" si="20"/>
        <v>300</v>
      </c>
    </row>
    <row r="315" spans="1:6" x14ac:dyDescent="0.3">
      <c r="A315" s="3">
        <f t="shared" si="18"/>
        <v>302</v>
      </c>
      <c r="B315" s="10">
        <v>43984.083333333336</v>
      </c>
      <c r="C315" s="9">
        <v>943539.20600000001</v>
      </c>
      <c r="D315" s="20">
        <f t="shared" si="19"/>
        <v>1.2617198677506991E-3</v>
      </c>
      <c r="E315" s="20">
        <v>1.9430595008027574E-3</v>
      </c>
      <c r="F315" s="38">
        <f t="shared" si="20"/>
        <v>301</v>
      </c>
    </row>
    <row r="316" spans="1:6" x14ac:dyDescent="0.3">
      <c r="A316" s="3">
        <f t="shared" si="18"/>
        <v>303</v>
      </c>
      <c r="B316" s="10">
        <v>43985.083333333336</v>
      </c>
      <c r="C316" s="9">
        <v>955756.95900000003</v>
      </c>
      <c r="D316" s="20">
        <f t="shared" si="19"/>
        <v>1.2948855672670456E-2</v>
      </c>
      <c r="E316" s="20">
        <v>1.9589401704260823E-3</v>
      </c>
      <c r="F316" s="38">
        <f t="shared" si="20"/>
        <v>302</v>
      </c>
    </row>
    <row r="317" spans="1:6" x14ac:dyDescent="0.3">
      <c r="A317" s="3">
        <f t="shared" si="18"/>
        <v>304</v>
      </c>
      <c r="B317" s="10">
        <v>43986.083333333336</v>
      </c>
      <c r="C317" s="9">
        <v>957238.85499999998</v>
      </c>
      <c r="D317" s="20">
        <f t="shared" si="19"/>
        <v>1.550494595980112E-3</v>
      </c>
      <c r="E317" s="20">
        <v>2.1301119446435202E-3</v>
      </c>
      <c r="F317" s="38">
        <f t="shared" si="20"/>
        <v>303</v>
      </c>
    </row>
    <row r="318" spans="1:6" x14ac:dyDescent="0.3">
      <c r="A318" s="3">
        <f t="shared" si="18"/>
        <v>305</v>
      </c>
      <c r="B318" s="10">
        <v>43987.083333333336</v>
      </c>
      <c r="C318" s="9">
        <v>969125.95499999996</v>
      </c>
      <c r="D318" s="20">
        <f t="shared" si="19"/>
        <v>1.2418112718585839E-2</v>
      </c>
      <c r="E318" s="20">
        <v>2.1651244925222635E-3</v>
      </c>
      <c r="F318" s="38">
        <f t="shared" si="20"/>
        <v>304</v>
      </c>
    </row>
    <row r="319" spans="1:6" x14ac:dyDescent="0.3">
      <c r="A319" s="3">
        <f t="shared" si="18"/>
        <v>306</v>
      </c>
      <c r="B319" s="10">
        <v>43990.083333333336</v>
      </c>
      <c r="C319" s="9">
        <v>973484.36300000001</v>
      </c>
      <c r="D319" s="20">
        <f t="shared" si="19"/>
        <v>4.4972564995435782E-3</v>
      </c>
      <c r="E319" s="20">
        <v>2.1831917870944739E-3</v>
      </c>
      <c r="F319" s="38">
        <f t="shared" si="20"/>
        <v>305</v>
      </c>
    </row>
    <row r="320" spans="1:6" x14ac:dyDescent="0.3">
      <c r="A320" s="3">
        <f t="shared" si="18"/>
        <v>307</v>
      </c>
      <c r="B320" s="10">
        <v>43991.083333333336</v>
      </c>
      <c r="C320" s="9">
        <v>961841.39899999998</v>
      </c>
      <c r="D320" s="20">
        <f t="shared" si="19"/>
        <v>-1.1960093497670354E-2</v>
      </c>
      <c r="E320" s="20">
        <v>2.2186419547216563E-3</v>
      </c>
      <c r="F320" s="38">
        <f t="shared" si="20"/>
        <v>306</v>
      </c>
    </row>
    <row r="321" spans="1:6" x14ac:dyDescent="0.3">
      <c r="A321" s="3">
        <f t="shared" si="18"/>
        <v>308</v>
      </c>
      <c r="B321" s="10">
        <v>43992.083333333336</v>
      </c>
      <c r="C321" s="9">
        <v>956067.07099999988</v>
      </c>
      <c r="D321" s="20">
        <f t="shared" si="19"/>
        <v>-6.003409715992114E-3</v>
      </c>
      <c r="E321" s="20">
        <v>2.2522759932488423E-3</v>
      </c>
      <c r="F321" s="38">
        <f t="shared" si="20"/>
        <v>307</v>
      </c>
    </row>
    <row r="322" spans="1:6" x14ac:dyDescent="0.3">
      <c r="A322" s="3">
        <f t="shared" si="18"/>
        <v>309</v>
      </c>
      <c r="B322" s="10">
        <v>43993.083333333336</v>
      </c>
      <c r="C322" s="9">
        <v>926079.58800000011</v>
      </c>
      <c r="D322" s="20">
        <f t="shared" si="19"/>
        <v>-3.136545950550762E-2</v>
      </c>
      <c r="E322" s="20">
        <v>2.2744130290996978E-3</v>
      </c>
      <c r="F322" s="38">
        <f t="shared" si="20"/>
        <v>308</v>
      </c>
    </row>
    <row r="323" spans="1:6" x14ac:dyDescent="0.3">
      <c r="A323" s="3">
        <f t="shared" si="18"/>
        <v>310</v>
      </c>
      <c r="B323" s="10">
        <v>43994.083333333336</v>
      </c>
      <c r="C323" s="9">
        <v>926574.73600000003</v>
      </c>
      <c r="D323" s="20">
        <f t="shared" si="19"/>
        <v>5.3467110863469891E-4</v>
      </c>
      <c r="E323" s="20">
        <v>2.2905073949770482E-3</v>
      </c>
      <c r="F323" s="38">
        <f t="shared" si="20"/>
        <v>309</v>
      </c>
    </row>
    <row r="324" spans="1:6" x14ac:dyDescent="0.3">
      <c r="A324" s="3">
        <f t="shared" si="18"/>
        <v>311</v>
      </c>
      <c r="B324" s="10">
        <v>43997.083333333336</v>
      </c>
      <c r="C324" s="9">
        <v>923528.52099999995</v>
      </c>
      <c r="D324" s="20">
        <f t="shared" si="19"/>
        <v>-3.2876085237878439E-3</v>
      </c>
      <c r="E324" s="20">
        <v>2.2953298152781354E-3</v>
      </c>
      <c r="F324" s="38">
        <f t="shared" si="20"/>
        <v>310</v>
      </c>
    </row>
    <row r="325" spans="1:6" x14ac:dyDescent="0.3">
      <c r="A325" s="3">
        <f t="shared" si="18"/>
        <v>312</v>
      </c>
      <c r="B325" s="10">
        <v>43998.083333333336</v>
      </c>
      <c r="C325" s="9">
        <v>946713.25899999996</v>
      </c>
      <c r="D325" s="20">
        <f t="shared" si="19"/>
        <v>2.5104517589663145E-2</v>
      </c>
      <c r="E325" s="20">
        <v>2.3301883025563797E-3</v>
      </c>
      <c r="F325" s="38">
        <f t="shared" si="20"/>
        <v>311</v>
      </c>
    </row>
    <row r="326" spans="1:6" x14ac:dyDescent="0.3">
      <c r="A326" s="3">
        <f t="shared" si="18"/>
        <v>313</v>
      </c>
      <c r="B326" s="10">
        <v>43999.083333333336</v>
      </c>
      <c r="C326" s="9">
        <v>958221.30899999989</v>
      </c>
      <c r="D326" s="20">
        <f t="shared" si="19"/>
        <v>1.2155792570345714E-2</v>
      </c>
      <c r="E326" s="20">
        <v>2.345671321624776E-3</v>
      </c>
      <c r="F326" s="38">
        <f t="shared" si="20"/>
        <v>312</v>
      </c>
    </row>
    <row r="327" spans="1:6" x14ac:dyDescent="0.3">
      <c r="A327" s="3">
        <f t="shared" si="18"/>
        <v>314</v>
      </c>
      <c r="B327" s="10">
        <v>44000.083333333336</v>
      </c>
      <c r="C327" s="9">
        <v>943755.42300000007</v>
      </c>
      <c r="D327" s="20">
        <f t="shared" si="19"/>
        <v>-1.5096602281884586E-2</v>
      </c>
      <c r="E327" s="20">
        <v>2.5579566313966851E-3</v>
      </c>
      <c r="F327" s="38">
        <f t="shared" si="20"/>
        <v>313</v>
      </c>
    </row>
    <row r="328" spans="1:6" x14ac:dyDescent="0.3">
      <c r="A328" s="3">
        <f t="shared" si="18"/>
        <v>315</v>
      </c>
      <c r="B328" s="10">
        <v>44001.083333333336</v>
      </c>
      <c r="C328" s="9">
        <v>962631.72299999988</v>
      </c>
      <c r="D328" s="20">
        <f t="shared" si="19"/>
        <v>2.0001262551685217E-2</v>
      </c>
      <c r="E328" s="20">
        <v>2.6269759149915028E-3</v>
      </c>
      <c r="F328" s="38">
        <f t="shared" si="20"/>
        <v>314</v>
      </c>
    </row>
    <row r="329" spans="1:6" x14ac:dyDescent="0.3">
      <c r="A329" s="3">
        <f t="shared" si="18"/>
        <v>316</v>
      </c>
      <c r="B329" s="10">
        <v>44004.083333333336</v>
      </c>
      <c r="C329" s="9">
        <v>952410.44099999999</v>
      </c>
      <c r="D329" s="20">
        <f t="shared" si="19"/>
        <v>-1.0618060630856574E-2</v>
      </c>
      <c r="E329" s="20">
        <v>2.6819079575117755E-3</v>
      </c>
      <c r="F329" s="38">
        <f t="shared" si="20"/>
        <v>315</v>
      </c>
    </row>
    <row r="330" spans="1:6" x14ac:dyDescent="0.3">
      <c r="A330" s="3">
        <f t="shared" si="18"/>
        <v>317</v>
      </c>
      <c r="B330" s="10">
        <v>44005.083333333336</v>
      </c>
      <c r="C330" s="9">
        <v>957793.39099999995</v>
      </c>
      <c r="D330" s="20">
        <f t="shared" si="19"/>
        <v>5.6519224992410688E-3</v>
      </c>
      <c r="E330" s="20">
        <v>2.7232730998105747E-3</v>
      </c>
      <c r="F330" s="38">
        <f t="shared" si="20"/>
        <v>316</v>
      </c>
    </row>
    <row r="331" spans="1:6" x14ac:dyDescent="0.3">
      <c r="A331" s="3">
        <f t="shared" si="18"/>
        <v>318</v>
      </c>
      <c r="B331" s="10">
        <v>44006.083333333336</v>
      </c>
      <c r="C331" s="9">
        <v>936019.70299999998</v>
      </c>
      <c r="D331" s="20">
        <f t="shared" si="19"/>
        <v>-2.2733178370824669E-2</v>
      </c>
      <c r="E331" s="20">
        <v>2.7379141690500042E-3</v>
      </c>
      <c r="F331" s="38">
        <f t="shared" si="20"/>
        <v>317</v>
      </c>
    </row>
    <row r="332" spans="1:6" x14ac:dyDescent="0.3">
      <c r="A332" s="3">
        <f t="shared" si="18"/>
        <v>319</v>
      </c>
      <c r="B332" s="10">
        <v>44007.083333333336</v>
      </c>
      <c r="C332" s="9">
        <v>944241.97000000009</v>
      </c>
      <c r="D332" s="20">
        <f t="shared" si="19"/>
        <v>8.7842883794511106E-3</v>
      </c>
      <c r="E332" s="20">
        <v>3.0182550327504387E-3</v>
      </c>
      <c r="F332" s="38">
        <f t="shared" si="20"/>
        <v>318</v>
      </c>
    </row>
    <row r="333" spans="1:6" x14ac:dyDescent="0.3">
      <c r="A333" s="3">
        <f t="shared" si="18"/>
        <v>320</v>
      </c>
      <c r="B333" s="10">
        <v>44008.083333333336</v>
      </c>
      <c r="C333" s="9">
        <v>941104.57199999993</v>
      </c>
      <c r="D333" s="20">
        <f t="shared" si="19"/>
        <v>-3.3226631516920513E-3</v>
      </c>
      <c r="E333" s="20">
        <v>3.0815631967240353E-3</v>
      </c>
      <c r="F333" s="38">
        <f t="shared" si="20"/>
        <v>319</v>
      </c>
    </row>
    <row r="334" spans="1:6" x14ac:dyDescent="0.3">
      <c r="A334" s="3">
        <f t="shared" si="18"/>
        <v>321</v>
      </c>
      <c r="B334" s="10">
        <v>44011.083333333336</v>
      </c>
      <c r="C334" s="9">
        <v>953374.61100000003</v>
      </c>
      <c r="D334" s="20">
        <f t="shared" si="19"/>
        <v>1.3037912432966259E-2</v>
      </c>
      <c r="E334" s="20">
        <v>3.1199888558954836E-3</v>
      </c>
      <c r="F334" s="38">
        <f t="shared" si="20"/>
        <v>320</v>
      </c>
    </row>
    <row r="335" spans="1:6" x14ac:dyDescent="0.3">
      <c r="A335" s="3">
        <f t="shared" ref="A335:A398" si="21">A334+1</f>
        <v>322</v>
      </c>
      <c r="B335" s="10">
        <v>44012.083333333336</v>
      </c>
      <c r="C335" s="9">
        <v>947869.75500000012</v>
      </c>
      <c r="D335" s="20">
        <f t="shared" si="19"/>
        <v>-5.7740744681944456E-3</v>
      </c>
      <c r="E335" s="20">
        <v>3.1461753733987852E-3</v>
      </c>
      <c r="F335" s="38">
        <f t="shared" si="20"/>
        <v>321</v>
      </c>
    </row>
    <row r="336" spans="1:6" x14ac:dyDescent="0.3">
      <c r="A336" s="3">
        <f t="shared" si="21"/>
        <v>323</v>
      </c>
      <c r="B336" s="10">
        <v>44013.083333333336</v>
      </c>
      <c r="C336" s="9">
        <v>947867.31599999999</v>
      </c>
      <c r="D336" s="20">
        <f t="shared" ref="D336:D399" si="22">($C336/$C335)-1</f>
        <v>-2.5731383317406653E-6</v>
      </c>
      <c r="E336" s="20">
        <v>3.160661900390549E-3</v>
      </c>
      <c r="F336" s="38">
        <f t="shared" ref="F336:F399" si="23">F335+1</f>
        <v>322</v>
      </c>
    </row>
    <row r="337" spans="1:6" x14ac:dyDescent="0.3">
      <c r="A337" s="3">
        <f t="shared" si="21"/>
        <v>324</v>
      </c>
      <c r="B337" s="10">
        <v>44014.083333333336</v>
      </c>
      <c r="C337" s="9">
        <v>960192.71299999987</v>
      </c>
      <c r="D337" s="20">
        <f t="shared" si="22"/>
        <v>1.3003293595999388E-2</v>
      </c>
      <c r="E337" s="20">
        <v>3.1681957928502147E-3</v>
      </c>
      <c r="F337" s="38">
        <f t="shared" si="23"/>
        <v>323</v>
      </c>
    </row>
    <row r="338" spans="1:6" x14ac:dyDescent="0.3">
      <c r="A338" s="3">
        <f t="shared" si="21"/>
        <v>325</v>
      </c>
      <c r="B338" s="10">
        <v>44015.083333333336</v>
      </c>
      <c r="C338" s="9">
        <v>955693.22200000007</v>
      </c>
      <c r="D338" s="20">
        <f t="shared" si="22"/>
        <v>-4.6860291054925396E-3</v>
      </c>
      <c r="E338" s="20">
        <v>3.1825056013918829E-3</v>
      </c>
      <c r="F338" s="38">
        <f t="shared" si="23"/>
        <v>324</v>
      </c>
    </row>
    <row r="339" spans="1:6" x14ac:dyDescent="0.3">
      <c r="A339" s="3">
        <f t="shared" si="21"/>
        <v>326</v>
      </c>
      <c r="B339" s="10">
        <v>44018.083333333336</v>
      </c>
      <c r="C339" s="9">
        <v>975549.58799999999</v>
      </c>
      <c r="D339" s="20">
        <f t="shared" si="22"/>
        <v>2.0776924585115264E-2</v>
      </c>
      <c r="E339" s="20">
        <v>3.1897130605111901E-3</v>
      </c>
      <c r="F339" s="38">
        <f t="shared" si="23"/>
        <v>325</v>
      </c>
    </row>
    <row r="340" spans="1:6" x14ac:dyDescent="0.3">
      <c r="A340" s="3">
        <f t="shared" si="21"/>
        <v>327</v>
      </c>
      <c r="B340" s="10">
        <v>44019.083333333336</v>
      </c>
      <c r="C340" s="9">
        <v>969347.88699999999</v>
      </c>
      <c r="D340" s="20">
        <f t="shared" si="22"/>
        <v>-6.357135584172835E-3</v>
      </c>
      <c r="E340" s="20">
        <v>3.2000293058289664E-3</v>
      </c>
      <c r="F340" s="38">
        <f t="shared" si="23"/>
        <v>326</v>
      </c>
    </row>
    <row r="341" spans="1:6" x14ac:dyDescent="0.3">
      <c r="A341" s="3">
        <f t="shared" si="21"/>
        <v>328</v>
      </c>
      <c r="B341" s="10">
        <v>44020.083333333336</v>
      </c>
      <c r="C341" s="9">
        <v>959998.44099999988</v>
      </c>
      <c r="D341" s="20">
        <f t="shared" si="22"/>
        <v>-9.6450883376197893E-3</v>
      </c>
      <c r="E341" s="20">
        <v>3.2671076081796091E-3</v>
      </c>
      <c r="F341" s="38">
        <f t="shared" si="23"/>
        <v>327</v>
      </c>
    </row>
    <row r="342" spans="1:6" x14ac:dyDescent="0.3">
      <c r="A342" s="3">
        <f t="shared" si="21"/>
        <v>329</v>
      </c>
      <c r="B342" s="10">
        <v>44021.083333333336</v>
      </c>
      <c r="C342" s="9">
        <v>948173.94299999997</v>
      </c>
      <c r="D342" s="20">
        <f t="shared" si="22"/>
        <v>-1.231720541929493E-2</v>
      </c>
      <c r="E342" s="20">
        <v>3.2811589778998229E-3</v>
      </c>
      <c r="F342" s="38">
        <f t="shared" si="23"/>
        <v>328</v>
      </c>
    </row>
    <row r="343" spans="1:6" x14ac:dyDescent="0.3">
      <c r="A343" s="3">
        <f t="shared" si="21"/>
        <v>330</v>
      </c>
      <c r="B343" s="10">
        <v>44022.083333333336</v>
      </c>
      <c r="C343" s="9">
        <v>948932.02300000004</v>
      </c>
      <c r="D343" s="20">
        <f t="shared" si="22"/>
        <v>7.9951574876813147E-4</v>
      </c>
      <c r="E343" s="20">
        <v>3.3414172200858516E-3</v>
      </c>
      <c r="F343" s="38">
        <f t="shared" si="23"/>
        <v>329</v>
      </c>
    </row>
    <row r="344" spans="1:6" x14ac:dyDescent="0.3">
      <c r="A344" s="3">
        <f t="shared" si="21"/>
        <v>331</v>
      </c>
      <c r="B344" s="10">
        <v>44025.083333333336</v>
      </c>
      <c r="C344" s="9">
        <v>963863.68700000003</v>
      </c>
      <c r="D344" s="20">
        <f t="shared" si="22"/>
        <v>1.5735230383304266E-2</v>
      </c>
      <c r="E344" s="20">
        <v>3.3975727472626005E-3</v>
      </c>
      <c r="F344" s="38">
        <f t="shared" si="23"/>
        <v>330</v>
      </c>
    </row>
    <row r="345" spans="1:6" x14ac:dyDescent="0.3">
      <c r="A345" s="3">
        <f t="shared" si="21"/>
        <v>332</v>
      </c>
      <c r="B345" s="10">
        <v>44026.083333333336</v>
      </c>
      <c r="C345" s="9">
        <v>972216.353</v>
      </c>
      <c r="D345" s="20">
        <f t="shared" si="22"/>
        <v>8.6658166633473144E-3</v>
      </c>
      <c r="E345" s="20">
        <v>3.4118440373966941E-3</v>
      </c>
      <c r="F345" s="38">
        <f t="shared" si="23"/>
        <v>331</v>
      </c>
    </row>
    <row r="346" spans="1:6" x14ac:dyDescent="0.3">
      <c r="A346" s="3">
        <f t="shared" si="21"/>
        <v>333</v>
      </c>
      <c r="B346" s="10">
        <v>44027.083333333336</v>
      </c>
      <c r="C346" s="9">
        <v>987040.755</v>
      </c>
      <c r="D346" s="20">
        <f t="shared" si="22"/>
        <v>1.5248048394018276E-2</v>
      </c>
      <c r="E346" s="20">
        <v>3.4629761438340623E-3</v>
      </c>
      <c r="F346" s="38">
        <f t="shared" si="23"/>
        <v>332</v>
      </c>
    </row>
    <row r="347" spans="1:6" x14ac:dyDescent="0.3">
      <c r="A347" s="3">
        <f t="shared" si="21"/>
        <v>334</v>
      </c>
      <c r="B347" s="10">
        <v>44028.083333333336</v>
      </c>
      <c r="C347" s="9">
        <v>985350.44099999999</v>
      </c>
      <c r="D347" s="20">
        <f t="shared" si="22"/>
        <v>-1.7125067951221373E-3</v>
      </c>
      <c r="E347" s="20">
        <v>3.4831457689508127E-3</v>
      </c>
      <c r="F347" s="38">
        <f t="shared" si="23"/>
        <v>333</v>
      </c>
    </row>
    <row r="348" spans="1:6" x14ac:dyDescent="0.3">
      <c r="A348" s="3">
        <f t="shared" si="21"/>
        <v>335</v>
      </c>
      <c r="B348" s="10">
        <v>44029.083333333336</v>
      </c>
      <c r="C348" s="9">
        <v>986859.473</v>
      </c>
      <c r="D348" s="20">
        <f t="shared" si="22"/>
        <v>1.5314673208737251E-3</v>
      </c>
      <c r="E348" s="20">
        <v>3.4852860931258167E-3</v>
      </c>
      <c r="F348" s="38">
        <f t="shared" si="23"/>
        <v>334</v>
      </c>
    </row>
    <row r="349" spans="1:6" x14ac:dyDescent="0.3">
      <c r="A349" s="3">
        <f t="shared" si="21"/>
        <v>336</v>
      </c>
      <c r="B349" s="10">
        <v>44032.083333333336</v>
      </c>
      <c r="C349" s="9">
        <v>995707.07200000004</v>
      </c>
      <c r="D349" s="20">
        <f t="shared" si="22"/>
        <v>8.965409201680874E-3</v>
      </c>
      <c r="E349" s="20">
        <v>3.541112866742413E-3</v>
      </c>
      <c r="F349" s="38">
        <f t="shared" si="23"/>
        <v>335</v>
      </c>
    </row>
    <row r="350" spans="1:6" x14ac:dyDescent="0.3">
      <c r="A350" s="3">
        <f t="shared" si="21"/>
        <v>337</v>
      </c>
      <c r="B350" s="10">
        <v>44033.083333333336</v>
      </c>
      <c r="C350" s="9">
        <v>978685.571</v>
      </c>
      <c r="D350" s="20">
        <f t="shared" si="22"/>
        <v>-1.7094888123883933E-2</v>
      </c>
      <c r="E350" s="20">
        <v>3.5596761781220287E-3</v>
      </c>
      <c r="F350" s="38">
        <f t="shared" si="23"/>
        <v>336</v>
      </c>
    </row>
    <row r="351" spans="1:6" x14ac:dyDescent="0.3">
      <c r="A351" s="3">
        <f t="shared" si="21"/>
        <v>338</v>
      </c>
      <c r="B351" s="10">
        <v>44034.083333333336</v>
      </c>
      <c r="C351" s="9">
        <v>973620.58400000003</v>
      </c>
      <c r="D351" s="20">
        <f t="shared" si="22"/>
        <v>-5.1752954678024876E-3</v>
      </c>
      <c r="E351" s="20">
        <v>3.5765255811437413E-3</v>
      </c>
      <c r="F351" s="38">
        <f t="shared" si="23"/>
        <v>337</v>
      </c>
    </row>
    <row r="352" spans="1:6" x14ac:dyDescent="0.3">
      <c r="A352" s="3">
        <f t="shared" si="21"/>
        <v>339</v>
      </c>
      <c r="B352" s="10">
        <v>44035.083333333336</v>
      </c>
      <c r="C352" s="9">
        <v>971489.71499999997</v>
      </c>
      <c r="D352" s="20">
        <f t="shared" si="22"/>
        <v>-2.1886030708653248E-3</v>
      </c>
      <c r="E352" s="20">
        <v>3.5780336486375131E-3</v>
      </c>
      <c r="F352" s="38">
        <f t="shared" si="23"/>
        <v>338</v>
      </c>
    </row>
    <row r="353" spans="1:6" x14ac:dyDescent="0.3">
      <c r="A353" s="3">
        <f t="shared" si="21"/>
        <v>340</v>
      </c>
      <c r="B353" s="10">
        <v>44036.083333333336</v>
      </c>
      <c r="C353" s="9">
        <v>953620.56</v>
      </c>
      <c r="D353" s="20">
        <f t="shared" si="22"/>
        <v>-1.8393560656481012E-2</v>
      </c>
      <c r="E353" s="20">
        <v>3.5850884287669249E-3</v>
      </c>
      <c r="F353" s="38">
        <f t="shared" si="23"/>
        <v>339</v>
      </c>
    </row>
    <row r="354" spans="1:6" x14ac:dyDescent="0.3">
      <c r="A354" s="3">
        <f t="shared" si="21"/>
        <v>341</v>
      </c>
      <c r="B354" s="10">
        <v>44039.083333333336</v>
      </c>
      <c r="C354" s="9">
        <v>947385.21699999995</v>
      </c>
      <c r="D354" s="20">
        <f t="shared" si="22"/>
        <v>-6.5385995872405678E-3</v>
      </c>
      <c r="E354" s="20">
        <v>3.6149691540838802E-3</v>
      </c>
      <c r="F354" s="38">
        <f t="shared" si="23"/>
        <v>340</v>
      </c>
    </row>
    <row r="355" spans="1:6" x14ac:dyDescent="0.3">
      <c r="A355" s="3">
        <f t="shared" si="21"/>
        <v>342</v>
      </c>
      <c r="B355" s="10">
        <v>44040.083333333336</v>
      </c>
      <c r="C355" s="9">
        <v>950407.10400000005</v>
      </c>
      <c r="D355" s="20">
        <f t="shared" si="22"/>
        <v>3.1897130605111901E-3</v>
      </c>
      <c r="E355" s="20">
        <v>3.6294816100730376E-3</v>
      </c>
      <c r="F355" s="38">
        <f t="shared" si="23"/>
        <v>341</v>
      </c>
    </row>
    <row r="356" spans="1:6" x14ac:dyDescent="0.3">
      <c r="A356" s="3">
        <f t="shared" si="21"/>
        <v>343</v>
      </c>
      <c r="B356" s="10">
        <v>44041.083333333336</v>
      </c>
      <c r="C356" s="9">
        <v>954383.93799999997</v>
      </c>
      <c r="D356" s="20">
        <f t="shared" si="22"/>
        <v>4.1843479318099952E-3</v>
      </c>
      <c r="E356" s="20">
        <v>3.8204173804081698E-3</v>
      </c>
      <c r="F356" s="38">
        <f t="shared" si="23"/>
        <v>342</v>
      </c>
    </row>
    <row r="357" spans="1:6" x14ac:dyDescent="0.3">
      <c r="A357" s="3">
        <f t="shared" si="21"/>
        <v>344</v>
      </c>
      <c r="B357" s="10">
        <v>44042.083333333336</v>
      </c>
      <c r="C357" s="9">
        <v>938967.35199999996</v>
      </c>
      <c r="D357" s="20">
        <f t="shared" si="22"/>
        <v>-1.6153442431467213E-2</v>
      </c>
      <c r="E357" s="20">
        <v>3.9543929095158248E-3</v>
      </c>
      <c r="F357" s="38">
        <f t="shared" si="23"/>
        <v>343</v>
      </c>
    </row>
    <row r="358" spans="1:6" x14ac:dyDescent="0.3">
      <c r="A358" s="3">
        <f t="shared" si="21"/>
        <v>345</v>
      </c>
      <c r="B358" s="10">
        <v>44043.083333333336</v>
      </c>
      <c r="C358" s="9">
        <v>934794.13400000008</v>
      </c>
      <c r="D358" s="20">
        <f t="shared" si="22"/>
        <v>-4.4444761483036777E-3</v>
      </c>
      <c r="E358" s="20">
        <v>3.9660097364131452E-3</v>
      </c>
      <c r="F358" s="38">
        <f t="shared" si="23"/>
        <v>344</v>
      </c>
    </row>
    <row r="359" spans="1:6" x14ac:dyDescent="0.3">
      <c r="A359" s="3">
        <f t="shared" si="21"/>
        <v>346</v>
      </c>
      <c r="B359" s="10">
        <v>44046.083333333336</v>
      </c>
      <c r="C359" s="9">
        <v>947162.37000000011</v>
      </c>
      <c r="D359" s="20">
        <f t="shared" si="22"/>
        <v>1.3230973056148843E-2</v>
      </c>
      <c r="E359" s="20">
        <v>4.1155832745960463E-3</v>
      </c>
      <c r="F359" s="38">
        <f t="shared" si="23"/>
        <v>345</v>
      </c>
    </row>
    <row r="360" spans="1:6" x14ac:dyDescent="0.3">
      <c r="A360" s="3">
        <f t="shared" si="21"/>
        <v>347</v>
      </c>
      <c r="B360" s="10">
        <v>44047.083333333336</v>
      </c>
      <c r="C360" s="9">
        <v>941786.39199999999</v>
      </c>
      <c r="D360" s="20">
        <f t="shared" si="22"/>
        <v>-5.67587793843638E-3</v>
      </c>
      <c r="E360" s="20">
        <v>4.1270018287642429E-3</v>
      </c>
      <c r="F360" s="38">
        <f t="shared" si="23"/>
        <v>346</v>
      </c>
    </row>
    <row r="361" spans="1:6" x14ac:dyDescent="0.3">
      <c r="A361" s="3">
        <f t="shared" si="21"/>
        <v>348</v>
      </c>
      <c r="B361" s="10">
        <v>44048.083333333336</v>
      </c>
      <c r="C361" s="9">
        <v>937371.91999999993</v>
      </c>
      <c r="D361" s="20">
        <f t="shared" si="22"/>
        <v>-4.6873389098619489E-3</v>
      </c>
      <c r="E361" s="20">
        <v>4.1843479318099952E-3</v>
      </c>
      <c r="F361" s="38">
        <f t="shared" si="23"/>
        <v>347</v>
      </c>
    </row>
    <row r="362" spans="1:6" x14ac:dyDescent="0.3">
      <c r="A362" s="3">
        <f t="shared" si="21"/>
        <v>349</v>
      </c>
      <c r="B362" s="10">
        <v>44049.083333333336</v>
      </c>
      <c r="C362" s="9">
        <v>922666.446</v>
      </c>
      <c r="D362" s="20">
        <f t="shared" si="22"/>
        <v>-1.5687982204544704E-2</v>
      </c>
      <c r="E362" s="20">
        <v>4.2621485457576824E-3</v>
      </c>
      <c r="F362" s="38">
        <f t="shared" si="23"/>
        <v>348</v>
      </c>
    </row>
    <row r="363" spans="1:6" x14ac:dyDescent="0.3">
      <c r="A363" s="3">
        <f t="shared" si="21"/>
        <v>350</v>
      </c>
      <c r="B363" s="10">
        <v>44050.083333333336</v>
      </c>
      <c r="C363" s="9">
        <v>928391.5</v>
      </c>
      <c r="D363" s="20">
        <f t="shared" si="22"/>
        <v>6.2049010504496849E-3</v>
      </c>
      <c r="E363" s="20">
        <v>4.3272012221637901E-3</v>
      </c>
      <c r="F363" s="38">
        <f t="shared" si="23"/>
        <v>349</v>
      </c>
    </row>
    <row r="364" spans="1:6" x14ac:dyDescent="0.3">
      <c r="A364" s="3">
        <f t="shared" si="21"/>
        <v>351</v>
      </c>
      <c r="B364" s="10">
        <v>44053.083333333336</v>
      </c>
      <c r="C364" s="9">
        <v>928776.85400000005</v>
      </c>
      <c r="D364" s="20">
        <f t="shared" si="22"/>
        <v>4.1507704454435412E-4</v>
      </c>
      <c r="E364" s="20">
        <v>4.327343218450741E-3</v>
      </c>
      <c r="F364" s="38">
        <f t="shared" si="23"/>
        <v>350</v>
      </c>
    </row>
    <row r="365" spans="1:6" x14ac:dyDescent="0.3">
      <c r="A365" s="3">
        <f t="shared" si="21"/>
        <v>352</v>
      </c>
      <c r="B365" s="10">
        <v>44054.083333333336</v>
      </c>
      <c r="C365" s="9">
        <v>938741.88400000008</v>
      </c>
      <c r="D365" s="20">
        <f t="shared" si="22"/>
        <v>1.0729197177000271E-2</v>
      </c>
      <c r="E365" s="20">
        <v>4.3813011120705792E-3</v>
      </c>
      <c r="F365" s="38">
        <f t="shared" si="23"/>
        <v>351</v>
      </c>
    </row>
    <row r="366" spans="1:6" x14ac:dyDescent="0.3">
      <c r="A366" s="3">
        <f t="shared" si="21"/>
        <v>353</v>
      </c>
      <c r="B366" s="10">
        <v>44055.083333333336</v>
      </c>
      <c r="C366" s="9">
        <v>944638.43799999997</v>
      </c>
      <c r="D366" s="20">
        <f t="shared" si="22"/>
        <v>6.2813368621357224E-3</v>
      </c>
      <c r="E366" s="20">
        <v>4.4045895964288651E-3</v>
      </c>
      <c r="F366" s="38">
        <f t="shared" si="23"/>
        <v>352</v>
      </c>
    </row>
    <row r="367" spans="1:6" x14ac:dyDescent="0.3">
      <c r="A367" s="3">
        <f t="shared" si="21"/>
        <v>354</v>
      </c>
      <c r="B367" s="10">
        <v>44056.083333333336</v>
      </c>
      <c r="C367" s="9">
        <v>935693.31299999997</v>
      </c>
      <c r="D367" s="20">
        <f t="shared" si="22"/>
        <v>-9.4693637694214239E-3</v>
      </c>
      <c r="E367" s="20">
        <v>4.4157263087558629E-3</v>
      </c>
      <c r="F367" s="38">
        <f t="shared" si="23"/>
        <v>353</v>
      </c>
    </row>
    <row r="368" spans="1:6" x14ac:dyDescent="0.3">
      <c r="A368" s="3">
        <f t="shared" si="21"/>
        <v>355</v>
      </c>
      <c r="B368" s="10">
        <v>44057.083333333336</v>
      </c>
      <c r="C368" s="9">
        <v>924121.88</v>
      </c>
      <c r="D368" s="20">
        <f t="shared" si="22"/>
        <v>-1.2366694128549294E-2</v>
      </c>
      <c r="E368" s="20">
        <v>4.4248373637127969E-3</v>
      </c>
      <c r="F368" s="38">
        <f t="shared" si="23"/>
        <v>354</v>
      </c>
    </row>
    <row r="369" spans="1:6" x14ac:dyDescent="0.3">
      <c r="A369" s="3">
        <f t="shared" si="21"/>
        <v>356</v>
      </c>
      <c r="B369" s="10">
        <v>44060.083333333336</v>
      </c>
      <c r="C369" s="9">
        <v>926238.58800000011</v>
      </c>
      <c r="D369" s="20">
        <f t="shared" si="22"/>
        <v>2.2905073949770482E-3</v>
      </c>
      <c r="E369" s="20">
        <v>4.4972564995435782E-3</v>
      </c>
      <c r="F369" s="38">
        <f t="shared" si="23"/>
        <v>355</v>
      </c>
    </row>
    <row r="370" spans="1:6" x14ac:dyDescent="0.3">
      <c r="A370" s="3">
        <f t="shared" si="21"/>
        <v>357</v>
      </c>
      <c r="B370" s="10">
        <v>44061.083333333336</v>
      </c>
      <c r="C370" s="9">
        <v>929777.20600000001</v>
      </c>
      <c r="D370" s="20">
        <f t="shared" si="22"/>
        <v>3.8204173804081698E-3</v>
      </c>
      <c r="E370" s="20">
        <v>4.5549475893527092E-3</v>
      </c>
      <c r="F370" s="38">
        <f t="shared" si="23"/>
        <v>356</v>
      </c>
    </row>
    <row r="371" spans="1:6" x14ac:dyDescent="0.3">
      <c r="A371" s="3">
        <f t="shared" si="21"/>
        <v>358</v>
      </c>
      <c r="B371" s="10">
        <v>44062.083333333336</v>
      </c>
      <c r="C371" s="9">
        <v>935689.57900000014</v>
      </c>
      <c r="D371" s="20">
        <f t="shared" si="22"/>
        <v>6.3589136858235307E-3</v>
      </c>
      <c r="E371" s="20">
        <v>4.5646267983430189E-3</v>
      </c>
      <c r="F371" s="38">
        <f t="shared" si="23"/>
        <v>357</v>
      </c>
    </row>
    <row r="372" spans="1:6" x14ac:dyDescent="0.3">
      <c r="A372" s="3">
        <f t="shared" si="21"/>
        <v>359</v>
      </c>
      <c r="B372" s="10">
        <v>44063.083333333336</v>
      </c>
      <c r="C372" s="9">
        <v>927307.34000000008</v>
      </c>
      <c r="D372" s="20">
        <f t="shared" si="22"/>
        <v>-8.9583545527549546E-3</v>
      </c>
      <c r="E372" s="20">
        <v>4.5684298768353671E-3</v>
      </c>
      <c r="F372" s="38">
        <f t="shared" si="23"/>
        <v>358</v>
      </c>
    </row>
    <row r="373" spans="1:6" x14ac:dyDescent="0.3">
      <c r="A373" s="3">
        <f t="shared" si="21"/>
        <v>360</v>
      </c>
      <c r="B373" s="10">
        <v>44064.083333333336</v>
      </c>
      <c r="C373" s="9">
        <v>923578.304</v>
      </c>
      <c r="D373" s="20">
        <f t="shared" si="22"/>
        <v>-4.0213593046725116E-3</v>
      </c>
      <c r="E373" s="20">
        <v>4.650940170729756E-3</v>
      </c>
      <c r="F373" s="38">
        <f t="shared" si="23"/>
        <v>359</v>
      </c>
    </row>
    <row r="374" spans="1:6" x14ac:dyDescent="0.3">
      <c r="A374" s="3">
        <f t="shared" si="21"/>
        <v>361</v>
      </c>
      <c r="B374" s="10">
        <v>44067.083333333336</v>
      </c>
      <c r="C374" s="9">
        <v>939204.97600000002</v>
      </c>
      <c r="D374" s="20">
        <f t="shared" si="22"/>
        <v>1.6919704514843259E-2</v>
      </c>
      <c r="E374" s="20">
        <v>4.745516811091699E-3</v>
      </c>
      <c r="F374" s="38">
        <f t="shared" si="23"/>
        <v>360</v>
      </c>
    </row>
    <row r="375" spans="1:6" x14ac:dyDescent="0.3">
      <c r="A375" s="3">
        <f t="shared" si="21"/>
        <v>362</v>
      </c>
      <c r="B375" s="10">
        <v>44068.083333333336</v>
      </c>
      <c r="C375" s="9">
        <v>936625.15399999998</v>
      </c>
      <c r="D375" s="20">
        <f t="shared" si="22"/>
        <v>-2.7468146633840007E-3</v>
      </c>
      <c r="E375" s="20">
        <v>4.7549771734707313E-3</v>
      </c>
      <c r="F375" s="38">
        <f t="shared" si="23"/>
        <v>361</v>
      </c>
    </row>
    <row r="376" spans="1:6" x14ac:dyDescent="0.3">
      <c r="A376" s="3">
        <f t="shared" si="21"/>
        <v>363</v>
      </c>
      <c r="B376" s="10">
        <v>44069.083333333336</v>
      </c>
      <c r="C376" s="9">
        <v>932290.79799999995</v>
      </c>
      <c r="D376" s="20">
        <f t="shared" si="22"/>
        <v>-4.6276314291683329E-3</v>
      </c>
      <c r="E376" s="20">
        <v>4.9872695408565981E-3</v>
      </c>
      <c r="F376" s="38">
        <f t="shared" si="23"/>
        <v>362</v>
      </c>
    </row>
    <row r="377" spans="1:6" x14ac:dyDescent="0.3">
      <c r="A377" s="3">
        <f t="shared" si="21"/>
        <v>364</v>
      </c>
      <c r="B377" s="10">
        <v>44070.083333333336</v>
      </c>
      <c r="C377" s="9">
        <v>918972.45599999989</v>
      </c>
      <c r="D377" s="20">
        <f t="shared" si="22"/>
        <v>-1.4285609198944504E-2</v>
      </c>
      <c r="E377" s="20">
        <v>5.0312916548023168E-3</v>
      </c>
      <c r="F377" s="38">
        <f t="shared" si="23"/>
        <v>363</v>
      </c>
    </row>
    <row r="378" spans="1:6" x14ac:dyDescent="0.3">
      <c r="A378" s="3">
        <f t="shared" si="21"/>
        <v>365</v>
      </c>
      <c r="B378" s="10">
        <v>44071.083333333336</v>
      </c>
      <c r="C378" s="9">
        <v>908967.4439999999</v>
      </c>
      <c r="D378" s="20">
        <f t="shared" si="22"/>
        <v>-1.0887172879531892E-2</v>
      </c>
      <c r="E378" s="20">
        <v>5.0641673258731146E-3</v>
      </c>
      <c r="F378" s="38">
        <f t="shared" si="23"/>
        <v>364</v>
      </c>
    </row>
    <row r="379" spans="1:6" x14ac:dyDescent="0.3">
      <c r="A379" s="3">
        <f t="shared" si="21"/>
        <v>366</v>
      </c>
      <c r="B379" s="10">
        <v>44074.083333333336</v>
      </c>
      <c r="C379" s="9">
        <v>902776.30799999996</v>
      </c>
      <c r="D379" s="20">
        <f t="shared" si="22"/>
        <v>-6.8111746365252523E-3</v>
      </c>
      <c r="E379" s="20">
        <v>5.064191460230294E-3</v>
      </c>
      <c r="F379" s="38">
        <f t="shared" si="23"/>
        <v>365</v>
      </c>
    </row>
    <row r="380" spans="1:6" x14ac:dyDescent="0.3">
      <c r="A380" s="3">
        <f t="shared" si="21"/>
        <v>367</v>
      </c>
      <c r="B380" s="10">
        <v>44075.083333333336</v>
      </c>
      <c r="C380" s="9">
        <v>896576.74</v>
      </c>
      <c r="D380" s="20">
        <f t="shared" si="22"/>
        <v>-6.8672249648802364E-3</v>
      </c>
      <c r="E380" s="20">
        <v>5.0796176250496039E-3</v>
      </c>
      <c r="F380" s="38">
        <f t="shared" si="23"/>
        <v>366</v>
      </c>
    </row>
    <row r="381" spans="1:6" x14ac:dyDescent="0.3">
      <c r="A381" s="3">
        <f t="shared" si="21"/>
        <v>368</v>
      </c>
      <c r="B381" s="10">
        <v>44076.083333333336</v>
      </c>
      <c r="C381" s="9">
        <v>907315.598</v>
      </c>
      <c r="D381" s="20">
        <f t="shared" si="22"/>
        <v>1.197762279668324E-2</v>
      </c>
      <c r="E381" s="20">
        <v>5.1000292454228546E-3</v>
      </c>
      <c r="F381" s="38">
        <f t="shared" si="23"/>
        <v>367</v>
      </c>
    </row>
    <row r="382" spans="1:6" x14ac:dyDescent="0.3">
      <c r="A382" s="3">
        <f t="shared" si="21"/>
        <v>369</v>
      </c>
      <c r="B382" s="10">
        <v>44077.083333333336</v>
      </c>
      <c r="C382" s="9">
        <v>911241.86399999994</v>
      </c>
      <c r="D382" s="20">
        <f t="shared" si="22"/>
        <v>4.327343218450741E-3</v>
      </c>
      <c r="E382" s="20">
        <v>5.1159551821897686E-3</v>
      </c>
      <c r="F382" s="38">
        <f t="shared" si="23"/>
        <v>368</v>
      </c>
    </row>
    <row r="383" spans="1:6" x14ac:dyDescent="0.3">
      <c r="A383" s="3">
        <f t="shared" si="21"/>
        <v>370</v>
      </c>
      <c r="B383" s="10">
        <v>44078.083333333336</v>
      </c>
      <c r="C383" s="9">
        <v>907159.91200000001</v>
      </c>
      <c r="D383" s="20">
        <f t="shared" si="22"/>
        <v>-4.4795483628042865E-3</v>
      </c>
      <c r="E383" s="20">
        <v>5.3717311537384571E-3</v>
      </c>
      <c r="F383" s="38">
        <f t="shared" si="23"/>
        <v>369</v>
      </c>
    </row>
    <row r="384" spans="1:6" x14ac:dyDescent="0.3">
      <c r="A384" s="3">
        <f t="shared" si="21"/>
        <v>371</v>
      </c>
      <c r="B384" s="10">
        <v>44081.083333333336</v>
      </c>
      <c r="C384" s="9">
        <v>922229.20399999991</v>
      </c>
      <c r="D384" s="20">
        <f t="shared" si="22"/>
        <v>1.661150564598568E-2</v>
      </c>
      <c r="E384" s="20">
        <v>5.4137938031166843E-3</v>
      </c>
      <c r="F384" s="38">
        <f t="shared" si="23"/>
        <v>370</v>
      </c>
    </row>
    <row r="385" spans="1:6" x14ac:dyDescent="0.3">
      <c r="A385" s="3">
        <f t="shared" si="21"/>
        <v>372</v>
      </c>
      <c r="B385" s="10">
        <v>44082.083333333336</v>
      </c>
      <c r="C385" s="9">
        <v>922653.80999999994</v>
      </c>
      <c r="D385" s="20">
        <f t="shared" si="22"/>
        <v>4.6041265897711625E-4</v>
      </c>
      <c r="E385" s="20">
        <v>5.4961898220784455E-3</v>
      </c>
      <c r="F385" s="38">
        <f t="shared" si="23"/>
        <v>371</v>
      </c>
    </row>
    <row r="386" spans="1:6" x14ac:dyDescent="0.3">
      <c r="A386" s="3">
        <f t="shared" si="21"/>
        <v>373</v>
      </c>
      <c r="B386" s="10">
        <v>44083.083333333336</v>
      </c>
      <c r="C386" s="9">
        <v>946811.98399999994</v>
      </c>
      <c r="D386" s="20">
        <f t="shared" si="22"/>
        <v>2.6183356897426124E-2</v>
      </c>
      <c r="E386" s="20">
        <v>5.4970684496600253E-3</v>
      </c>
      <c r="F386" s="38">
        <f t="shared" si="23"/>
        <v>372</v>
      </c>
    </row>
    <row r="387" spans="1:6" x14ac:dyDescent="0.3">
      <c r="A387" s="3">
        <f t="shared" si="21"/>
        <v>374</v>
      </c>
      <c r="B387" s="10">
        <v>44084.083333333336</v>
      </c>
      <c r="C387" s="9">
        <v>926682.54599999997</v>
      </c>
      <c r="D387" s="20">
        <f t="shared" si="22"/>
        <v>-2.1260227310346269E-2</v>
      </c>
      <c r="E387" s="20">
        <v>5.6361043844146419E-3</v>
      </c>
      <c r="F387" s="38">
        <f t="shared" si="23"/>
        <v>373</v>
      </c>
    </row>
    <row r="388" spans="1:6" x14ac:dyDescent="0.3">
      <c r="A388" s="3">
        <f t="shared" si="21"/>
        <v>375</v>
      </c>
      <c r="B388" s="10">
        <v>44085.083333333336</v>
      </c>
      <c r="C388" s="9">
        <v>930357.77800000005</v>
      </c>
      <c r="D388" s="20">
        <f t="shared" si="22"/>
        <v>3.9660097364131452E-3</v>
      </c>
      <c r="E388" s="20">
        <v>5.6519224992410688E-3</v>
      </c>
      <c r="F388" s="38">
        <f t="shared" si="23"/>
        <v>374</v>
      </c>
    </row>
    <row r="389" spans="1:6" x14ac:dyDescent="0.3">
      <c r="A389" s="3">
        <f t="shared" si="21"/>
        <v>376</v>
      </c>
      <c r="B389" s="10">
        <v>44088.083333333336</v>
      </c>
      <c r="C389" s="9">
        <v>928704.86600000004</v>
      </c>
      <c r="D389" s="20">
        <f t="shared" si="22"/>
        <v>-1.7766412439237378E-3</v>
      </c>
      <c r="E389" s="20">
        <v>5.6879575350785583E-3</v>
      </c>
      <c r="F389" s="38">
        <f t="shared" si="23"/>
        <v>375</v>
      </c>
    </row>
    <row r="390" spans="1:6" x14ac:dyDescent="0.3">
      <c r="A390" s="3">
        <f t="shared" si="21"/>
        <v>377</v>
      </c>
      <c r="B390" s="10">
        <v>44089.083333333336</v>
      </c>
      <c r="C390" s="9">
        <v>936488.45799999998</v>
      </c>
      <c r="D390" s="20">
        <f t="shared" si="22"/>
        <v>8.3811254629519993E-3</v>
      </c>
      <c r="E390" s="20">
        <v>5.7233149902795599E-3</v>
      </c>
      <c r="F390" s="38">
        <f t="shared" si="23"/>
        <v>376</v>
      </c>
    </row>
    <row r="391" spans="1:6" x14ac:dyDescent="0.3">
      <c r="A391" s="3">
        <f t="shared" si="21"/>
        <v>378</v>
      </c>
      <c r="B391" s="10">
        <v>44090.083333333336</v>
      </c>
      <c r="C391" s="9">
        <v>940540.83199999994</v>
      </c>
      <c r="D391" s="20">
        <f t="shared" si="22"/>
        <v>4.3272012221637901E-3</v>
      </c>
      <c r="E391" s="20">
        <v>5.8872649789265541E-3</v>
      </c>
      <c r="F391" s="38">
        <f t="shared" si="23"/>
        <v>377</v>
      </c>
    </row>
    <row r="392" spans="1:6" x14ac:dyDescent="0.3">
      <c r="A392" s="3">
        <f t="shared" si="21"/>
        <v>379</v>
      </c>
      <c r="B392" s="10">
        <v>44091.083333333336</v>
      </c>
      <c r="C392" s="9">
        <v>941783.554</v>
      </c>
      <c r="D392" s="20">
        <f t="shared" si="22"/>
        <v>1.3212844756111952E-3</v>
      </c>
      <c r="E392" s="20">
        <v>6.0025175212274906E-3</v>
      </c>
      <c r="F392" s="38">
        <f t="shared" si="23"/>
        <v>378</v>
      </c>
    </row>
    <row r="393" spans="1:6" x14ac:dyDescent="0.3">
      <c r="A393" s="3">
        <f t="shared" si="21"/>
        <v>380</v>
      </c>
      <c r="B393" s="10">
        <v>44092.083333333336</v>
      </c>
      <c r="C393" s="9">
        <v>936506.74800000014</v>
      </c>
      <c r="D393" s="20">
        <f t="shared" si="22"/>
        <v>-5.6029922985890712E-3</v>
      </c>
      <c r="E393" s="20">
        <v>6.0048664998297863E-3</v>
      </c>
      <c r="F393" s="38">
        <f t="shared" si="23"/>
        <v>379</v>
      </c>
    </row>
    <row r="394" spans="1:6" x14ac:dyDescent="0.3">
      <c r="A394" s="3">
        <f t="shared" si="21"/>
        <v>381</v>
      </c>
      <c r="B394" s="10">
        <v>44095.083333333336</v>
      </c>
      <c r="C394" s="9">
        <v>908585.34200000006</v>
      </c>
      <c r="D394" s="20">
        <f t="shared" si="22"/>
        <v>-2.9814420514992501E-2</v>
      </c>
      <c r="E394" s="20">
        <v>6.0535626632252093E-3</v>
      </c>
      <c r="F394" s="38">
        <f t="shared" si="23"/>
        <v>380</v>
      </c>
    </row>
    <row r="395" spans="1:6" x14ac:dyDescent="0.3">
      <c r="A395" s="3">
        <f t="shared" si="21"/>
        <v>382</v>
      </c>
      <c r="B395" s="10">
        <v>44096.083333333336</v>
      </c>
      <c r="C395" s="9">
        <v>906449.52200000011</v>
      </c>
      <c r="D395" s="20">
        <f t="shared" si="22"/>
        <v>-2.3507092853803924E-3</v>
      </c>
      <c r="E395" s="20">
        <v>6.0641271642196681E-3</v>
      </c>
      <c r="F395" s="38">
        <f t="shared" si="23"/>
        <v>381</v>
      </c>
    </row>
    <row r="396" spans="1:6" x14ac:dyDescent="0.3">
      <c r="A396" s="3">
        <f t="shared" si="21"/>
        <v>383</v>
      </c>
      <c r="B396" s="10">
        <v>44097.083333333336</v>
      </c>
      <c r="C396" s="9">
        <v>919265.12199999997</v>
      </c>
      <c r="D396" s="20">
        <f t="shared" si="22"/>
        <v>1.4138239018233856E-2</v>
      </c>
      <c r="E396" s="20">
        <v>6.1246012973492636E-3</v>
      </c>
      <c r="F396" s="38">
        <f t="shared" si="23"/>
        <v>382</v>
      </c>
    </row>
    <row r="397" spans="1:6" x14ac:dyDescent="0.3">
      <c r="A397" s="3">
        <f t="shared" si="21"/>
        <v>384</v>
      </c>
      <c r="B397" s="10">
        <v>44098.083333333336</v>
      </c>
      <c r="C397" s="9">
        <v>905879.13399999996</v>
      </c>
      <c r="D397" s="20">
        <f t="shared" si="22"/>
        <v>-1.4561618492472284E-2</v>
      </c>
      <c r="E397" s="20">
        <v>6.2049010504496849E-3</v>
      </c>
      <c r="F397" s="38">
        <f t="shared" si="23"/>
        <v>383</v>
      </c>
    </row>
    <row r="398" spans="1:6" x14ac:dyDescent="0.3">
      <c r="A398" s="3">
        <f t="shared" si="21"/>
        <v>385</v>
      </c>
      <c r="B398" s="10">
        <v>44099.083333333336</v>
      </c>
      <c r="C398" s="9">
        <v>900574.09</v>
      </c>
      <c r="D398" s="20">
        <f t="shared" si="22"/>
        <v>-5.8562382120173062E-3</v>
      </c>
      <c r="E398" s="20">
        <v>6.2343108201288189E-3</v>
      </c>
      <c r="F398" s="38">
        <f t="shared" si="23"/>
        <v>384</v>
      </c>
    </row>
    <row r="399" spans="1:6" x14ac:dyDescent="0.3">
      <c r="A399" s="3">
        <f t="shared" ref="A399:A462" si="24">A398+1</f>
        <v>386</v>
      </c>
      <c r="B399" s="10">
        <v>44102.083333333336</v>
      </c>
      <c r="C399" s="9">
        <v>914212.57000000007</v>
      </c>
      <c r="D399" s="20">
        <f t="shared" si="22"/>
        <v>1.5144206513869607E-2</v>
      </c>
      <c r="E399" s="20">
        <v>6.2813368621357224E-3</v>
      </c>
      <c r="F399" s="38">
        <f t="shared" si="23"/>
        <v>385</v>
      </c>
    </row>
    <row r="400" spans="1:6" x14ac:dyDescent="0.3">
      <c r="A400" s="3">
        <f t="shared" si="24"/>
        <v>387</v>
      </c>
      <c r="B400" s="10">
        <v>44103.083333333336</v>
      </c>
      <c r="C400" s="9">
        <v>905460.28</v>
      </c>
      <c r="D400" s="20">
        <f t="shared" ref="D400:D463" si="25">($C400/$C399)-1</f>
        <v>-9.5735830891059415E-3</v>
      </c>
      <c r="E400" s="20">
        <v>6.3473405209120148E-3</v>
      </c>
      <c r="F400" s="38">
        <f t="shared" ref="F400:F463" si="26">F399+1</f>
        <v>386</v>
      </c>
    </row>
    <row r="401" spans="1:6" x14ac:dyDescent="0.3">
      <c r="A401" s="3">
        <f t="shared" si="24"/>
        <v>388</v>
      </c>
      <c r="B401" s="10">
        <v>44104.083333333336</v>
      </c>
      <c r="C401" s="9">
        <v>904326.03200000001</v>
      </c>
      <c r="D401" s="20">
        <f t="shared" si="25"/>
        <v>-1.2526756005244444E-3</v>
      </c>
      <c r="E401" s="20">
        <v>6.3589136858235307E-3</v>
      </c>
      <c r="F401" s="38">
        <f t="shared" si="26"/>
        <v>387</v>
      </c>
    </row>
    <row r="402" spans="1:6" x14ac:dyDescent="0.3">
      <c r="A402" s="3">
        <f t="shared" si="24"/>
        <v>389</v>
      </c>
      <c r="B402" s="10">
        <v>44105.083333333336</v>
      </c>
      <c r="C402" s="9">
        <v>898081.00199999986</v>
      </c>
      <c r="D402" s="20">
        <f t="shared" si="25"/>
        <v>-6.9057284419742349E-3</v>
      </c>
      <c r="E402" s="20">
        <v>6.4355082994806967E-3</v>
      </c>
      <c r="F402" s="38">
        <f t="shared" si="26"/>
        <v>388</v>
      </c>
    </row>
    <row r="403" spans="1:6" x14ac:dyDescent="0.3">
      <c r="A403" s="3">
        <f t="shared" si="24"/>
        <v>390</v>
      </c>
      <c r="B403" s="10">
        <v>44106.083333333336</v>
      </c>
      <c r="C403" s="9">
        <v>906831.66599999997</v>
      </c>
      <c r="D403" s="20">
        <f t="shared" si="25"/>
        <v>9.7437357883227715E-3</v>
      </c>
      <c r="E403" s="20">
        <v>6.4563678867604057E-3</v>
      </c>
      <c r="F403" s="38">
        <f t="shared" si="26"/>
        <v>389</v>
      </c>
    </row>
    <row r="404" spans="1:6" x14ac:dyDescent="0.3">
      <c r="A404" s="3">
        <f t="shared" si="24"/>
        <v>391</v>
      </c>
      <c r="B404" s="10">
        <v>44109.083333333336</v>
      </c>
      <c r="C404" s="9">
        <v>924770.61800000002</v>
      </c>
      <c r="D404" s="20">
        <f t="shared" si="25"/>
        <v>1.9782008803384654E-2</v>
      </c>
      <c r="E404" s="20">
        <v>6.7760622595824938E-3</v>
      </c>
      <c r="F404" s="38">
        <f t="shared" si="26"/>
        <v>390</v>
      </c>
    </row>
    <row r="405" spans="1:6" x14ac:dyDescent="0.3">
      <c r="A405" s="3">
        <f t="shared" si="24"/>
        <v>392</v>
      </c>
      <c r="B405" s="10">
        <v>44110.083333333336</v>
      </c>
      <c r="C405" s="9">
        <v>916884.98800000001</v>
      </c>
      <c r="D405" s="20">
        <f t="shared" si="25"/>
        <v>-8.5271199652235952E-3</v>
      </c>
      <c r="E405" s="20">
        <v>6.8307339241062692E-3</v>
      </c>
      <c r="F405" s="38">
        <f t="shared" si="26"/>
        <v>391</v>
      </c>
    </row>
    <row r="406" spans="1:6" x14ac:dyDescent="0.3">
      <c r="A406" s="3">
        <f t="shared" si="24"/>
        <v>393</v>
      </c>
      <c r="B406" s="10">
        <v>44111.083333333336</v>
      </c>
      <c r="C406" s="9">
        <v>906445.41399999999</v>
      </c>
      <c r="D406" s="20">
        <f t="shared" si="25"/>
        <v>-1.1385914413073572E-2</v>
      </c>
      <c r="E406" s="20">
        <v>6.9226384540432839E-3</v>
      </c>
      <c r="F406" s="38">
        <f t="shared" si="26"/>
        <v>392</v>
      </c>
    </row>
    <row r="407" spans="1:6" x14ac:dyDescent="0.3">
      <c r="A407" s="3">
        <f t="shared" si="24"/>
        <v>394</v>
      </c>
      <c r="B407" s="10">
        <v>44112.083333333336</v>
      </c>
      <c r="C407" s="9">
        <v>918566.61</v>
      </c>
      <c r="D407" s="20">
        <f t="shared" si="25"/>
        <v>1.3372229383908696E-2</v>
      </c>
      <c r="E407" s="20">
        <v>7.0079145020933709E-3</v>
      </c>
      <c r="F407" s="38">
        <f t="shared" si="26"/>
        <v>393</v>
      </c>
    </row>
    <row r="408" spans="1:6" x14ac:dyDescent="0.3">
      <c r="A408" s="3">
        <f t="shared" si="24"/>
        <v>395</v>
      </c>
      <c r="B408" s="10">
        <v>44113.083333333336</v>
      </c>
      <c r="C408" s="9">
        <v>931819.86700000009</v>
      </c>
      <c r="D408" s="20">
        <f t="shared" si="25"/>
        <v>1.4428193726745642E-2</v>
      </c>
      <c r="E408" s="20">
        <v>7.029540762540476E-3</v>
      </c>
      <c r="F408" s="38">
        <f t="shared" si="26"/>
        <v>394</v>
      </c>
    </row>
    <row r="409" spans="1:6" x14ac:dyDescent="0.3">
      <c r="A409" s="3">
        <f t="shared" si="24"/>
        <v>396</v>
      </c>
      <c r="B409" s="10">
        <v>44116.083333333336</v>
      </c>
      <c r="C409" s="9">
        <v>937734.44499999995</v>
      </c>
      <c r="D409" s="20">
        <f t="shared" si="25"/>
        <v>6.3473405209120148E-3</v>
      </c>
      <c r="E409" s="20">
        <v>7.148690048901063E-3</v>
      </c>
      <c r="F409" s="38">
        <f t="shared" si="26"/>
        <v>395</v>
      </c>
    </row>
    <row r="410" spans="1:6" x14ac:dyDescent="0.3">
      <c r="A410" s="3">
        <f t="shared" si="24"/>
        <v>397</v>
      </c>
      <c r="B410" s="10">
        <v>44117.083333333336</v>
      </c>
      <c r="C410" s="9">
        <v>947908.73300000001</v>
      </c>
      <c r="D410" s="20">
        <f t="shared" si="25"/>
        <v>1.0849860591396032E-2</v>
      </c>
      <c r="E410" s="20">
        <v>7.1497138706135832E-3</v>
      </c>
      <c r="F410" s="38">
        <f t="shared" si="26"/>
        <v>396</v>
      </c>
    </row>
    <row r="411" spans="1:6" x14ac:dyDescent="0.3">
      <c r="A411" s="3">
        <f t="shared" si="24"/>
        <v>398</v>
      </c>
      <c r="B411" s="10">
        <v>44118.083333333336</v>
      </c>
      <c r="C411" s="9">
        <v>941970.576</v>
      </c>
      <c r="D411" s="20">
        <f t="shared" si="25"/>
        <v>-6.2644817937340669E-3</v>
      </c>
      <c r="E411" s="20">
        <v>7.4359668521997158E-3</v>
      </c>
      <c r="F411" s="38">
        <f t="shared" si="26"/>
        <v>397</v>
      </c>
    </row>
    <row r="412" spans="1:6" x14ac:dyDescent="0.3">
      <c r="A412" s="3">
        <f t="shared" si="24"/>
        <v>399</v>
      </c>
      <c r="B412" s="10">
        <v>44119.083333333336</v>
      </c>
      <c r="C412" s="9">
        <v>921151.07199999993</v>
      </c>
      <c r="D412" s="20">
        <f t="shared" si="25"/>
        <v>-2.2102074661831117E-2</v>
      </c>
      <c r="E412" s="20">
        <v>7.5311380173017639E-3</v>
      </c>
      <c r="F412" s="38">
        <f t="shared" si="26"/>
        <v>398</v>
      </c>
    </row>
    <row r="413" spans="1:6" x14ac:dyDescent="0.3">
      <c r="A413" s="3">
        <f t="shared" si="24"/>
        <v>400</v>
      </c>
      <c r="B413" s="10">
        <v>44120.083333333336</v>
      </c>
      <c r="C413" s="9">
        <v>929723.2429999999</v>
      </c>
      <c r="D413" s="20">
        <f t="shared" si="25"/>
        <v>9.3059339130856511E-3</v>
      </c>
      <c r="E413" s="20">
        <v>7.6445080092208961E-3</v>
      </c>
      <c r="F413" s="38">
        <f t="shared" si="26"/>
        <v>399</v>
      </c>
    </row>
    <row r="414" spans="1:6" x14ac:dyDescent="0.3">
      <c r="A414" s="3">
        <f t="shared" si="24"/>
        <v>401</v>
      </c>
      <c r="B414" s="10">
        <v>44123.083333333336</v>
      </c>
      <c r="C414" s="9">
        <v>925001.0830000001</v>
      </c>
      <c r="D414" s="20">
        <f t="shared" si="25"/>
        <v>-5.0791028787905423E-3</v>
      </c>
      <c r="E414" s="20">
        <v>7.7222105842957856E-3</v>
      </c>
      <c r="F414" s="38">
        <f t="shared" si="26"/>
        <v>400</v>
      </c>
    </row>
    <row r="415" spans="1:6" x14ac:dyDescent="0.3">
      <c r="A415" s="3">
        <f t="shared" si="24"/>
        <v>402</v>
      </c>
      <c r="B415" s="10">
        <v>44124.083333333336</v>
      </c>
      <c r="C415" s="9">
        <v>928310.76800000016</v>
      </c>
      <c r="D415" s="20">
        <f t="shared" si="25"/>
        <v>3.5780336486375131E-3</v>
      </c>
      <c r="E415" s="20">
        <v>7.7589502793153908E-3</v>
      </c>
      <c r="F415" s="38">
        <f t="shared" si="26"/>
        <v>401</v>
      </c>
    </row>
    <row r="416" spans="1:6" x14ac:dyDescent="0.3">
      <c r="A416" s="3">
        <f t="shared" si="24"/>
        <v>403</v>
      </c>
      <c r="B416" s="10">
        <v>44125.083333333336</v>
      </c>
      <c r="C416" s="9">
        <v>920359.598</v>
      </c>
      <c r="D416" s="20">
        <f t="shared" si="25"/>
        <v>-8.5652028114793222E-3</v>
      </c>
      <c r="E416" s="20">
        <v>7.8737785702698293E-3</v>
      </c>
      <c r="F416" s="38">
        <f t="shared" si="26"/>
        <v>402</v>
      </c>
    </row>
    <row r="417" spans="1:6" x14ac:dyDescent="0.3">
      <c r="A417" s="3">
        <f t="shared" si="24"/>
        <v>404</v>
      </c>
      <c r="B417" s="10">
        <v>44126.083333333336</v>
      </c>
      <c r="C417" s="9">
        <v>918395.603</v>
      </c>
      <c r="D417" s="20">
        <f t="shared" si="25"/>
        <v>-2.1339430851461394E-3</v>
      </c>
      <c r="E417" s="20">
        <v>7.905813359138536E-3</v>
      </c>
      <c r="F417" s="38">
        <f t="shared" si="26"/>
        <v>403</v>
      </c>
    </row>
    <row r="418" spans="1:6" x14ac:dyDescent="0.3">
      <c r="A418" s="3">
        <f t="shared" si="24"/>
        <v>405</v>
      </c>
      <c r="B418" s="10">
        <v>44127.083333333336</v>
      </c>
      <c r="C418" s="9">
        <v>927112.38100000005</v>
      </c>
      <c r="D418" s="20">
        <f t="shared" si="25"/>
        <v>9.4913106852059226E-3</v>
      </c>
      <c r="E418" s="20">
        <v>7.9276068922857768E-3</v>
      </c>
      <c r="F418" s="38">
        <f t="shared" si="26"/>
        <v>404</v>
      </c>
    </row>
    <row r="419" spans="1:6" x14ac:dyDescent="0.3">
      <c r="A419" s="3">
        <f t="shared" si="24"/>
        <v>406</v>
      </c>
      <c r="B419" s="10">
        <v>44130.041666666664</v>
      </c>
      <c r="C419" s="9">
        <v>920264.69099999988</v>
      </c>
      <c r="D419" s="20">
        <f t="shared" si="25"/>
        <v>-7.3860409377923819E-3</v>
      </c>
      <c r="E419" s="20">
        <v>7.9674680464334457E-3</v>
      </c>
      <c r="F419" s="38">
        <f t="shared" si="26"/>
        <v>405</v>
      </c>
    </row>
    <row r="420" spans="1:6" x14ac:dyDescent="0.3">
      <c r="A420" s="3">
        <f t="shared" si="24"/>
        <v>407</v>
      </c>
      <c r="B420" s="10">
        <v>44131.041666666664</v>
      </c>
      <c r="C420" s="9">
        <v>903005.70600000001</v>
      </c>
      <c r="D420" s="20">
        <f t="shared" si="25"/>
        <v>-1.8754370529250108E-2</v>
      </c>
      <c r="E420" s="20">
        <v>8.0156137272919814E-3</v>
      </c>
      <c r="F420" s="38">
        <f t="shared" si="26"/>
        <v>406</v>
      </c>
    </row>
    <row r="421" spans="1:6" x14ac:dyDescent="0.3">
      <c r="A421" s="3">
        <f t="shared" si="24"/>
        <v>408</v>
      </c>
      <c r="B421" s="10">
        <v>44132.041666666664</v>
      </c>
      <c r="C421" s="9">
        <v>874943.40800000005</v>
      </c>
      <c r="D421" s="20">
        <f t="shared" si="25"/>
        <v>-3.1076545600477012E-2</v>
      </c>
      <c r="E421" s="20">
        <v>8.0591405091905433E-3</v>
      </c>
      <c r="F421" s="38">
        <f t="shared" si="26"/>
        <v>407</v>
      </c>
    </row>
    <row r="422" spans="1:6" x14ac:dyDescent="0.3">
      <c r="A422" s="3">
        <f t="shared" si="24"/>
        <v>409</v>
      </c>
      <c r="B422" s="10">
        <v>44133.041666666664</v>
      </c>
      <c r="C422" s="9">
        <v>892031.83400000003</v>
      </c>
      <c r="D422" s="20">
        <f t="shared" si="25"/>
        <v>1.9530892905475827E-2</v>
      </c>
      <c r="E422" s="20">
        <v>8.1717799847078609E-3</v>
      </c>
      <c r="F422" s="38">
        <f t="shared" si="26"/>
        <v>408</v>
      </c>
    </row>
    <row r="423" spans="1:6" x14ac:dyDescent="0.3">
      <c r="A423" s="3">
        <f t="shared" si="24"/>
        <v>410</v>
      </c>
      <c r="B423" s="10">
        <v>44134.041666666664</v>
      </c>
      <c r="C423" s="9">
        <v>890970.28200000012</v>
      </c>
      <c r="D423" s="20">
        <f t="shared" si="25"/>
        <v>-1.1900382469981485E-3</v>
      </c>
      <c r="E423" s="20">
        <v>8.3590289454200661E-3</v>
      </c>
      <c r="F423" s="38">
        <f t="shared" si="26"/>
        <v>409</v>
      </c>
    </row>
    <row r="424" spans="1:6" x14ac:dyDescent="0.3">
      <c r="A424" s="3">
        <f t="shared" si="24"/>
        <v>411</v>
      </c>
      <c r="B424" s="10">
        <v>44137.041666666664</v>
      </c>
      <c r="C424" s="9">
        <v>907419.152</v>
      </c>
      <c r="D424" s="20">
        <f t="shared" si="25"/>
        <v>1.8461749322408849E-2</v>
      </c>
      <c r="E424" s="20">
        <v>8.3811254629519993E-3</v>
      </c>
      <c r="F424" s="38">
        <f t="shared" si="26"/>
        <v>410</v>
      </c>
    </row>
    <row r="425" spans="1:6" x14ac:dyDescent="0.3">
      <c r="A425" s="3">
        <f t="shared" si="24"/>
        <v>412</v>
      </c>
      <c r="B425" s="10">
        <v>44138.041666666664</v>
      </c>
      <c r="C425" s="9">
        <v>919517.69799999997</v>
      </c>
      <c r="D425" s="20">
        <f t="shared" si="25"/>
        <v>1.333291894196198E-2</v>
      </c>
      <c r="E425" s="20">
        <v>8.6658166633473144E-3</v>
      </c>
      <c r="F425" s="38">
        <f t="shared" si="26"/>
        <v>411</v>
      </c>
    </row>
    <row r="426" spans="1:6" x14ac:dyDescent="0.3">
      <c r="A426" s="3">
        <f t="shared" si="24"/>
        <v>413</v>
      </c>
      <c r="B426" s="10">
        <v>44139.041666666664</v>
      </c>
      <c r="C426" s="9">
        <v>951452.11899999995</v>
      </c>
      <c r="D426" s="20">
        <f t="shared" si="25"/>
        <v>3.4729533830027526E-2</v>
      </c>
      <c r="E426" s="20">
        <v>8.7842883794511106E-3</v>
      </c>
      <c r="F426" s="38">
        <f t="shared" si="26"/>
        <v>412</v>
      </c>
    </row>
    <row r="427" spans="1:6" x14ac:dyDescent="0.3">
      <c r="A427" s="3">
        <f t="shared" si="24"/>
        <v>414</v>
      </c>
      <c r="B427" s="10">
        <v>44140.041666666664</v>
      </c>
      <c r="C427" s="9">
        <v>947011.8820000001</v>
      </c>
      <c r="D427" s="20">
        <f t="shared" si="25"/>
        <v>-4.666800263860571E-3</v>
      </c>
      <c r="E427" s="20">
        <v>8.8047228307688297E-3</v>
      </c>
      <c r="F427" s="38">
        <f t="shared" si="26"/>
        <v>413</v>
      </c>
    </row>
    <row r="428" spans="1:6" x14ac:dyDescent="0.3">
      <c r="A428" s="3">
        <f t="shared" si="24"/>
        <v>415</v>
      </c>
      <c r="B428" s="10">
        <v>44141.041666666664</v>
      </c>
      <c r="C428" s="9">
        <v>930489.87699999986</v>
      </c>
      <c r="D428" s="20">
        <f t="shared" si="25"/>
        <v>-1.744646008570383E-2</v>
      </c>
      <c r="E428" s="20">
        <v>8.8289661464757696E-3</v>
      </c>
      <c r="F428" s="38">
        <f t="shared" si="26"/>
        <v>414</v>
      </c>
    </row>
    <row r="429" spans="1:6" x14ac:dyDescent="0.3">
      <c r="A429" s="3">
        <f t="shared" si="24"/>
        <v>416</v>
      </c>
      <c r="B429" s="10">
        <v>44144.041666666664</v>
      </c>
      <c r="C429" s="9">
        <v>949739.73400000005</v>
      </c>
      <c r="D429" s="20">
        <f t="shared" si="25"/>
        <v>2.0687873641423993E-2</v>
      </c>
      <c r="E429" s="20">
        <v>8.8932998857815804E-3</v>
      </c>
      <c r="F429" s="38">
        <f t="shared" si="26"/>
        <v>415</v>
      </c>
    </row>
    <row r="430" spans="1:6" x14ac:dyDescent="0.3">
      <c r="A430" s="3">
        <f t="shared" si="24"/>
        <v>417</v>
      </c>
      <c r="B430" s="10">
        <v>44145.041666666664</v>
      </c>
      <c r="C430" s="9">
        <v>964743.55499999993</v>
      </c>
      <c r="D430" s="20">
        <f t="shared" si="25"/>
        <v>1.5797823827806479E-2</v>
      </c>
      <c r="E430" s="20">
        <v>8.965409201680874E-3</v>
      </c>
      <c r="F430" s="38">
        <f t="shared" si="26"/>
        <v>416</v>
      </c>
    </row>
    <row r="431" spans="1:6" x14ac:dyDescent="0.3">
      <c r="A431" s="3">
        <f t="shared" si="24"/>
        <v>418</v>
      </c>
      <c r="B431" s="10">
        <v>44146.041666666664</v>
      </c>
      <c r="C431" s="9">
        <v>973827.89</v>
      </c>
      <c r="D431" s="20">
        <f t="shared" si="25"/>
        <v>9.4163210035647094E-3</v>
      </c>
      <c r="E431" s="20">
        <v>9.0039383722144706E-3</v>
      </c>
      <c r="F431" s="38">
        <f t="shared" si="26"/>
        <v>417</v>
      </c>
    </row>
    <row r="432" spans="1:6" x14ac:dyDescent="0.3">
      <c r="A432" s="3">
        <f t="shared" si="24"/>
        <v>419</v>
      </c>
      <c r="B432" s="10">
        <v>44147.041666666664</v>
      </c>
      <c r="C432" s="9">
        <v>978263.62499999988</v>
      </c>
      <c r="D432" s="20">
        <f t="shared" si="25"/>
        <v>4.5549475893527092E-3</v>
      </c>
      <c r="E432" s="20">
        <v>9.1062437324542778E-3</v>
      </c>
      <c r="F432" s="38">
        <f t="shared" si="26"/>
        <v>418</v>
      </c>
    </row>
    <row r="433" spans="1:6" x14ac:dyDescent="0.3">
      <c r="A433" s="3">
        <f t="shared" si="24"/>
        <v>420</v>
      </c>
      <c r="B433" s="10">
        <v>44148.041666666664</v>
      </c>
      <c r="C433" s="9">
        <v>976097.10000000009</v>
      </c>
      <c r="D433" s="20">
        <f t="shared" si="25"/>
        <v>-2.2146637620301668E-3</v>
      </c>
      <c r="E433" s="20">
        <v>9.2425984059110178E-3</v>
      </c>
      <c r="F433" s="38">
        <f t="shared" si="26"/>
        <v>419</v>
      </c>
    </row>
    <row r="434" spans="1:6" x14ac:dyDescent="0.3">
      <c r="A434" s="3">
        <f t="shared" si="24"/>
        <v>421</v>
      </c>
      <c r="B434" s="10">
        <v>44151.041666666664</v>
      </c>
      <c r="C434" s="9">
        <v>979553.57</v>
      </c>
      <c r="D434" s="20">
        <f t="shared" si="25"/>
        <v>3.541112866742413E-3</v>
      </c>
      <c r="E434" s="20">
        <v>9.2503159959116399E-3</v>
      </c>
      <c r="F434" s="38">
        <f t="shared" si="26"/>
        <v>420</v>
      </c>
    </row>
    <row r="435" spans="1:6" x14ac:dyDescent="0.3">
      <c r="A435" s="3">
        <f t="shared" si="24"/>
        <v>422</v>
      </c>
      <c r="B435" s="10">
        <v>44152.041666666664</v>
      </c>
      <c r="C435" s="9">
        <v>970343.00499999989</v>
      </c>
      <c r="D435" s="20">
        <f t="shared" si="25"/>
        <v>-9.402819082166225E-3</v>
      </c>
      <c r="E435" s="20">
        <v>9.3059339130856511E-3</v>
      </c>
      <c r="F435" s="38">
        <f t="shared" si="26"/>
        <v>421</v>
      </c>
    </row>
    <row r="436" spans="1:6" x14ac:dyDescent="0.3">
      <c r="A436" s="3">
        <f t="shared" si="24"/>
        <v>423</v>
      </c>
      <c r="B436" s="10">
        <v>44153.041666666664</v>
      </c>
      <c r="C436" s="9">
        <v>985561.63500000001</v>
      </c>
      <c r="D436" s="20">
        <f t="shared" si="25"/>
        <v>1.5683763289456643E-2</v>
      </c>
      <c r="E436" s="20">
        <v>9.4163210035647094E-3</v>
      </c>
      <c r="F436" s="38">
        <f t="shared" si="26"/>
        <v>422</v>
      </c>
    </row>
    <row r="437" spans="1:6" x14ac:dyDescent="0.3">
      <c r="A437" s="3">
        <f t="shared" si="24"/>
        <v>424</v>
      </c>
      <c r="B437" s="10">
        <v>44154.041666666664</v>
      </c>
      <c r="C437" s="9">
        <v>980207.2300000001</v>
      </c>
      <c r="D437" s="20">
        <f t="shared" si="25"/>
        <v>-5.4328464195949611E-3</v>
      </c>
      <c r="E437" s="20">
        <v>9.4782627930813934E-3</v>
      </c>
      <c r="F437" s="38">
        <f t="shared" si="26"/>
        <v>423</v>
      </c>
    </row>
    <row r="438" spans="1:6" x14ac:dyDescent="0.3">
      <c r="A438" s="3">
        <f t="shared" si="24"/>
        <v>425</v>
      </c>
      <c r="B438" s="10">
        <v>44155.041666666664</v>
      </c>
      <c r="C438" s="9">
        <v>983326.745</v>
      </c>
      <c r="D438" s="20">
        <f t="shared" si="25"/>
        <v>3.1825056013918829E-3</v>
      </c>
      <c r="E438" s="20">
        <v>9.4881283385845894E-3</v>
      </c>
      <c r="F438" s="38">
        <f t="shared" si="26"/>
        <v>424</v>
      </c>
    </row>
    <row r="439" spans="1:6" x14ac:dyDescent="0.3">
      <c r="A439" s="3">
        <f t="shared" si="24"/>
        <v>426</v>
      </c>
      <c r="B439" s="10">
        <v>44158.041666666664</v>
      </c>
      <c r="C439" s="9">
        <v>971408.34499999997</v>
      </c>
      <c r="D439" s="20">
        <f t="shared" si="25"/>
        <v>-1.212048798693055E-2</v>
      </c>
      <c r="E439" s="20">
        <v>9.4913106852059226E-3</v>
      </c>
      <c r="F439" s="38">
        <f t="shared" si="26"/>
        <v>425</v>
      </c>
    </row>
    <row r="440" spans="1:6" x14ac:dyDescent="0.3">
      <c r="A440" s="3">
        <f t="shared" si="24"/>
        <v>427</v>
      </c>
      <c r="B440" s="10">
        <v>44159.041666666664</v>
      </c>
      <c r="C440" s="9">
        <v>973511.56499999994</v>
      </c>
      <c r="D440" s="20">
        <f t="shared" si="25"/>
        <v>2.1651244925222635E-3</v>
      </c>
      <c r="E440" s="20">
        <v>9.5008775976808124E-3</v>
      </c>
      <c r="F440" s="38">
        <f t="shared" si="26"/>
        <v>426</v>
      </c>
    </row>
    <row r="441" spans="1:6" x14ac:dyDescent="0.3">
      <c r="A441" s="3">
        <f t="shared" si="24"/>
        <v>428</v>
      </c>
      <c r="B441" s="10">
        <v>44160.041666666664</v>
      </c>
      <c r="C441" s="9">
        <v>974907.37</v>
      </c>
      <c r="D441" s="20">
        <f t="shared" si="25"/>
        <v>1.4337836859699138E-3</v>
      </c>
      <c r="E441" s="20">
        <v>9.6028597765132062E-3</v>
      </c>
      <c r="F441" s="38">
        <f t="shared" si="26"/>
        <v>427</v>
      </c>
    </row>
    <row r="442" spans="1:6" x14ac:dyDescent="0.3">
      <c r="A442" s="3">
        <f t="shared" si="24"/>
        <v>429</v>
      </c>
      <c r="B442" s="10">
        <v>44161.041666666664</v>
      </c>
      <c r="C442" s="9">
        <v>985837.61500000011</v>
      </c>
      <c r="D442" s="20">
        <f t="shared" si="25"/>
        <v>1.1211572849223694E-2</v>
      </c>
      <c r="E442" s="20">
        <v>9.6131254935976074E-3</v>
      </c>
      <c r="F442" s="38">
        <f t="shared" si="26"/>
        <v>428</v>
      </c>
    </row>
    <row r="443" spans="1:6" x14ac:dyDescent="0.3">
      <c r="A443" s="3">
        <f t="shared" si="24"/>
        <v>430</v>
      </c>
      <c r="B443" s="10">
        <v>44162.041666666664</v>
      </c>
      <c r="C443" s="9">
        <v>995783.29999999993</v>
      </c>
      <c r="D443" s="20">
        <f t="shared" si="25"/>
        <v>1.0088563114930338E-2</v>
      </c>
      <c r="E443" s="20">
        <v>9.7210312623043915E-3</v>
      </c>
      <c r="F443" s="38">
        <f t="shared" si="26"/>
        <v>429</v>
      </c>
    </row>
    <row r="444" spans="1:6" x14ac:dyDescent="0.3">
      <c r="A444" s="3">
        <f t="shared" si="24"/>
        <v>431</v>
      </c>
      <c r="B444" s="10">
        <v>44165.041666666664</v>
      </c>
      <c r="C444" s="9">
        <v>988157.82499999995</v>
      </c>
      <c r="D444" s="20">
        <f t="shared" si="25"/>
        <v>-7.6577654997829203E-3</v>
      </c>
      <c r="E444" s="20">
        <v>9.7437357883227715E-3</v>
      </c>
      <c r="F444" s="38">
        <f t="shared" si="26"/>
        <v>430</v>
      </c>
    </row>
    <row r="445" spans="1:6" x14ac:dyDescent="0.3">
      <c r="A445" s="3">
        <f t="shared" si="24"/>
        <v>432</v>
      </c>
      <c r="B445" s="10">
        <v>44166.041666666664</v>
      </c>
      <c r="C445" s="9">
        <v>987707.68499999994</v>
      </c>
      <c r="D445" s="20">
        <f t="shared" si="25"/>
        <v>-4.5553451949842394E-4</v>
      </c>
      <c r="E445" s="20">
        <v>9.8909217652272119E-3</v>
      </c>
      <c r="F445" s="38">
        <f t="shared" si="26"/>
        <v>431</v>
      </c>
    </row>
    <row r="446" spans="1:6" x14ac:dyDescent="0.3">
      <c r="A446" s="3">
        <f t="shared" si="24"/>
        <v>433</v>
      </c>
      <c r="B446" s="10">
        <v>44167.041666666664</v>
      </c>
      <c r="C446" s="9">
        <v>984992.00000000012</v>
      </c>
      <c r="D446" s="20">
        <f t="shared" si="25"/>
        <v>-2.7494825050387028E-3</v>
      </c>
      <c r="E446" s="20">
        <v>1.0088563114930338E-2</v>
      </c>
      <c r="F446" s="38">
        <f t="shared" si="26"/>
        <v>432</v>
      </c>
    </row>
    <row r="447" spans="1:6" x14ac:dyDescent="0.3">
      <c r="A447" s="3">
        <f t="shared" si="24"/>
        <v>434</v>
      </c>
      <c r="B447" s="10">
        <v>44168.041666666664</v>
      </c>
      <c r="C447" s="9">
        <v>975986.69</v>
      </c>
      <c r="D447" s="20">
        <f t="shared" si="25"/>
        <v>-9.1425209544850894E-3</v>
      </c>
      <c r="E447" s="20">
        <v>1.0106383655390516E-2</v>
      </c>
      <c r="F447" s="38">
        <f t="shared" si="26"/>
        <v>433</v>
      </c>
    </row>
    <row r="448" spans="1:6" x14ac:dyDescent="0.3">
      <c r="A448" s="3">
        <f t="shared" si="24"/>
        <v>435</v>
      </c>
      <c r="B448" s="10">
        <v>44169.041666666664</v>
      </c>
      <c r="C448" s="9">
        <v>980441.70500000007</v>
      </c>
      <c r="D448" s="20">
        <f t="shared" si="25"/>
        <v>4.5646267983430189E-3</v>
      </c>
      <c r="E448" s="20">
        <v>1.0186570238618575E-2</v>
      </c>
      <c r="F448" s="38">
        <f t="shared" si="26"/>
        <v>434</v>
      </c>
    </row>
    <row r="449" spans="1:6" x14ac:dyDescent="0.3">
      <c r="A449" s="3">
        <f t="shared" si="24"/>
        <v>436</v>
      </c>
      <c r="B449" s="10">
        <v>44172.041666666664</v>
      </c>
      <c r="C449" s="9">
        <v>962613.43999999983</v>
      </c>
      <c r="D449" s="20">
        <f t="shared" si="25"/>
        <v>-1.8183911301488553E-2</v>
      </c>
      <c r="E449" s="20">
        <v>1.0370521054317461E-2</v>
      </c>
      <c r="F449" s="38">
        <f t="shared" si="26"/>
        <v>435</v>
      </c>
    </row>
    <row r="450" spans="1:6" x14ac:dyDescent="0.3">
      <c r="A450" s="3">
        <f t="shared" si="24"/>
        <v>437</v>
      </c>
      <c r="B450" s="10">
        <v>44173.041666666664</v>
      </c>
      <c r="C450" s="9">
        <v>964368.77999999991</v>
      </c>
      <c r="D450" s="20">
        <f t="shared" si="25"/>
        <v>1.8235149511314219E-3</v>
      </c>
      <c r="E450" s="20">
        <v>1.0432980021883642E-2</v>
      </c>
      <c r="F450" s="38">
        <f t="shared" si="26"/>
        <v>436</v>
      </c>
    </row>
    <row r="451" spans="1:6" x14ac:dyDescent="0.3">
      <c r="A451" s="3">
        <f t="shared" si="24"/>
        <v>438</v>
      </c>
      <c r="B451" s="10">
        <v>44174.041666666664</v>
      </c>
      <c r="C451" s="9">
        <v>956321.85499999998</v>
      </c>
      <c r="D451" s="20">
        <f t="shared" si="25"/>
        <v>-8.3442404678425453E-3</v>
      </c>
      <c r="E451" s="20">
        <v>1.0461321397010392E-2</v>
      </c>
      <c r="F451" s="38">
        <f t="shared" si="26"/>
        <v>437</v>
      </c>
    </row>
    <row r="452" spans="1:6" x14ac:dyDescent="0.3">
      <c r="A452" s="3">
        <f t="shared" si="24"/>
        <v>439</v>
      </c>
      <c r="B452" s="10">
        <v>44175.041666666664</v>
      </c>
      <c r="C452" s="9">
        <v>958550.2649999999</v>
      </c>
      <c r="D452" s="20">
        <f t="shared" si="25"/>
        <v>2.3301883025563797E-3</v>
      </c>
      <c r="E452" s="20">
        <v>1.0470299543151596E-2</v>
      </c>
      <c r="F452" s="38">
        <f t="shared" si="26"/>
        <v>438</v>
      </c>
    </row>
    <row r="453" spans="1:6" x14ac:dyDescent="0.3">
      <c r="A453" s="3">
        <f t="shared" si="24"/>
        <v>440</v>
      </c>
      <c r="B453" s="10">
        <v>44176.041666666664</v>
      </c>
      <c r="C453" s="9">
        <v>924959.4659999999</v>
      </c>
      <c r="D453" s="20">
        <f t="shared" si="25"/>
        <v>-3.5043335990314506E-2</v>
      </c>
      <c r="E453" s="20">
        <v>1.0582992776398736E-2</v>
      </c>
      <c r="F453" s="38">
        <f t="shared" si="26"/>
        <v>439</v>
      </c>
    </row>
    <row r="454" spans="1:6" x14ac:dyDescent="0.3">
      <c r="A454" s="3">
        <f t="shared" si="24"/>
        <v>441</v>
      </c>
      <c r="B454" s="10">
        <v>44179.041666666664</v>
      </c>
      <c r="C454" s="9">
        <v>927042.73</v>
      </c>
      <c r="D454" s="20">
        <f t="shared" si="25"/>
        <v>2.2522759932488423E-3</v>
      </c>
      <c r="E454" s="20">
        <v>1.0608404877792799E-2</v>
      </c>
      <c r="F454" s="38">
        <f t="shared" si="26"/>
        <v>440</v>
      </c>
    </row>
    <row r="455" spans="1:6" x14ac:dyDescent="0.3">
      <c r="A455" s="3">
        <f t="shared" si="24"/>
        <v>442</v>
      </c>
      <c r="B455" s="10">
        <v>44180.041666666664</v>
      </c>
      <c r="C455" s="9">
        <v>911752.46799999999</v>
      </c>
      <c r="D455" s="20">
        <f t="shared" si="25"/>
        <v>-1.6493589243723461E-2</v>
      </c>
      <c r="E455" s="20">
        <v>1.0729197177000271E-2</v>
      </c>
      <c r="F455" s="38">
        <f t="shared" si="26"/>
        <v>441</v>
      </c>
    </row>
    <row r="456" spans="1:6" x14ac:dyDescent="0.3">
      <c r="A456" s="3">
        <f t="shared" si="24"/>
        <v>443</v>
      </c>
      <c r="B456" s="10">
        <v>44181.041666666664</v>
      </c>
      <c r="C456" s="9">
        <v>921821.58499999996</v>
      </c>
      <c r="D456" s="20">
        <f t="shared" si="25"/>
        <v>1.1043695908043327E-2</v>
      </c>
      <c r="E456" s="20">
        <v>1.0820375136029181E-2</v>
      </c>
      <c r="F456" s="38">
        <f t="shared" si="26"/>
        <v>442</v>
      </c>
    </row>
    <row r="457" spans="1:6" x14ac:dyDescent="0.3">
      <c r="A457" s="3">
        <f t="shared" si="24"/>
        <v>444</v>
      </c>
      <c r="B457" s="10">
        <v>44182.041666666664</v>
      </c>
      <c r="C457" s="9">
        <v>920374.41200000001</v>
      </c>
      <c r="D457" s="20">
        <f t="shared" si="25"/>
        <v>-1.5699057426605822E-3</v>
      </c>
      <c r="E457" s="20">
        <v>1.0849860591396032E-2</v>
      </c>
      <c r="F457" s="38">
        <f t="shared" si="26"/>
        <v>443</v>
      </c>
    </row>
    <row r="458" spans="1:6" x14ac:dyDescent="0.3">
      <c r="A458" s="3">
        <f t="shared" si="24"/>
        <v>445</v>
      </c>
      <c r="B458" s="10">
        <v>44183.041666666664</v>
      </c>
      <c r="C458" s="9">
        <v>948764.875</v>
      </c>
      <c r="D458" s="20">
        <f t="shared" si="25"/>
        <v>3.0846645267230688E-2</v>
      </c>
      <c r="E458" s="20">
        <v>1.1043695908043327E-2</v>
      </c>
      <c r="F458" s="38">
        <f t="shared" si="26"/>
        <v>444</v>
      </c>
    </row>
    <row r="459" spans="1:6" x14ac:dyDescent="0.3">
      <c r="A459" s="3">
        <f t="shared" si="24"/>
        <v>446</v>
      </c>
      <c r="B459" s="10">
        <v>44186.041666666664</v>
      </c>
      <c r="C459" s="9">
        <v>924348.81700000004</v>
      </c>
      <c r="D459" s="20">
        <f t="shared" si="25"/>
        <v>-2.5734572013956569E-2</v>
      </c>
      <c r="E459" s="20">
        <v>1.1071645965953003E-2</v>
      </c>
      <c r="F459" s="38">
        <f t="shared" si="26"/>
        <v>445</v>
      </c>
    </row>
    <row r="460" spans="1:6" x14ac:dyDescent="0.3">
      <c r="A460" s="3">
        <f t="shared" si="24"/>
        <v>447</v>
      </c>
      <c r="B460" s="10">
        <v>44187.041666666664</v>
      </c>
      <c r="C460" s="9">
        <v>933110.03799999994</v>
      </c>
      <c r="D460" s="20">
        <f t="shared" si="25"/>
        <v>9.4782627930813934E-3</v>
      </c>
      <c r="E460" s="20">
        <v>1.1082546600212906E-2</v>
      </c>
      <c r="F460" s="38">
        <f t="shared" si="26"/>
        <v>446</v>
      </c>
    </row>
    <row r="461" spans="1:6" x14ac:dyDescent="0.3">
      <c r="A461" s="3">
        <f t="shared" si="24"/>
        <v>448</v>
      </c>
      <c r="B461" s="10">
        <v>44188.041666666664</v>
      </c>
      <c r="C461" s="9">
        <v>936455.32</v>
      </c>
      <c r="D461" s="20">
        <f t="shared" si="25"/>
        <v>3.5850884287669249E-3</v>
      </c>
      <c r="E461" s="20">
        <v>1.1211572849223694E-2</v>
      </c>
      <c r="F461" s="38">
        <f t="shared" si="26"/>
        <v>447</v>
      </c>
    </row>
    <row r="462" spans="1:6" x14ac:dyDescent="0.3">
      <c r="A462" s="3">
        <f t="shared" si="24"/>
        <v>449</v>
      </c>
      <c r="B462" s="10">
        <v>44189.041666666664</v>
      </c>
      <c r="C462" s="9">
        <v>936868.24</v>
      </c>
      <c r="D462" s="20">
        <f t="shared" si="25"/>
        <v>4.4093934988809202E-4</v>
      </c>
      <c r="E462" s="20">
        <v>1.1526632141935389E-2</v>
      </c>
      <c r="F462" s="38">
        <f t="shared" si="26"/>
        <v>448</v>
      </c>
    </row>
    <row r="463" spans="1:6" x14ac:dyDescent="0.3">
      <c r="A463" s="3">
        <f t="shared" ref="A463:A526" si="27">A462+1</f>
        <v>450</v>
      </c>
      <c r="B463" s="10">
        <v>44193.041666666664</v>
      </c>
      <c r="C463" s="9">
        <v>940051.31799999997</v>
      </c>
      <c r="D463" s="20">
        <f t="shared" si="25"/>
        <v>3.3975727472626005E-3</v>
      </c>
      <c r="E463" s="20">
        <v>1.165337178925796E-2</v>
      </c>
      <c r="F463" s="38">
        <f t="shared" si="26"/>
        <v>449</v>
      </c>
    </row>
    <row r="464" spans="1:6" x14ac:dyDescent="0.3">
      <c r="A464" s="3">
        <f t="shared" si="27"/>
        <v>451</v>
      </c>
      <c r="B464" s="10">
        <v>44194.041666666664</v>
      </c>
      <c r="C464" s="9">
        <v>945140.56200000003</v>
      </c>
      <c r="D464" s="20">
        <f t="shared" ref="D464:D526" si="28">($C464/$C463)-1</f>
        <v>5.4137938031166843E-3</v>
      </c>
      <c r="E464" s="20">
        <v>1.197762279668324E-2</v>
      </c>
      <c r="F464" s="38">
        <f t="shared" ref="F464:F526" si="29">F463+1</f>
        <v>450</v>
      </c>
    </row>
    <row r="465" spans="1:6" x14ac:dyDescent="0.3">
      <c r="A465" s="3">
        <f t="shared" si="27"/>
        <v>452</v>
      </c>
      <c r="B465" s="10">
        <v>44195.041666666664</v>
      </c>
      <c r="C465" s="9">
        <v>943979.09299999999</v>
      </c>
      <c r="D465" s="20">
        <f t="shared" si="28"/>
        <v>-1.228884937011121E-3</v>
      </c>
      <c r="E465" s="20">
        <v>1.2130718858307965E-2</v>
      </c>
      <c r="F465" s="38">
        <f t="shared" si="29"/>
        <v>451</v>
      </c>
    </row>
    <row r="466" spans="1:6" x14ac:dyDescent="0.3">
      <c r="A466" s="3">
        <f t="shared" si="27"/>
        <v>453</v>
      </c>
      <c r="B466" s="10">
        <v>44196.041666666664</v>
      </c>
      <c r="C466" s="9">
        <v>945039.69299999997</v>
      </c>
      <c r="D466" s="20">
        <f t="shared" si="28"/>
        <v>1.1235418325095115E-3</v>
      </c>
      <c r="E466" s="20">
        <v>1.2155792570345714E-2</v>
      </c>
      <c r="F466" s="38">
        <f t="shared" si="29"/>
        <v>452</v>
      </c>
    </row>
    <row r="467" spans="1:6" x14ac:dyDescent="0.3">
      <c r="A467" s="3">
        <f t="shared" si="27"/>
        <v>454</v>
      </c>
      <c r="B467" s="10">
        <v>44200.041666666664</v>
      </c>
      <c r="C467" s="9">
        <v>949202.20500000007</v>
      </c>
      <c r="D467" s="20">
        <f t="shared" si="28"/>
        <v>4.4045895964288651E-3</v>
      </c>
      <c r="E467" s="20">
        <v>1.2372264264247201E-2</v>
      </c>
      <c r="F467" s="38">
        <f t="shared" si="29"/>
        <v>453</v>
      </c>
    </row>
    <row r="468" spans="1:6" x14ac:dyDescent="0.3">
      <c r="A468" s="3">
        <f t="shared" si="27"/>
        <v>455</v>
      </c>
      <c r="B468" s="10">
        <v>44201.041666666664</v>
      </c>
      <c r="C468" s="9">
        <v>946124.0149999999</v>
      </c>
      <c r="D468" s="20">
        <f t="shared" si="28"/>
        <v>-3.2429233558303183E-3</v>
      </c>
      <c r="E468" s="20">
        <v>1.2418112718585839E-2</v>
      </c>
      <c r="F468" s="38">
        <f t="shared" si="29"/>
        <v>454</v>
      </c>
    </row>
    <row r="469" spans="1:6" x14ac:dyDescent="0.3">
      <c r="A469" s="3">
        <f t="shared" si="27"/>
        <v>456</v>
      </c>
      <c r="B469" s="10">
        <v>44202.041666666664</v>
      </c>
      <c r="C469" s="9">
        <v>948609.46</v>
      </c>
      <c r="D469" s="20">
        <f t="shared" si="28"/>
        <v>2.6269759149915028E-3</v>
      </c>
      <c r="E469" s="20">
        <v>1.2549128639889329E-2</v>
      </c>
      <c r="F469" s="38">
        <f t="shared" si="29"/>
        <v>455</v>
      </c>
    </row>
    <row r="470" spans="1:6" x14ac:dyDescent="0.3">
      <c r="A470" s="3">
        <f t="shared" si="27"/>
        <v>457</v>
      </c>
      <c r="B470" s="10">
        <v>44203.041666666664</v>
      </c>
      <c r="C470" s="9">
        <v>951532.66000000015</v>
      </c>
      <c r="D470" s="20">
        <f t="shared" si="28"/>
        <v>3.0815631967240353E-3</v>
      </c>
      <c r="E470" s="20">
        <v>1.2948855672670456E-2</v>
      </c>
      <c r="F470" s="38">
        <f t="shared" si="29"/>
        <v>456</v>
      </c>
    </row>
    <row r="471" spans="1:6" x14ac:dyDescent="0.3">
      <c r="A471" s="3">
        <f t="shared" si="27"/>
        <v>458</v>
      </c>
      <c r="B471" s="10">
        <v>44204.041666666664</v>
      </c>
      <c r="C471" s="9">
        <v>952545.73999999987</v>
      </c>
      <c r="D471" s="20">
        <f t="shared" si="28"/>
        <v>1.0646823199949029E-3</v>
      </c>
      <c r="E471" s="20">
        <v>1.3003293595999388E-2</v>
      </c>
      <c r="F471" s="38">
        <f t="shared" si="29"/>
        <v>457</v>
      </c>
    </row>
    <row r="472" spans="1:6" x14ac:dyDescent="0.3">
      <c r="A472" s="3">
        <f t="shared" si="27"/>
        <v>459</v>
      </c>
      <c r="B472" s="10">
        <v>44207.041666666664</v>
      </c>
      <c r="C472" s="9">
        <v>955100.37999999989</v>
      </c>
      <c r="D472" s="20">
        <f t="shared" si="28"/>
        <v>2.6819079575117755E-3</v>
      </c>
      <c r="E472" s="20">
        <v>1.3037912432966259E-2</v>
      </c>
      <c r="F472" s="38">
        <f t="shared" si="29"/>
        <v>458</v>
      </c>
    </row>
    <row r="473" spans="1:6" x14ac:dyDescent="0.3">
      <c r="A473" s="3">
        <f t="shared" si="27"/>
        <v>460</v>
      </c>
      <c r="B473" s="10">
        <v>44208.041666666664</v>
      </c>
      <c r="C473" s="9">
        <v>960882.14</v>
      </c>
      <c r="D473" s="20">
        <f t="shared" si="28"/>
        <v>6.0535626632252093E-3</v>
      </c>
      <c r="E473" s="20">
        <v>1.3072905326439788E-2</v>
      </c>
      <c r="F473" s="38">
        <f t="shared" si="29"/>
        <v>459</v>
      </c>
    </row>
    <row r="474" spans="1:6" x14ac:dyDescent="0.3">
      <c r="A474" s="3">
        <f t="shared" si="27"/>
        <v>461</v>
      </c>
      <c r="B474" s="10">
        <v>44209.041666666664</v>
      </c>
      <c r="C474" s="9">
        <v>964160.52</v>
      </c>
      <c r="D474" s="20">
        <f t="shared" si="28"/>
        <v>3.4118440373966941E-3</v>
      </c>
      <c r="E474" s="20">
        <v>1.3230973056148843E-2</v>
      </c>
      <c r="F474" s="38">
        <f t="shared" si="29"/>
        <v>460</v>
      </c>
    </row>
    <row r="475" spans="1:6" x14ac:dyDescent="0.3">
      <c r="A475" s="3">
        <f t="shared" si="27"/>
        <v>462</v>
      </c>
      <c r="B475" s="10">
        <v>44210.041666666664</v>
      </c>
      <c r="C475" s="9">
        <v>970007.31200000015</v>
      </c>
      <c r="D475" s="20">
        <f t="shared" si="28"/>
        <v>6.0641271642196681E-3</v>
      </c>
      <c r="E475" s="20">
        <v>1.333291894196198E-2</v>
      </c>
      <c r="F475" s="38">
        <f t="shared" si="29"/>
        <v>461</v>
      </c>
    </row>
    <row r="476" spans="1:6" x14ac:dyDescent="0.3">
      <c r="A476" s="3">
        <f t="shared" si="27"/>
        <v>463</v>
      </c>
      <c r="B476" s="10">
        <v>44211.041666666664</v>
      </c>
      <c r="C476" s="9">
        <v>969353.55499999993</v>
      </c>
      <c r="D476" s="20">
        <f t="shared" si="28"/>
        <v>-6.7397120816781175E-4</v>
      </c>
      <c r="E476" s="20">
        <v>1.3364220570490692E-2</v>
      </c>
      <c r="F476" s="38">
        <f t="shared" si="29"/>
        <v>462</v>
      </c>
    </row>
    <row r="477" spans="1:6" x14ac:dyDescent="0.3">
      <c r="A477" s="3">
        <f t="shared" si="27"/>
        <v>464</v>
      </c>
      <c r="B477" s="10">
        <v>44214.041666666664</v>
      </c>
      <c r="C477" s="9">
        <v>965354.27499999991</v>
      </c>
      <c r="D477" s="20">
        <f t="shared" si="28"/>
        <v>-4.1257186084183717E-3</v>
      </c>
      <c r="E477" s="20">
        <v>1.3372229383908696E-2</v>
      </c>
      <c r="F477" s="38">
        <f t="shared" si="29"/>
        <v>463</v>
      </c>
    </row>
    <row r="478" spans="1:6" x14ac:dyDescent="0.3">
      <c r="A478" s="3">
        <f t="shared" si="27"/>
        <v>465</v>
      </c>
      <c r="B478" s="10">
        <v>44215.041666666664</v>
      </c>
      <c r="C478" s="9">
        <v>972808.94400000002</v>
      </c>
      <c r="D478" s="20">
        <f t="shared" si="28"/>
        <v>7.7222105842957856E-3</v>
      </c>
      <c r="E478" s="20">
        <v>1.3511637457333192E-2</v>
      </c>
      <c r="F478" s="38">
        <f t="shared" si="29"/>
        <v>464</v>
      </c>
    </row>
    <row r="479" spans="1:6" x14ac:dyDescent="0.3">
      <c r="A479" s="3">
        <f t="shared" si="27"/>
        <v>466</v>
      </c>
      <c r="B479" s="10">
        <v>44216.041666666664</v>
      </c>
      <c r="C479" s="9">
        <v>968858.50400000007</v>
      </c>
      <c r="D479" s="20">
        <f t="shared" si="28"/>
        <v>-4.0608590457201776E-3</v>
      </c>
      <c r="E479" s="20">
        <v>1.3691816022773695E-2</v>
      </c>
      <c r="F479" s="38">
        <f t="shared" si="29"/>
        <v>465</v>
      </c>
    </row>
    <row r="480" spans="1:6" x14ac:dyDescent="0.3">
      <c r="A480" s="3">
        <f t="shared" si="27"/>
        <v>467</v>
      </c>
      <c r="B480" s="10">
        <v>44217.041666666664</v>
      </c>
      <c r="C480" s="9">
        <v>961474.83400000003</v>
      </c>
      <c r="D480" s="20">
        <f t="shared" si="28"/>
        <v>-7.6209993198346204E-3</v>
      </c>
      <c r="E480" s="20">
        <v>1.3873409628530453E-2</v>
      </c>
      <c r="F480" s="38">
        <f t="shared" si="29"/>
        <v>466</v>
      </c>
    </row>
    <row r="481" spans="1:6" x14ac:dyDescent="0.3">
      <c r="A481" s="3">
        <f t="shared" si="27"/>
        <v>468</v>
      </c>
      <c r="B481" s="10">
        <v>44218.041666666664</v>
      </c>
      <c r="C481" s="9">
        <v>964823.79099999985</v>
      </c>
      <c r="D481" s="20">
        <f t="shared" si="28"/>
        <v>3.4831457689508127E-3</v>
      </c>
      <c r="E481" s="20">
        <v>1.4132266435583851E-2</v>
      </c>
      <c r="F481" s="38">
        <f t="shared" si="29"/>
        <v>467</v>
      </c>
    </row>
    <row r="482" spans="1:6" x14ac:dyDescent="0.3">
      <c r="A482" s="3">
        <f t="shared" si="27"/>
        <v>469</v>
      </c>
      <c r="B482" s="10">
        <v>44221.041666666664</v>
      </c>
      <c r="C482" s="9">
        <v>955004.5780000001</v>
      </c>
      <c r="D482" s="20">
        <f t="shared" si="28"/>
        <v>-1.01772086173606E-2</v>
      </c>
      <c r="E482" s="20">
        <v>1.4138239018233856E-2</v>
      </c>
      <c r="F482" s="38">
        <f t="shared" si="29"/>
        <v>468</v>
      </c>
    </row>
    <row r="483" spans="1:6" x14ac:dyDescent="0.3">
      <c r="A483" s="3">
        <f t="shared" si="27"/>
        <v>470</v>
      </c>
      <c r="B483" s="10">
        <v>44222.041666666664</v>
      </c>
      <c r="C483" s="9">
        <v>964065.78399999999</v>
      </c>
      <c r="D483" s="20">
        <f t="shared" si="28"/>
        <v>9.4881283385845894E-3</v>
      </c>
      <c r="E483" s="20">
        <v>1.4428193726745642E-2</v>
      </c>
      <c r="F483" s="38">
        <f t="shared" si="29"/>
        <v>469</v>
      </c>
    </row>
    <row r="484" spans="1:6" x14ac:dyDescent="0.3">
      <c r="A484" s="3">
        <f t="shared" si="27"/>
        <v>471</v>
      </c>
      <c r="B484" s="10">
        <v>44223.041666666664</v>
      </c>
      <c r="C484" s="9">
        <v>961524.598</v>
      </c>
      <c r="D484" s="20">
        <f t="shared" si="28"/>
        <v>-2.6359051863207306E-3</v>
      </c>
      <c r="E484" s="20">
        <v>1.5144206513869607E-2</v>
      </c>
      <c r="F484" s="38">
        <f t="shared" si="29"/>
        <v>470</v>
      </c>
    </row>
    <row r="485" spans="1:6" x14ac:dyDescent="0.3">
      <c r="A485" s="3">
        <f t="shared" si="27"/>
        <v>472</v>
      </c>
      <c r="B485" s="10">
        <v>44224.041666666664</v>
      </c>
      <c r="C485" s="9">
        <v>957401.0689999999</v>
      </c>
      <c r="D485" s="20">
        <f t="shared" si="28"/>
        <v>-4.2885319923974263E-3</v>
      </c>
      <c r="E485" s="20">
        <v>1.5248048394018276E-2</v>
      </c>
      <c r="F485" s="38">
        <f t="shared" si="29"/>
        <v>471</v>
      </c>
    </row>
    <row r="486" spans="1:6" x14ac:dyDescent="0.3">
      <c r="A486" s="3">
        <f t="shared" si="27"/>
        <v>473</v>
      </c>
      <c r="B486" s="10">
        <v>44225.041666666664</v>
      </c>
      <c r="C486" s="9">
        <v>945407.84800000011</v>
      </c>
      <c r="D486" s="20">
        <f t="shared" si="28"/>
        <v>-1.2526851481925561E-2</v>
      </c>
      <c r="E486" s="20">
        <v>1.5465707151091301E-2</v>
      </c>
      <c r="F486" s="38">
        <f t="shared" si="29"/>
        <v>472</v>
      </c>
    </row>
    <row r="487" spans="1:6" x14ac:dyDescent="0.3">
      <c r="A487" s="3">
        <f t="shared" si="27"/>
        <v>474</v>
      </c>
      <c r="B487" s="10">
        <v>44228.041666666664</v>
      </c>
      <c r="C487" s="9">
        <v>953920.24200000009</v>
      </c>
      <c r="D487" s="20">
        <f t="shared" si="28"/>
        <v>9.0039383722144706E-3</v>
      </c>
      <c r="E487" s="20">
        <v>1.5615859368503404E-2</v>
      </c>
      <c r="F487" s="38">
        <f t="shared" si="29"/>
        <v>473</v>
      </c>
    </row>
    <row r="488" spans="1:6" x14ac:dyDescent="0.3">
      <c r="A488" s="3">
        <f t="shared" si="27"/>
        <v>475</v>
      </c>
      <c r="B488" s="10">
        <v>44229.041666666664</v>
      </c>
      <c r="C488" s="9">
        <v>961104.34699999995</v>
      </c>
      <c r="D488" s="20">
        <f t="shared" si="28"/>
        <v>7.5311380173017639E-3</v>
      </c>
      <c r="E488" s="20">
        <v>1.5677428199547316E-2</v>
      </c>
      <c r="F488" s="38">
        <f t="shared" si="29"/>
        <v>474</v>
      </c>
    </row>
    <row r="489" spans="1:6" x14ac:dyDescent="0.3">
      <c r="A489" s="3">
        <f t="shared" si="27"/>
        <v>476</v>
      </c>
      <c r="B489" s="10">
        <v>44230.041666666664</v>
      </c>
      <c r="C489" s="9">
        <v>958605.01100000006</v>
      </c>
      <c r="D489" s="20">
        <f t="shared" si="28"/>
        <v>-2.600483504003881E-3</v>
      </c>
      <c r="E489" s="20">
        <v>1.5683763289456643E-2</v>
      </c>
      <c r="F489" s="38">
        <f t="shared" si="29"/>
        <v>475</v>
      </c>
    </row>
    <row r="490" spans="1:6" x14ac:dyDescent="0.3">
      <c r="A490" s="3">
        <f t="shared" si="27"/>
        <v>477</v>
      </c>
      <c r="B490" s="10">
        <v>44231.041666666664</v>
      </c>
      <c r="C490" s="9">
        <v>965343.56400000001</v>
      </c>
      <c r="D490" s="20">
        <f t="shared" si="28"/>
        <v>7.029540762540476E-3</v>
      </c>
      <c r="E490" s="20">
        <v>1.5719692173650213E-2</v>
      </c>
      <c r="F490" s="38">
        <f t="shared" si="29"/>
        <v>476</v>
      </c>
    </row>
    <row r="491" spans="1:6" x14ac:dyDescent="0.3">
      <c r="A491" s="3">
        <f t="shared" si="27"/>
        <v>478</v>
      </c>
      <c r="B491" s="10">
        <v>44232.041666666664</v>
      </c>
      <c r="C491" s="9">
        <v>973034.90800000017</v>
      </c>
      <c r="D491" s="20">
        <f t="shared" si="28"/>
        <v>7.9674680464334457E-3</v>
      </c>
      <c r="E491" s="20">
        <v>1.5735230383304266E-2</v>
      </c>
      <c r="F491" s="38">
        <f t="shared" si="29"/>
        <v>477</v>
      </c>
    </row>
    <row r="492" spans="1:6" x14ac:dyDescent="0.3">
      <c r="A492" s="3">
        <f t="shared" si="27"/>
        <v>479</v>
      </c>
      <c r="B492" s="10">
        <v>44235.041666666664</v>
      </c>
      <c r="C492" s="9">
        <v>983125.78700000001</v>
      </c>
      <c r="D492" s="20">
        <f t="shared" si="28"/>
        <v>1.0370521054317461E-2</v>
      </c>
      <c r="E492" s="20">
        <v>1.5797823827806479E-2</v>
      </c>
      <c r="F492" s="38">
        <f t="shared" si="29"/>
        <v>478</v>
      </c>
    </row>
    <row r="493" spans="1:6" x14ac:dyDescent="0.3">
      <c r="A493" s="3">
        <f t="shared" si="27"/>
        <v>480</v>
      </c>
      <c r="B493" s="10">
        <v>44236.041666666664</v>
      </c>
      <c r="C493" s="9">
        <v>978357.32399999991</v>
      </c>
      <c r="D493" s="20">
        <f t="shared" si="28"/>
        <v>-4.8503081325442787E-3</v>
      </c>
      <c r="E493" s="20">
        <v>1.608008526625393E-2</v>
      </c>
      <c r="F493" s="38">
        <f t="shared" si="29"/>
        <v>479</v>
      </c>
    </row>
    <row r="494" spans="1:6" x14ac:dyDescent="0.3">
      <c r="A494" s="3">
        <f t="shared" si="27"/>
        <v>481</v>
      </c>
      <c r="B494" s="10">
        <v>44237.041666666664</v>
      </c>
      <c r="C494" s="9">
        <v>974154.1540000001</v>
      </c>
      <c r="D494" s="20">
        <f t="shared" si="28"/>
        <v>-4.2961501865342866E-3</v>
      </c>
      <c r="E494" s="20">
        <v>1.655327249869365E-2</v>
      </c>
      <c r="F494" s="38">
        <f t="shared" si="29"/>
        <v>480</v>
      </c>
    </row>
    <row r="495" spans="1:6" x14ac:dyDescent="0.3">
      <c r="A495" s="3">
        <f t="shared" si="27"/>
        <v>482</v>
      </c>
      <c r="B495" s="10">
        <v>44238.041666666664</v>
      </c>
      <c r="C495" s="9">
        <v>963406.25</v>
      </c>
      <c r="D495" s="20">
        <f t="shared" si="28"/>
        <v>-1.103306284315253E-2</v>
      </c>
      <c r="E495" s="20">
        <v>1.661150564598568E-2</v>
      </c>
      <c r="F495" s="38">
        <f t="shared" si="29"/>
        <v>481</v>
      </c>
    </row>
    <row r="496" spans="1:6" x14ac:dyDescent="0.3">
      <c r="A496" s="3">
        <f t="shared" si="27"/>
        <v>483</v>
      </c>
      <c r="B496" s="10">
        <v>44239.041666666664</v>
      </c>
      <c r="C496" s="9">
        <v>960640.16700000002</v>
      </c>
      <c r="D496" s="20">
        <f t="shared" si="28"/>
        <v>-2.871149112848248E-3</v>
      </c>
      <c r="E496" s="20">
        <v>1.6919704514843259E-2</v>
      </c>
      <c r="F496" s="38">
        <f t="shared" si="29"/>
        <v>482</v>
      </c>
    </row>
    <row r="497" spans="1:6" x14ac:dyDescent="0.3">
      <c r="A497" s="3">
        <f t="shared" si="27"/>
        <v>484</v>
      </c>
      <c r="B497" s="10">
        <v>44242.041666666664</v>
      </c>
      <c r="C497" s="9">
        <v>962213.96</v>
      </c>
      <c r="D497" s="20">
        <f t="shared" si="28"/>
        <v>1.6382752398484968E-3</v>
      </c>
      <c r="E497" s="20">
        <v>1.7007715975797977E-2</v>
      </c>
      <c r="F497" s="38">
        <f t="shared" si="29"/>
        <v>483</v>
      </c>
    </row>
    <row r="498" spans="1:6" x14ac:dyDescent="0.3">
      <c r="A498" s="3">
        <f t="shared" si="27"/>
        <v>485</v>
      </c>
      <c r="B498" s="10">
        <v>44243.041666666664</v>
      </c>
      <c r="C498" s="9">
        <v>954664.08000000007</v>
      </c>
      <c r="D498" s="20">
        <f t="shared" si="28"/>
        <v>-7.8463629856293515E-3</v>
      </c>
      <c r="E498" s="20">
        <v>1.7213740563668756E-2</v>
      </c>
      <c r="F498" s="38">
        <f t="shared" si="29"/>
        <v>484</v>
      </c>
    </row>
    <row r="499" spans="1:6" x14ac:dyDescent="0.3">
      <c r="A499" s="3">
        <f t="shared" si="27"/>
        <v>486</v>
      </c>
      <c r="B499" s="10">
        <v>44244.041666666664</v>
      </c>
      <c r="C499" s="9">
        <v>959911.09499999997</v>
      </c>
      <c r="D499" s="20">
        <f t="shared" si="28"/>
        <v>5.4961898220784455E-3</v>
      </c>
      <c r="E499" s="20">
        <v>1.7260001367555677E-2</v>
      </c>
      <c r="F499" s="38">
        <f t="shared" si="29"/>
        <v>485</v>
      </c>
    </row>
    <row r="500" spans="1:6" x14ac:dyDescent="0.3">
      <c r="A500" s="3">
        <f t="shared" si="27"/>
        <v>487</v>
      </c>
      <c r="B500" s="10">
        <v>44245.041666666664</v>
      </c>
      <c r="C500" s="9">
        <v>954185.27599999995</v>
      </c>
      <c r="D500" s="20">
        <f t="shared" si="28"/>
        <v>-5.9649472016989336E-3</v>
      </c>
      <c r="E500" s="20">
        <v>1.7864798745135246E-2</v>
      </c>
      <c r="F500" s="38">
        <f t="shared" si="29"/>
        <v>486</v>
      </c>
    </row>
    <row r="501" spans="1:6" x14ac:dyDescent="0.3">
      <c r="A501" s="3">
        <f t="shared" si="27"/>
        <v>488</v>
      </c>
      <c r="B501" s="10">
        <v>44246.041666666664</v>
      </c>
      <c r="C501" s="9">
        <v>941518.80800000008</v>
      </c>
      <c r="D501" s="20">
        <f t="shared" si="28"/>
        <v>-1.3274642062282127E-2</v>
      </c>
      <c r="E501" s="20">
        <v>1.7885240140228298E-2</v>
      </c>
      <c r="F501" s="38">
        <f t="shared" si="29"/>
        <v>487</v>
      </c>
    </row>
    <row r="502" spans="1:6" x14ac:dyDescent="0.3">
      <c r="A502" s="3">
        <f t="shared" si="27"/>
        <v>489</v>
      </c>
      <c r="B502" s="10">
        <v>44249.041666666664</v>
      </c>
      <c r="C502" s="9">
        <v>937178.00799999991</v>
      </c>
      <c r="D502" s="20">
        <f t="shared" si="28"/>
        <v>-4.6104230346932784E-3</v>
      </c>
      <c r="E502" s="20">
        <v>1.8461749322408849E-2</v>
      </c>
      <c r="F502" s="38">
        <f t="shared" si="29"/>
        <v>488</v>
      </c>
    </row>
    <row r="503" spans="1:6" x14ac:dyDescent="0.3">
      <c r="A503" s="3">
        <f t="shared" si="27"/>
        <v>490</v>
      </c>
      <c r="B503" s="10">
        <v>44250.041666666664</v>
      </c>
      <c r="C503" s="9">
        <v>938985.77500000002</v>
      </c>
      <c r="D503" s="20">
        <f t="shared" si="28"/>
        <v>1.9289473126433698E-3</v>
      </c>
      <c r="E503" s="20">
        <v>1.8545235566109097E-2</v>
      </c>
      <c r="F503" s="38">
        <f t="shared" si="29"/>
        <v>489</v>
      </c>
    </row>
    <row r="504" spans="1:6" x14ac:dyDescent="0.3">
      <c r="A504" s="3">
        <f t="shared" si="27"/>
        <v>491</v>
      </c>
      <c r="B504" s="10">
        <v>44251.041666666664</v>
      </c>
      <c r="C504" s="9">
        <v>940235.89599999995</v>
      </c>
      <c r="D504" s="20">
        <f t="shared" si="28"/>
        <v>1.3313524371547647E-3</v>
      </c>
      <c r="E504" s="20">
        <v>1.8665518943031367E-2</v>
      </c>
      <c r="F504" s="38">
        <f t="shared" si="29"/>
        <v>490</v>
      </c>
    </row>
    <row r="505" spans="1:6" x14ac:dyDescent="0.3">
      <c r="A505" s="3">
        <f t="shared" si="27"/>
        <v>492</v>
      </c>
      <c r="B505" s="10">
        <v>44252.041666666664</v>
      </c>
      <c r="C505" s="9">
        <v>937563.71200000006</v>
      </c>
      <c r="D505" s="20">
        <f t="shared" si="28"/>
        <v>-2.8420357182362688E-3</v>
      </c>
      <c r="E505" s="20">
        <v>1.8779992143702851E-2</v>
      </c>
      <c r="F505" s="38">
        <f t="shared" si="29"/>
        <v>491</v>
      </c>
    </row>
    <row r="506" spans="1:6" x14ac:dyDescent="0.3">
      <c r="A506" s="3">
        <f t="shared" si="27"/>
        <v>493</v>
      </c>
      <c r="B506" s="10">
        <v>44253.041666666664</v>
      </c>
      <c r="C506" s="9">
        <v>928282.64799999993</v>
      </c>
      <c r="D506" s="20">
        <f t="shared" si="28"/>
        <v>-9.8991288604822758E-3</v>
      </c>
      <c r="E506" s="20">
        <v>1.9530892905475827E-2</v>
      </c>
      <c r="F506" s="38">
        <f t="shared" si="29"/>
        <v>492</v>
      </c>
    </row>
    <row r="507" spans="1:6" x14ac:dyDescent="0.3">
      <c r="A507" s="3">
        <f t="shared" si="27"/>
        <v>494</v>
      </c>
      <c r="B507" s="10">
        <v>44256.041666666664</v>
      </c>
      <c r="C507" s="9">
        <v>935185.32700000005</v>
      </c>
      <c r="D507" s="20">
        <f t="shared" si="28"/>
        <v>7.4359668521997158E-3</v>
      </c>
      <c r="E507" s="20">
        <v>1.9782008803384654E-2</v>
      </c>
      <c r="F507" s="38">
        <f t="shared" si="29"/>
        <v>493</v>
      </c>
    </row>
    <row r="508" spans="1:6" x14ac:dyDescent="0.3">
      <c r="A508" s="3">
        <f t="shared" si="27"/>
        <v>495</v>
      </c>
      <c r="B508" s="10">
        <v>44257.041666666664</v>
      </c>
      <c r="C508" s="9">
        <v>941522.201</v>
      </c>
      <c r="D508" s="20">
        <f t="shared" si="28"/>
        <v>6.7760622595824938E-3</v>
      </c>
      <c r="E508" s="20">
        <v>2.0001262551685217E-2</v>
      </c>
      <c r="F508" s="38">
        <f t="shared" si="29"/>
        <v>494</v>
      </c>
    </row>
    <row r="509" spans="1:6" x14ac:dyDescent="0.3">
      <c r="A509" s="3">
        <f t="shared" si="27"/>
        <v>496</v>
      </c>
      <c r="B509" s="10">
        <v>44258.041666666664</v>
      </c>
      <c r="C509" s="9">
        <v>928828.78799999994</v>
      </c>
      <c r="D509" s="20">
        <f t="shared" si="28"/>
        <v>-1.3481798927861943E-2</v>
      </c>
      <c r="E509" s="20">
        <v>2.050143712185748E-2</v>
      </c>
      <c r="F509" s="38">
        <f t="shared" si="29"/>
        <v>495</v>
      </c>
    </row>
    <row r="510" spans="1:6" x14ac:dyDescent="0.3">
      <c r="A510" s="3">
        <f t="shared" si="27"/>
        <v>497</v>
      </c>
      <c r="B510" s="10">
        <v>44259.041666666664</v>
      </c>
      <c r="C510" s="9">
        <v>934517.49400000006</v>
      </c>
      <c r="D510" s="20">
        <f t="shared" si="28"/>
        <v>6.1246012973492636E-3</v>
      </c>
      <c r="E510" s="20">
        <v>2.0687873641423993E-2</v>
      </c>
      <c r="F510" s="38">
        <f t="shared" si="29"/>
        <v>496</v>
      </c>
    </row>
    <row r="511" spans="1:6" x14ac:dyDescent="0.3">
      <c r="A511" s="3">
        <f t="shared" si="27"/>
        <v>498</v>
      </c>
      <c r="B511" s="10">
        <v>44260.041666666664</v>
      </c>
      <c r="C511" s="9">
        <v>935038.04399999988</v>
      </c>
      <c r="D511" s="20">
        <f t="shared" si="28"/>
        <v>5.5702542043567504E-4</v>
      </c>
      <c r="E511" s="20">
        <v>2.0776924585115264E-2</v>
      </c>
      <c r="F511" s="38">
        <f t="shared" si="29"/>
        <v>497</v>
      </c>
    </row>
    <row r="512" spans="1:6" x14ac:dyDescent="0.3">
      <c r="A512" s="3">
        <f t="shared" si="27"/>
        <v>499</v>
      </c>
      <c r="B512" s="10">
        <v>44263.041666666664</v>
      </c>
      <c r="C512" s="9">
        <v>939386.85000000009</v>
      </c>
      <c r="D512" s="20">
        <f t="shared" si="28"/>
        <v>4.650940170729756E-3</v>
      </c>
      <c r="E512" s="20">
        <v>2.1378240729768461E-2</v>
      </c>
      <c r="F512" s="38">
        <f t="shared" si="29"/>
        <v>498</v>
      </c>
    </row>
    <row r="513" spans="1:6" x14ac:dyDescent="0.3">
      <c r="A513" s="3">
        <f t="shared" si="27"/>
        <v>500</v>
      </c>
      <c r="B513" s="10">
        <v>44264.041666666664</v>
      </c>
      <c r="C513" s="9">
        <v>944158.576</v>
      </c>
      <c r="D513" s="20">
        <f t="shared" si="28"/>
        <v>5.0796176250496039E-3</v>
      </c>
      <c r="E513" s="20">
        <v>2.1484908552661386E-2</v>
      </c>
      <c r="F513" s="38">
        <f t="shared" si="29"/>
        <v>499</v>
      </c>
    </row>
    <row r="514" spans="1:6" x14ac:dyDescent="0.3">
      <c r="A514" s="3">
        <f t="shared" si="27"/>
        <v>501</v>
      </c>
      <c r="B514" s="10">
        <v>44265.041666666664</v>
      </c>
      <c r="C514" s="9">
        <v>971442.55</v>
      </c>
      <c r="D514" s="20">
        <f t="shared" si="28"/>
        <v>2.889766051333309E-2</v>
      </c>
      <c r="E514" s="20">
        <v>2.2623161072392373E-2</v>
      </c>
      <c r="F514" s="38">
        <f t="shared" si="29"/>
        <v>500</v>
      </c>
    </row>
    <row r="515" spans="1:6" x14ac:dyDescent="0.3">
      <c r="A515" s="3">
        <f t="shared" si="27"/>
        <v>502</v>
      </c>
      <c r="B515" s="10">
        <v>44266.041666666664</v>
      </c>
      <c r="C515" s="9">
        <v>971914.65500000003</v>
      </c>
      <c r="D515" s="20">
        <f t="shared" si="28"/>
        <v>4.8598344801753512E-4</v>
      </c>
      <c r="E515" s="20">
        <v>2.3246304557073882E-2</v>
      </c>
      <c r="F515" s="38">
        <f t="shared" si="29"/>
        <v>501</v>
      </c>
    </row>
    <row r="516" spans="1:6" x14ac:dyDescent="0.3">
      <c r="A516" s="3">
        <f t="shared" si="27"/>
        <v>503</v>
      </c>
      <c r="B516" s="10">
        <v>44267.041666666664</v>
      </c>
      <c r="C516" s="9">
        <v>968891.71</v>
      </c>
      <c r="D516" s="20">
        <f t="shared" si="28"/>
        <v>-3.1102988152803546E-3</v>
      </c>
      <c r="E516" s="20">
        <v>2.5104517589663145E-2</v>
      </c>
      <c r="F516" s="38">
        <f t="shared" si="29"/>
        <v>502</v>
      </c>
    </row>
    <row r="517" spans="1:6" x14ac:dyDescent="0.3">
      <c r="A517" s="3">
        <f t="shared" si="27"/>
        <v>504</v>
      </c>
      <c r="B517" s="10">
        <v>44270.041666666664</v>
      </c>
      <c r="C517" s="9">
        <v>986860.03500000015</v>
      </c>
      <c r="D517" s="20">
        <f t="shared" si="28"/>
        <v>1.8545235566109097E-2</v>
      </c>
      <c r="E517" s="20">
        <v>2.5172851480065761E-2</v>
      </c>
      <c r="F517" s="38">
        <f t="shared" si="29"/>
        <v>503</v>
      </c>
    </row>
    <row r="518" spans="1:6" x14ac:dyDescent="0.3">
      <c r="A518" s="3">
        <f t="shared" si="27"/>
        <v>505</v>
      </c>
      <c r="B518" s="10">
        <v>44271.041666666664</v>
      </c>
      <c r="C518" s="9">
        <v>997183.89500000002</v>
      </c>
      <c r="D518" s="20">
        <f t="shared" si="28"/>
        <v>1.0461321397010392E-2</v>
      </c>
      <c r="E518" s="20">
        <v>2.6183356897426124E-2</v>
      </c>
      <c r="F518" s="38">
        <f t="shared" si="29"/>
        <v>504</v>
      </c>
    </row>
    <row r="519" spans="1:6" x14ac:dyDescent="0.3">
      <c r="A519" s="3">
        <f t="shared" si="27"/>
        <v>506</v>
      </c>
      <c r="B519" s="10">
        <v>44272.041666666664</v>
      </c>
      <c r="C519" s="9">
        <v>992691.41999999993</v>
      </c>
      <c r="D519" s="20">
        <f t="shared" si="28"/>
        <v>-4.5051620092602107E-3</v>
      </c>
      <c r="E519" s="20">
        <v>2.889766051333309E-2</v>
      </c>
      <c r="F519" s="38">
        <f t="shared" si="29"/>
        <v>505</v>
      </c>
    </row>
    <row r="520" spans="1:6" x14ac:dyDescent="0.3">
      <c r="A520" s="3">
        <f t="shared" si="27"/>
        <v>507</v>
      </c>
      <c r="B520" s="10">
        <v>44273.041666666664</v>
      </c>
      <c r="C520" s="9">
        <v>996225.08</v>
      </c>
      <c r="D520" s="20">
        <f t="shared" si="28"/>
        <v>3.5596761781220287E-3</v>
      </c>
      <c r="E520" s="20">
        <v>2.9938838969344461E-2</v>
      </c>
      <c r="F520" s="38">
        <f t="shared" si="29"/>
        <v>506</v>
      </c>
    </row>
    <row r="521" spans="1:6" x14ac:dyDescent="0.3">
      <c r="A521" s="3">
        <f t="shared" si="27"/>
        <v>508</v>
      </c>
      <c r="B521" s="10">
        <v>44274.041666666664</v>
      </c>
      <c r="C521" s="9">
        <v>1006655.8550000001</v>
      </c>
      <c r="D521" s="20">
        <f t="shared" si="28"/>
        <v>1.0470299543151596E-2</v>
      </c>
      <c r="E521" s="20">
        <v>3.0846645267230688E-2</v>
      </c>
      <c r="F521" s="38">
        <f t="shared" si="29"/>
        <v>507</v>
      </c>
    </row>
    <row r="522" spans="1:6" x14ac:dyDescent="0.3">
      <c r="A522" s="3">
        <f t="shared" si="27"/>
        <v>509</v>
      </c>
      <c r="B522" s="10">
        <v>44277.041666666664</v>
      </c>
      <c r="C522" s="9">
        <v>998097.03499999992</v>
      </c>
      <c r="D522" s="20">
        <f t="shared" si="28"/>
        <v>-8.502230387365306E-3</v>
      </c>
      <c r="E522" s="20">
        <v>3.1847611416403243E-2</v>
      </c>
      <c r="F522" s="38">
        <f t="shared" si="29"/>
        <v>508</v>
      </c>
    </row>
    <row r="523" spans="1:6" x14ac:dyDescent="0.3">
      <c r="A523" s="3">
        <f t="shared" si="27"/>
        <v>510</v>
      </c>
      <c r="B523" s="10">
        <v>44278.041666666664</v>
      </c>
      <c r="C523" s="9">
        <v>996524.83000000007</v>
      </c>
      <c r="D523" s="20">
        <f t="shared" si="28"/>
        <v>-1.5752025553305016E-3</v>
      </c>
      <c r="E523" s="20">
        <v>3.4729533830027526E-2</v>
      </c>
      <c r="F523" s="38">
        <f t="shared" si="29"/>
        <v>509</v>
      </c>
    </row>
    <row r="524" spans="1:6" x14ac:dyDescent="0.3">
      <c r="A524" s="3">
        <f t="shared" si="27"/>
        <v>511</v>
      </c>
      <c r="B524" s="10">
        <v>44279.041666666664</v>
      </c>
      <c r="C524" s="9">
        <v>990711.13500000001</v>
      </c>
      <c r="D524" s="20">
        <f t="shared" si="28"/>
        <v>-5.8339690341685513E-3</v>
      </c>
      <c r="E524" s="20">
        <v>3.6654039484529166E-2</v>
      </c>
      <c r="F524" s="38">
        <f t="shared" si="29"/>
        <v>510</v>
      </c>
    </row>
    <row r="525" spans="1:6" x14ac:dyDescent="0.3">
      <c r="A525" s="3">
        <f t="shared" si="27"/>
        <v>512</v>
      </c>
      <c r="B525" s="10">
        <v>44280.041666666664</v>
      </c>
      <c r="C525" s="9">
        <v>997569.46999999986</v>
      </c>
      <c r="D525" s="20">
        <f t="shared" si="28"/>
        <v>6.9226384540432839E-3</v>
      </c>
      <c r="E525" s="20">
        <v>3.955581876551495E-2</v>
      </c>
      <c r="F525" s="38">
        <f t="shared" si="29"/>
        <v>511</v>
      </c>
    </row>
    <row r="526" spans="1:6" x14ac:dyDescent="0.3">
      <c r="A526" s="3">
        <f t="shared" si="27"/>
        <v>513</v>
      </c>
      <c r="B526" s="10">
        <v>44281.041666666664</v>
      </c>
      <c r="C526" s="9">
        <v>999838.35499999998</v>
      </c>
      <c r="D526" s="20">
        <f t="shared" si="28"/>
        <v>2.2744130290996978E-3</v>
      </c>
      <c r="E526" s="20">
        <v>4.3093268288468156E-2</v>
      </c>
      <c r="F526" s="38">
        <f t="shared" si="29"/>
        <v>512</v>
      </c>
    </row>
  </sheetData>
  <mergeCells count="6">
    <mergeCell ref="H21:J21"/>
    <mergeCell ref="I13:J13"/>
    <mergeCell ref="I14:J14"/>
    <mergeCell ref="I15:J15"/>
    <mergeCell ref="I16:J16"/>
    <mergeCell ref="I17:J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8"/>
  <sheetViews>
    <sheetView zoomScale="90" zoomScaleNormal="90" workbookViewId="0">
      <selection activeCell="F10" sqref="F10"/>
    </sheetView>
  </sheetViews>
  <sheetFormatPr baseColWidth="10" defaultColWidth="8.8984375" defaultRowHeight="15.6" x14ac:dyDescent="0.3"/>
  <cols>
    <col min="1" max="1" width="14.8984375" customWidth="1"/>
    <col min="2" max="2" width="18.59765625" customWidth="1"/>
    <col min="3" max="3" width="20.09765625" customWidth="1"/>
    <col min="4" max="4" width="18.3984375" customWidth="1"/>
    <col min="5" max="5" width="24.09765625" customWidth="1"/>
    <col min="6" max="6" width="18.3984375" customWidth="1"/>
    <col min="7" max="7" width="17.8984375" customWidth="1"/>
    <col min="8" max="8" width="16.8984375" customWidth="1"/>
    <col min="9" max="9" width="17.5" customWidth="1"/>
    <col min="10" max="10" width="14.09765625" customWidth="1"/>
    <col min="11" max="11" width="4.3984375" customWidth="1"/>
    <col min="12" max="12" width="14.8984375" customWidth="1"/>
  </cols>
  <sheetData>
    <row r="1" spans="1:11" x14ac:dyDescent="0.3">
      <c r="C1" s="120" t="s">
        <v>41</v>
      </c>
      <c r="E1" s="17" t="s">
        <v>26</v>
      </c>
      <c r="F1" s="41">
        <v>513</v>
      </c>
      <c r="G1" s="124" t="s">
        <v>39</v>
      </c>
      <c r="H1" s="125"/>
    </row>
    <row r="2" spans="1:11" x14ac:dyDescent="0.3">
      <c r="C2" s="126"/>
      <c r="E2" s="17" t="s">
        <v>27</v>
      </c>
      <c r="F2" s="42">
        <v>0.95</v>
      </c>
    </row>
    <row r="3" spans="1:11" x14ac:dyDescent="0.3">
      <c r="B3" s="8" t="s">
        <v>35</v>
      </c>
      <c r="C3" s="69">
        <f>AVERAGE(G18:G528)</f>
        <v>1.9871837943472847E-4</v>
      </c>
      <c r="E3" s="17" t="s">
        <v>28</v>
      </c>
      <c r="F3" s="41">
        <f>ROUNDUP((1-F2)*F1,0)</f>
        <v>26</v>
      </c>
    </row>
    <row r="4" spans="1:11" x14ac:dyDescent="0.3">
      <c r="B4" s="8" t="s">
        <v>36</v>
      </c>
      <c r="C4" s="55">
        <f>KURT(G18:G528)</f>
        <v>4.5328398041486055</v>
      </c>
      <c r="E4" s="17" t="s">
        <v>33</v>
      </c>
      <c r="F4" s="70">
        <f>-SMALL(J17:J528,F3)</f>
        <v>2.2420333686108639E-2</v>
      </c>
      <c r="G4" s="51" t="s">
        <v>53</v>
      </c>
      <c r="H4" s="52"/>
      <c r="I4" s="52"/>
      <c r="J4" s="53"/>
      <c r="K4" s="52"/>
    </row>
    <row r="5" spans="1:11" x14ac:dyDescent="0.3">
      <c r="B5" s="8" t="s">
        <v>37</v>
      </c>
      <c r="C5" s="55">
        <f>SKEW(G18:G528)</f>
        <v>0.30939204473033438</v>
      </c>
      <c r="E5" s="17" t="s">
        <v>34</v>
      </c>
      <c r="F5" s="70">
        <f>F4*SQRT(20)</f>
        <v>0.10026678040073471</v>
      </c>
    </row>
    <row r="6" spans="1:11" x14ac:dyDescent="0.3">
      <c r="B6" s="8" t="s">
        <v>38</v>
      </c>
      <c r="C6" s="55">
        <f>(F1/6)*(C5^2+((C4-3)^2)/4)</f>
        <v>58.407008261049093</v>
      </c>
      <c r="E6" s="17" t="s">
        <v>40</v>
      </c>
      <c r="F6" s="63">
        <f>NORMSINV(5%)</f>
        <v>-1.6448536269514726</v>
      </c>
    </row>
    <row r="7" spans="1:11" x14ac:dyDescent="0.3">
      <c r="E7" s="17" t="s">
        <v>29</v>
      </c>
      <c r="F7" s="64">
        <f>'Var&amp;Cov'!K7</f>
        <v>2.0657250286507703E-4</v>
      </c>
    </row>
    <row r="8" spans="1:11" x14ac:dyDescent="0.3">
      <c r="E8" s="17" t="s">
        <v>30</v>
      </c>
      <c r="F8" s="43">
        <f>1.65*SQRT(F7)</f>
        <v>2.3714840059552839E-2</v>
      </c>
      <c r="G8" s="51" t="s">
        <v>54</v>
      </c>
      <c r="H8" s="53"/>
      <c r="I8" s="53"/>
      <c r="J8" s="53"/>
      <c r="K8" s="53"/>
    </row>
    <row r="9" spans="1:11" x14ac:dyDescent="0.3">
      <c r="E9" s="17" t="s">
        <v>31</v>
      </c>
      <c r="F9" s="44">
        <f>F8*Actions!L7</f>
        <v>23713.827554456497</v>
      </c>
    </row>
    <row r="10" spans="1:11" x14ac:dyDescent="0.3">
      <c r="E10" s="17" t="s">
        <v>32</v>
      </c>
      <c r="F10" s="43">
        <f>-AVERAGE(J17:J41)</f>
        <v>3.7262108161880414E-2</v>
      </c>
      <c r="G10" s="51" t="s">
        <v>55</v>
      </c>
      <c r="H10" s="53"/>
      <c r="I10" s="53"/>
      <c r="J10" s="53"/>
      <c r="K10" s="53"/>
    </row>
    <row r="14" spans="1:11" ht="15.75" customHeight="1" x14ac:dyDescent="0.3">
      <c r="A14" s="119" t="s">
        <v>42</v>
      </c>
      <c r="B14" s="119" t="s">
        <v>49</v>
      </c>
      <c r="C14" s="119" t="s">
        <v>50</v>
      </c>
      <c r="D14" s="119" t="s">
        <v>51</v>
      </c>
      <c r="E14" s="119" t="s">
        <v>52</v>
      </c>
      <c r="F14" s="121" t="s">
        <v>43</v>
      </c>
      <c r="G14" s="122" t="s">
        <v>41</v>
      </c>
      <c r="H14" s="121" t="s">
        <v>44</v>
      </c>
      <c r="I14" s="121" t="s">
        <v>45</v>
      </c>
      <c r="J14" s="122" t="s">
        <v>46</v>
      </c>
    </row>
    <row r="15" spans="1:11" x14ac:dyDescent="0.3">
      <c r="A15" s="120"/>
      <c r="B15" s="120"/>
      <c r="C15" s="120"/>
      <c r="D15" s="120" t="s">
        <v>47</v>
      </c>
      <c r="E15" s="120" t="s">
        <v>48</v>
      </c>
      <c r="F15" s="122"/>
      <c r="G15" s="123"/>
      <c r="H15" s="122"/>
      <c r="I15" s="122"/>
      <c r="J15" s="123"/>
    </row>
    <row r="16" spans="1:11" x14ac:dyDescent="0.3">
      <c r="A16" s="36"/>
      <c r="B16" s="56"/>
      <c r="C16" s="56"/>
      <c r="D16" s="56"/>
      <c r="E16" s="57"/>
      <c r="F16" s="36"/>
      <c r="G16" s="117"/>
      <c r="H16" s="56"/>
      <c r="I16" s="58"/>
      <c r="J16" s="66"/>
    </row>
    <row r="17" spans="1:11" x14ac:dyDescent="0.3">
      <c r="A17" s="14">
        <f>Actions!$L$2*(1+Rendements!L4)</f>
        <v>82.887186263245241</v>
      </c>
      <c r="B17" s="14">
        <f>Actions!$M$2*(1+Rendements!M4)</f>
        <v>74.239999999999995</v>
      </c>
      <c r="C17" s="14">
        <f>Actions!$N$2*(1+Rendements!N4)</f>
        <v>10.455</v>
      </c>
      <c r="D17" s="14">
        <f>Actions!$O$2*(1+Rendements!O4)</f>
        <v>11.268487566245412</v>
      </c>
      <c r="E17" s="14">
        <f>Actions!$P$2*(1+Rendements!P4)</f>
        <v>100.15104166666666</v>
      </c>
      <c r="F17" s="59">
        <f>(Actions!$L$5*A17)+(Actions!$M$5*B17)+(Actions!$N$5*C17)+(Actions!$O$5*D17)+(Actions!$P$5*E17)</f>
        <v>992185.64711505675</v>
      </c>
      <c r="G17" s="118"/>
      <c r="H17" s="60">
        <f>$F17-Actions!$L$7</f>
        <v>-7771.657884943299</v>
      </c>
      <c r="I17" s="61">
        <f>$H17/Actions!$L$7</f>
        <v>-7.7719897100439689E-3</v>
      </c>
      <c r="J17" s="35">
        <v>-0.10883818999893242</v>
      </c>
      <c r="K17" s="1">
        <f t="shared" ref="K17:K48" si="0">K16+1</f>
        <v>1</v>
      </c>
    </row>
    <row r="18" spans="1:11" x14ac:dyDescent="0.3">
      <c r="A18" s="14">
        <f>Actions!$L$2*(1+Rendements!L5)</f>
        <v>84.667199124726466</v>
      </c>
      <c r="B18" s="14">
        <f>Actions!$M$2*(1+Rendements!M5)</f>
        <v>75.91724137931034</v>
      </c>
      <c r="C18" s="14">
        <f>Actions!$N$2*(1+Rendements!N5)</f>
        <v>10.425958333333332</v>
      </c>
      <c r="D18" s="14">
        <f>Actions!$O$2*(1+Rendements!O5)</f>
        <v>10.950405186385737</v>
      </c>
      <c r="E18" s="14">
        <f>Actions!$P$2*(1+Rendements!P5)</f>
        <v>99.391114982578401</v>
      </c>
      <c r="F18" s="59">
        <f>(Actions!$L$5*A18)+(Actions!$M$5*B18)+(Actions!$N$5*C18)+(Actions!$O$5*D18)+(Actions!$P$5*E18)</f>
        <v>993064.96524414897</v>
      </c>
      <c r="G18" s="62">
        <f>(F18/F17)-1</f>
        <v>8.8624354892563595E-4</v>
      </c>
      <c r="H18" s="60">
        <f>$F18-Actions!$L$7</f>
        <v>-6892.3397558510769</v>
      </c>
      <c r="I18" s="61">
        <f>$H18/Actions!$L$7</f>
        <v>-6.8926340368612804E-3</v>
      </c>
      <c r="J18" s="35">
        <v>-6.7596570987678212E-2</v>
      </c>
      <c r="K18" s="1">
        <f t="shared" si="0"/>
        <v>2</v>
      </c>
    </row>
    <row r="19" spans="1:11" ht="15.75" customHeight="1" x14ac:dyDescent="0.3">
      <c r="A19" s="14">
        <f>Actions!$L$2*(1+Rendements!L6)</f>
        <v>83.601852369457504</v>
      </c>
      <c r="B19" s="14">
        <f>Actions!$M$2*(1+Rendements!M6)</f>
        <v>77.246511627906969</v>
      </c>
      <c r="C19" s="14">
        <f>Actions!$N$2*(1+Rendements!N6)</f>
        <v>10.556928969359332</v>
      </c>
      <c r="D19" s="14">
        <f>Actions!$O$2*(1+Rendements!O6)</f>
        <v>11.316038126813094</v>
      </c>
      <c r="E19" s="14">
        <f>Actions!$P$2*(1+Rendements!P6)</f>
        <v>101.73928361714621</v>
      </c>
      <c r="F19" s="59">
        <f>(Actions!$L$5*A19)+(Actions!$M$5*B19)+(Actions!$N$5*C19)+(Actions!$O$5*D19)+(Actions!$P$5*E19)</f>
        <v>1007684.3104826786</v>
      </c>
      <c r="G19" s="62">
        <f t="shared" ref="G19:G82" si="1">(F19/F18)-1</f>
        <v>1.4721438929159447E-2</v>
      </c>
      <c r="H19" s="60">
        <f>$F19-Actions!$L$7</f>
        <v>7727.0054826785345</v>
      </c>
      <c r="I19" s="61">
        <f>$H19/Actions!$L$7</f>
        <v>7.7273354012634913E-3</v>
      </c>
      <c r="J19" s="35">
        <v>-6.4496663139267718E-2</v>
      </c>
      <c r="K19" s="1">
        <f t="shared" si="0"/>
        <v>3</v>
      </c>
    </row>
    <row r="20" spans="1:11" ht="15.75" customHeight="1" x14ac:dyDescent="0.3">
      <c r="A20" s="14">
        <f>Actions!$L$2*(1+Rendements!L7)</f>
        <v>83.686747523495043</v>
      </c>
      <c r="B20" s="14">
        <f>Actions!$M$2*(1+Rendements!M7)</f>
        <v>77.021965317919083</v>
      </c>
      <c r="C20" s="14">
        <f>Actions!$N$2*(1+Rendements!N7)</f>
        <v>10.516287931034483</v>
      </c>
      <c r="D20" s="14">
        <f>Actions!$O$2*(1+Rendements!O7)</f>
        <v>11.324036095159967</v>
      </c>
      <c r="E20" s="14">
        <f>Actions!$P$2*(1+Rendements!P7)</f>
        <v>101.08294663573086</v>
      </c>
      <c r="F20" s="59">
        <f>(Actions!$L$5*A20)+(Actions!$M$5*B20)+(Actions!$N$5*C20)+(Actions!$O$5*D20)+(Actions!$P$5*E20)</f>
        <v>1005362.0327007195</v>
      </c>
      <c r="G20" s="62">
        <f t="shared" si="1"/>
        <v>-2.3045687600778963E-3</v>
      </c>
      <c r="H20" s="60">
        <f>$F20-Actions!$L$7</f>
        <v>5404.7277007194934</v>
      </c>
      <c r="I20" s="61">
        <f>$H20/Actions!$L$7</f>
        <v>5.4049584654211743E-3</v>
      </c>
      <c r="J20" s="35">
        <v>-5.1961697489498228E-2</v>
      </c>
      <c r="K20" s="1">
        <f t="shared" si="0"/>
        <v>4</v>
      </c>
    </row>
    <row r="21" spans="1:11" x14ac:dyDescent="0.3">
      <c r="A21" s="14">
        <f>Actions!$L$2*(1+Rendements!L8)</f>
        <v>83.983345592897905</v>
      </c>
      <c r="B21" s="14">
        <f>Actions!$M$2*(1+Rendements!M8)</f>
        <v>77.463976945244951</v>
      </c>
      <c r="C21" s="14">
        <f>Actions!$N$2*(1+Rendements!N8)</f>
        <v>10.469336647240317</v>
      </c>
      <c r="D21" s="14">
        <f>Actions!$O$2*(1+Rendements!O8)</f>
        <v>11.336308316430019</v>
      </c>
      <c r="E21" s="14">
        <f>Actions!$P$2*(1+Rendements!P8)</f>
        <v>101.89100346020761</v>
      </c>
      <c r="F21" s="59">
        <f>(Actions!$L$5*A21)+(Actions!$M$5*B21)+(Actions!$N$5*C21)+(Actions!$O$5*D21)+(Actions!$P$5*E21)</f>
        <v>1008151.8371865865</v>
      </c>
      <c r="G21" s="62">
        <f t="shared" si="1"/>
        <v>2.774925245956128E-3</v>
      </c>
      <c r="H21" s="60">
        <f>$F21-Actions!$L$7</f>
        <v>8194.5321865864098</v>
      </c>
      <c r="I21" s="61">
        <f>$H21/Actions!$L$7</f>
        <v>8.1948820670762635E-3</v>
      </c>
      <c r="J21" s="35">
        <v>-4.6271582469527665E-2</v>
      </c>
      <c r="K21" s="1">
        <f t="shared" si="0"/>
        <v>5</v>
      </c>
    </row>
    <row r="22" spans="1:11" x14ac:dyDescent="0.3">
      <c r="A22" s="14">
        <f>Actions!$L$2*(1+Rendements!L9)</f>
        <v>83.011038616860162</v>
      </c>
      <c r="B22" s="14">
        <f>Actions!$M$2*(1+Rendements!M9)</f>
        <v>80.969142857142856</v>
      </c>
      <c r="C22" s="14">
        <f>Actions!$N$2*(1+Rendements!N9)</f>
        <v>10.61606641561109</v>
      </c>
      <c r="D22" s="14">
        <f>Actions!$O$2*(1+Rendements!O9)</f>
        <v>11.137154308617234</v>
      </c>
      <c r="E22" s="14">
        <f>Actions!$P$2*(1+Rendements!P9)</f>
        <v>101.47184300341297</v>
      </c>
      <c r="F22" s="59">
        <f>(Actions!$L$5*A22)+(Actions!$M$5*B22)+(Actions!$N$5*C22)+(Actions!$O$5*D22)+(Actions!$P$5*E22)</f>
        <v>1013368.9299401408</v>
      </c>
      <c r="G22" s="62">
        <f t="shared" si="1"/>
        <v>5.174907748136004E-3</v>
      </c>
      <c r="H22" s="60">
        <f>$F22-Actions!$L$7</f>
        <v>13411.624940140755</v>
      </c>
      <c r="I22" s="61">
        <f>$H22/Actions!$L$7</f>
        <v>1.3412197573916172E-2</v>
      </c>
      <c r="J22" s="35">
        <v>-4.3927406100215179E-2</v>
      </c>
      <c r="K22" s="1">
        <f t="shared" si="0"/>
        <v>6</v>
      </c>
    </row>
    <row r="23" spans="1:11" x14ac:dyDescent="0.3">
      <c r="A23" s="14">
        <f>Actions!$L$2*(1+Rendements!L10)</f>
        <v>83.421355609198315</v>
      </c>
      <c r="B23" s="14">
        <f>Actions!$M$2*(1+Rendements!M10)</f>
        <v>77.00813008130082</v>
      </c>
      <c r="C23" s="14">
        <f>Actions!$N$2*(1+Rendements!N10)</f>
        <v>10.469099797707349</v>
      </c>
      <c r="D23" s="14">
        <f>Actions!$O$2*(1+Rendements!O10)</f>
        <v>10.838855300282145</v>
      </c>
      <c r="E23" s="14">
        <f>Actions!$P$2*(1+Rendements!P10)</f>
        <v>100.78309859154929</v>
      </c>
      <c r="F23" s="59">
        <f>(Actions!$L$5*A23)+(Actions!$M$5*B23)+(Actions!$N$5*C23)+(Actions!$O$5*D23)+(Actions!$P$5*E23)</f>
        <v>994527.6900291841</v>
      </c>
      <c r="G23" s="62">
        <f t="shared" si="1"/>
        <v>-1.859267573169987E-2</v>
      </c>
      <c r="H23" s="60">
        <f>$F23-Actions!$L$7</f>
        <v>-5429.6149708159501</v>
      </c>
      <c r="I23" s="61">
        <f>$H23/Actions!$L$7</f>
        <v>-5.4298467981249961E-3</v>
      </c>
      <c r="J23" s="35">
        <v>-3.933602573925269E-2</v>
      </c>
      <c r="K23" s="1">
        <f t="shared" si="0"/>
        <v>7</v>
      </c>
    </row>
    <row r="24" spans="1:11" x14ac:dyDescent="0.3">
      <c r="A24" s="14">
        <f>Actions!$L$2*(1+Rendements!L11)</f>
        <v>83.484908998345418</v>
      </c>
      <c r="B24" s="14">
        <f>Actions!$M$2*(1+Rendements!M11)</f>
        <v>80.121081081081073</v>
      </c>
      <c r="C24" s="14">
        <f>Actions!$N$2*(1+Rendements!N11)</f>
        <v>10.462040404040403</v>
      </c>
      <c r="D24" s="14">
        <f>Actions!$O$2*(1+Rendements!O11)</f>
        <v>11.363265306122447</v>
      </c>
      <c r="E24" s="14">
        <f>Actions!$P$2*(1+Rendements!P11)</f>
        <v>101.85505617977529</v>
      </c>
      <c r="F24" s="59">
        <f>(Actions!$L$5*A24)+(Actions!$M$5*B24)+(Actions!$N$5*C24)+(Actions!$O$5*D24)+(Actions!$P$5*E24)</f>
        <v>1014148.4436262459</v>
      </c>
      <c r="G24" s="62">
        <f t="shared" si="1"/>
        <v>1.9728715242192996E-2</v>
      </c>
      <c r="H24" s="60">
        <f>$F24-Actions!$L$7</f>
        <v>14191.138626245898</v>
      </c>
      <c r="I24" s="61">
        <f>$H24/Actions!$L$7</f>
        <v>1.4191744542779151E-2</v>
      </c>
      <c r="J24" s="35">
        <v>-3.8732735453142694E-2</v>
      </c>
      <c r="K24" s="1">
        <f t="shared" si="0"/>
        <v>8</v>
      </c>
    </row>
    <row r="25" spans="1:11" x14ac:dyDescent="0.3">
      <c r="A25" s="14">
        <f>Actions!$L$2*(1+Rendements!L12)</f>
        <v>83.57</v>
      </c>
      <c r="B25" s="14">
        <f>Actions!$M$2*(1+Rendements!M12)</f>
        <v>76.203108808290139</v>
      </c>
      <c r="C25" s="14">
        <f>Actions!$N$2*(1+Rendements!N12)</f>
        <v>10.423339502018843</v>
      </c>
      <c r="D25" s="14">
        <f>Actions!$O$2*(1+Rendements!O12)</f>
        <v>10.988505747126435</v>
      </c>
      <c r="E25" s="14">
        <f>Actions!$P$2*(1+Rendements!P12)</f>
        <v>100.38858093126385</v>
      </c>
      <c r="F25" s="59">
        <f>(Actions!$L$5*A25)+(Actions!$M$5*B25)+(Actions!$N$5*C25)+(Actions!$O$5*D25)+(Actions!$P$5*E25)</f>
        <v>993798.98985055776</v>
      </c>
      <c r="G25" s="62">
        <f t="shared" si="1"/>
        <v>-2.0065557368431741E-2</v>
      </c>
      <c r="H25" s="60">
        <f>$F25-Actions!$L$7</f>
        <v>-6158.3151494422927</v>
      </c>
      <c r="I25" s="61">
        <f>$H25/Actions!$L$7</f>
        <v>-6.1585780899338421E-3</v>
      </c>
      <c r="J25" s="35">
        <v>-3.8588322371013749E-2</v>
      </c>
      <c r="K25" s="1">
        <f t="shared" si="0"/>
        <v>9</v>
      </c>
    </row>
    <row r="26" spans="1:11" x14ac:dyDescent="0.3">
      <c r="A26" s="14">
        <f>Actions!$L$2*(1+Rendements!L13)</f>
        <v>83.314466811058722</v>
      </c>
      <c r="B26" s="14">
        <f>Actions!$M$2*(1+Rendements!M13)</f>
        <v>79.607310704960852</v>
      </c>
      <c r="C26" s="14">
        <f>Actions!$N$2*(1+Rendements!N13)</f>
        <v>10.48675666554168</v>
      </c>
      <c r="D26" s="14">
        <f>Actions!$O$2*(1+Rendements!O13)</f>
        <v>11.171882845188284</v>
      </c>
      <c r="E26" s="14">
        <f>Actions!$P$2*(1+Rendements!P13)</f>
        <v>98.436459489456169</v>
      </c>
      <c r="F26" s="59">
        <f>(Actions!$L$5*A26)+(Actions!$M$5*B26)+(Actions!$N$5*C26)+(Actions!$O$5*D26)+(Actions!$P$5*E26)</f>
        <v>1002654.9907602735</v>
      </c>
      <c r="G26" s="62">
        <f t="shared" si="1"/>
        <v>8.9112597216942646E-3</v>
      </c>
      <c r="H26" s="60">
        <f>$F26-Actions!$L$7</f>
        <v>2697.6857602734817</v>
      </c>
      <c r="I26" s="61">
        <f>$H26/Actions!$L$7</f>
        <v>2.6978009428847379E-3</v>
      </c>
      <c r="J26" s="35">
        <v>-3.8298314544605958E-2</v>
      </c>
      <c r="K26" s="1">
        <f t="shared" si="0"/>
        <v>10</v>
      </c>
    </row>
    <row r="27" spans="1:11" x14ac:dyDescent="0.3">
      <c r="A27" s="14">
        <f>Actions!$L$2*(1+Rendements!L14)</f>
        <v>83.260283706070283</v>
      </c>
      <c r="B27" s="14">
        <f>Actions!$M$2*(1+Rendements!M14)</f>
        <v>78.734508816120893</v>
      </c>
      <c r="C27" s="14">
        <f>Actions!$N$2*(1+Rendements!N14)</f>
        <v>10.328358008075371</v>
      </c>
      <c r="D27" s="14">
        <f>Actions!$O$2*(1+Rendements!O14)</f>
        <v>11.613422818791944</v>
      </c>
      <c r="E27" s="14">
        <f>Actions!$P$2*(1+Rendements!P14)</f>
        <v>100.44305949008499</v>
      </c>
      <c r="F27" s="59">
        <f>(Actions!$L$5*A27)+(Actions!$M$5*B27)+(Actions!$N$5*C27)+(Actions!$O$5*D27)+(Actions!$P$5*E27)</f>
        <v>1009100.2598627156</v>
      </c>
      <c r="G27" s="62">
        <f t="shared" si="1"/>
        <v>6.428202284770812E-3</v>
      </c>
      <c r="H27" s="60">
        <f>$F27-Actions!$L$7</f>
        <v>9142.95486271556</v>
      </c>
      <c r="I27" s="61">
        <f>$H27/Actions!$L$7</f>
        <v>9.1433452378404893E-3</v>
      </c>
      <c r="J27" s="35">
        <v>-3.1258952733841779E-2</v>
      </c>
      <c r="K27" s="1">
        <f t="shared" si="0"/>
        <v>11</v>
      </c>
    </row>
    <row r="28" spans="1:11" x14ac:dyDescent="0.3">
      <c r="A28" s="14">
        <f>Actions!$L$2*(1+Rendements!L15)</f>
        <v>82.690992816829137</v>
      </c>
      <c r="B28" s="14">
        <f>Actions!$M$2*(1+Rendements!M15)</f>
        <v>77.177395577395572</v>
      </c>
      <c r="C28" s="14">
        <f>Actions!$N$2*(1+Rendements!N15)</f>
        <v>10.405146457765667</v>
      </c>
      <c r="D28" s="14">
        <f>Actions!$O$2*(1+Rendements!O15)</f>
        <v>11.118446601941747</v>
      </c>
      <c r="E28" s="14">
        <f>Actions!$P$2*(1+Rendements!P15)</f>
        <v>101.29761904761905</v>
      </c>
      <c r="F28" s="59">
        <f>(Actions!$L$5*A28)+(Actions!$M$5*B28)+(Actions!$N$5*C28)+(Actions!$O$5*D28)+(Actions!$P$5*E28)</f>
        <v>998013.89336044528</v>
      </c>
      <c r="G28" s="62">
        <f t="shared" si="1"/>
        <v>-1.0986387520877883E-2</v>
      </c>
      <c r="H28" s="60">
        <f>$F28-Actions!$L$7</f>
        <v>-1943.4116395547753</v>
      </c>
      <c r="I28" s="61">
        <f>$H28/Actions!$L$7</f>
        <v>-1.9434946170574505E-3</v>
      </c>
      <c r="J28" s="35">
        <v>-3.102731366242379E-2</v>
      </c>
      <c r="K28" s="1">
        <f t="shared" si="0"/>
        <v>12</v>
      </c>
    </row>
    <row r="29" spans="1:11" x14ac:dyDescent="0.3">
      <c r="A29" s="14">
        <f>Actions!$L$2*(1+Rendements!L16)</f>
        <v>81.684962406015032</v>
      </c>
      <c r="B29" s="14">
        <f>Actions!$M$2*(1+Rendements!M16)</f>
        <v>81.682151589242054</v>
      </c>
      <c r="C29" s="14">
        <f>Actions!$N$2*(1+Rendements!N16)</f>
        <v>10.419219712525669</v>
      </c>
      <c r="D29" s="14">
        <f>Actions!$O$2*(1+Rendements!O16)</f>
        <v>11.058516707416462</v>
      </c>
      <c r="E29" s="14">
        <f>Actions!$P$2*(1+Rendements!P16)</f>
        <v>100.95219347581551</v>
      </c>
      <c r="F29" s="59">
        <f>(Actions!$L$5*A29)+(Actions!$M$5*B29)+(Actions!$N$5*C29)+(Actions!$O$5*D29)+(Actions!$P$5*E29)</f>
        <v>1005848.4895180925</v>
      </c>
      <c r="G29" s="62">
        <f t="shared" si="1"/>
        <v>7.8501874670973137E-3</v>
      </c>
      <c r="H29" s="60">
        <f>$F29-Actions!$L$7</f>
        <v>5891.1845180924283</v>
      </c>
      <c r="I29" s="61">
        <f>$H29/Actions!$L$7</f>
        <v>5.8914360529547091E-3</v>
      </c>
      <c r="J29" s="35">
        <v>-3.0835326350552177E-2</v>
      </c>
      <c r="K29" s="1">
        <f t="shared" si="0"/>
        <v>13</v>
      </c>
    </row>
    <row r="30" spans="1:11" x14ac:dyDescent="0.3">
      <c r="A30" s="14">
        <f>Actions!$L$2*(1+Rendements!L17)</f>
        <v>83.126657824933673</v>
      </c>
      <c r="B30" s="14">
        <f>Actions!$M$2*(1+Rendements!M17)</f>
        <v>75.91724137931034</v>
      </c>
      <c r="C30" s="14">
        <f>Actions!$N$2*(1+Rendements!N17)</f>
        <v>10.512445054945054</v>
      </c>
      <c r="D30" s="14">
        <f>Actions!$O$2*(1+Rendements!O17)</f>
        <v>11.537432934378868</v>
      </c>
      <c r="E30" s="14">
        <f>Actions!$P$2*(1+Rendements!P17)</f>
        <v>100.04983202687572</v>
      </c>
      <c r="F30" s="59">
        <f>(Actions!$L$5*A30)+(Actions!$M$5*B30)+(Actions!$N$5*C30)+(Actions!$O$5*D30)+(Actions!$P$5*E30)</f>
        <v>1002826.2558255205</v>
      </c>
      <c r="G30" s="62">
        <f t="shared" si="1"/>
        <v>-3.0046609644162059E-3</v>
      </c>
      <c r="H30" s="60">
        <f>$F30-Actions!$L$7</f>
        <v>2868.9508255204419</v>
      </c>
      <c r="I30" s="61">
        <f>$H30/Actions!$L$7</f>
        <v>2.869073320605865E-3</v>
      </c>
      <c r="J30" s="35">
        <v>-3.0462403807131951E-2</v>
      </c>
      <c r="K30" s="1">
        <f t="shared" si="0"/>
        <v>14</v>
      </c>
    </row>
    <row r="31" spans="1:11" x14ac:dyDescent="0.3">
      <c r="A31" s="14">
        <f>Actions!$L$2*(1+Rendements!L18)</f>
        <v>83.681426666666653</v>
      </c>
      <c r="B31" s="14">
        <f>Actions!$M$2*(1+Rendements!M18)</f>
        <v>75.728372093023253</v>
      </c>
      <c r="C31" s="14">
        <f>Actions!$N$2*(1+Rendements!N18)</f>
        <v>10.412151639344263</v>
      </c>
      <c r="D31" s="14">
        <f>Actions!$O$2*(1+Rendements!O18)</f>
        <v>11.343589743589742</v>
      </c>
      <c r="E31" s="14">
        <f>Actions!$P$2*(1+Rendements!P18)</f>
        <v>101.0652418447694</v>
      </c>
      <c r="F31" s="59">
        <f>(Actions!$L$5*A31)+(Actions!$M$5*B31)+(Actions!$N$5*C31)+(Actions!$O$5*D31)+(Actions!$P$5*E31)</f>
        <v>1000302.6969749554</v>
      </c>
      <c r="G31" s="62">
        <f t="shared" si="1"/>
        <v>-2.5164467283395053E-3</v>
      </c>
      <c r="H31" s="60">
        <f>$F31-Actions!$L$7</f>
        <v>345.39197495533153</v>
      </c>
      <c r="I31" s="61">
        <f>$H31/Actions!$L$7</f>
        <v>3.4540672209533137E-4</v>
      </c>
      <c r="J31" s="35">
        <v>-2.6918021212495567E-2</v>
      </c>
      <c r="K31" s="1">
        <f t="shared" si="0"/>
        <v>15</v>
      </c>
    </row>
    <row r="32" spans="1:11" x14ac:dyDescent="0.3">
      <c r="A32" s="14">
        <f>Actions!$L$2*(1+Rendements!L19)</f>
        <v>81.299922769640474</v>
      </c>
      <c r="B32" s="14">
        <f>Actions!$M$2*(1+Rendements!M19)</f>
        <v>76.075471698113205</v>
      </c>
      <c r="C32" s="14">
        <f>Actions!$N$2*(1+Rendements!N19)</f>
        <v>10.447829218106996</v>
      </c>
      <c r="D32" s="14">
        <f>Actions!$O$2*(1+Rendements!O19)</f>
        <v>11.386075949367088</v>
      </c>
      <c r="E32" s="14">
        <f>Actions!$P$2*(1+Rendements!P19)</f>
        <v>99.994127516778519</v>
      </c>
      <c r="F32" s="59">
        <f>(Actions!$L$5*A32)+(Actions!$M$5*B32)+(Actions!$N$5*C32)+(Actions!$O$5*D32)+(Actions!$P$5*E32)</f>
        <v>994817.24058904266</v>
      </c>
      <c r="G32" s="62">
        <f t="shared" si="1"/>
        <v>-5.4837964573137832E-3</v>
      </c>
      <c r="H32" s="60">
        <f>$F32-Actions!$L$7</f>
        <v>-5140.0644109573914</v>
      </c>
      <c r="I32" s="61">
        <f>$H32/Actions!$L$7</f>
        <v>-5.14028387537745E-3</v>
      </c>
      <c r="J32" s="35">
        <v>-2.626704314269681E-2</v>
      </c>
      <c r="K32" s="1">
        <f t="shared" si="0"/>
        <v>16</v>
      </c>
    </row>
    <row r="33" spans="1:11" x14ac:dyDescent="0.3">
      <c r="A33" s="14">
        <f>Actions!$L$2*(1+Rendements!L20)</f>
        <v>83.352667670407882</v>
      </c>
      <c r="B33" s="14">
        <f>Actions!$M$2*(1+Rendements!M20)</f>
        <v>78.080000000000013</v>
      </c>
      <c r="C33" s="14">
        <f>Actions!$N$2*(1+Rendements!N20)</f>
        <v>10.494466369251887</v>
      </c>
      <c r="D33" s="14">
        <f>Actions!$O$2*(1+Rendements!O20)</f>
        <v>11.182568093385214</v>
      </c>
      <c r="E33" s="14">
        <f>Actions!$P$2*(1+Rendements!P20)</f>
        <v>101.29089376053963</v>
      </c>
      <c r="F33" s="59">
        <f>(Actions!$L$5*A33)+(Actions!$M$5*B33)+(Actions!$N$5*C33)+(Actions!$O$5*D33)+(Actions!$P$5*E33)</f>
        <v>1004787.897939759</v>
      </c>
      <c r="G33" s="62">
        <f t="shared" si="1"/>
        <v>1.0022602085999699E-2</v>
      </c>
      <c r="H33" s="60">
        <f>$F33-Actions!$L$7</f>
        <v>4830.5929397589061</v>
      </c>
      <c r="I33" s="61">
        <f>$H33/Actions!$L$7</f>
        <v>4.8307991907303545E-3</v>
      </c>
      <c r="J33" s="35">
        <v>-2.6166012225846535E-2</v>
      </c>
      <c r="K33" s="1">
        <f t="shared" si="0"/>
        <v>17</v>
      </c>
    </row>
    <row r="34" spans="1:11" x14ac:dyDescent="0.3">
      <c r="A34" s="14">
        <f>Actions!$L$2*(1+Rendements!L21)</f>
        <v>85.060887882530537</v>
      </c>
      <c r="B34" s="14">
        <f>Actions!$M$2*(1+Rendements!M21)</f>
        <v>76.44028103044495</v>
      </c>
      <c r="C34" s="14">
        <f>Actions!$N$2*(1+Rendements!N21)</f>
        <v>10.354917948717949</v>
      </c>
      <c r="D34" s="14">
        <f>Actions!$O$2*(1+Rendements!O21)</f>
        <v>11.086515978176148</v>
      </c>
      <c r="E34" s="14">
        <f>Actions!$P$2*(1+Rendements!P21)</f>
        <v>101.00446179587284</v>
      </c>
      <c r="F34" s="59">
        <f>(Actions!$L$5*A34)+(Actions!$M$5*B34)+(Actions!$N$5*C34)+(Actions!$O$5*D34)+(Actions!$P$5*E34)</f>
        <v>999651.21674327832</v>
      </c>
      <c r="G34" s="62">
        <f t="shared" si="1"/>
        <v>-5.1122044831680702E-3</v>
      </c>
      <c r="H34" s="60">
        <f>$F34-Actions!$L$7</f>
        <v>-306.08825672173407</v>
      </c>
      <c r="I34" s="61">
        <f>$H34/Actions!$L$7</f>
        <v>-3.061013257178356E-4</v>
      </c>
      <c r="J34" s="35">
        <v>-2.5938768535569413E-2</v>
      </c>
      <c r="K34" s="1">
        <f t="shared" si="0"/>
        <v>18</v>
      </c>
    </row>
    <row r="35" spans="1:11" x14ac:dyDescent="0.3">
      <c r="A35" s="14">
        <f>Actions!$L$2*(1+Rendements!L22)</f>
        <v>83.761545099096665</v>
      </c>
      <c r="B35" s="14">
        <f>Actions!$M$2*(1+Rendements!M22)</f>
        <v>77.703529411764706</v>
      </c>
      <c r="C35" s="14">
        <f>Actions!$N$2*(1+Rendements!N22)</f>
        <v>10.281772523299965</v>
      </c>
      <c r="D35" s="14">
        <f>Actions!$O$2*(1+Rendements!O22)</f>
        <v>10.99275590551181</v>
      </c>
      <c r="E35" s="14">
        <f>Actions!$P$2*(1+Rendements!P22)</f>
        <v>100.5</v>
      </c>
      <c r="F35" s="59">
        <f>(Actions!$L$5*A35)+(Actions!$M$5*B35)+(Actions!$N$5*C35)+(Actions!$O$5*D35)+(Actions!$P$5*E35)</f>
        <v>995754.03681330301</v>
      </c>
      <c r="G35" s="62">
        <f t="shared" si="1"/>
        <v>-3.8985396753397072E-3</v>
      </c>
      <c r="H35" s="60">
        <f>$F35-Actions!$L$7</f>
        <v>-4203.2681866970379</v>
      </c>
      <c r="I35" s="61">
        <f>$H35/Actions!$L$7</f>
        <v>-4.2034476528945777E-3</v>
      </c>
      <c r="J35" s="35">
        <v>-2.5018780075068255E-2</v>
      </c>
      <c r="K35" s="1">
        <f t="shared" si="0"/>
        <v>19</v>
      </c>
    </row>
    <row r="36" spans="1:11" x14ac:dyDescent="0.3">
      <c r="A36" s="14">
        <f>Actions!$L$2*(1+Rendements!L23)</f>
        <v>82.760605326876501</v>
      </c>
      <c r="B36" s="14">
        <f>Actions!$M$2*(1+Rendements!M23)</f>
        <v>74.835348837209295</v>
      </c>
      <c r="C36" s="14">
        <f>Actions!$N$2*(1+Rendements!N23)</f>
        <v>10.506375921375922</v>
      </c>
      <c r="D36" s="14">
        <f>Actions!$O$2*(1+Rendements!O23)</f>
        <v>11.141596470116326</v>
      </c>
      <c r="E36" s="14">
        <f>Actions!$P$2*(1+Rendements!P23)</f>
        <v>101.05771365149835</v>
      </c>
      <c r="F36" s="59">
        <f>(Actions!$L$5*A36)+(Actions!$M$5*B36)+(Actions!$N$5*C36)+(Actions!$O$5*D36)+(Actions!$P$5*E36)</f>
        <v>993954.18025265727</v>
      </c>
      <c r="G36" s="62">
        <f t="shared" si="1"/>
        <v>-1.8075312718849323E-3</v>
      </c>
      <c r="H36" s="60">
        <f>$F36-Actions!$L$7</f>
        <v>-6003.1247473427793</v>
      </c>
      <c r="I36" s="61">
        <f>$H36/Actions!$L$7</f>
        <v>-6.0033810616972084E-3</v>
      </c>
      <c r="J36" s="35">
        <v>-2.4380697482883754E-2</v>
      </c>
      <c r="K36" s="1">
        <f t="shared" si="0"/>
        <v>20</v>
      </c>
    </row>
    <row r="37" spans="1:11" x14ac:dyDescent="0.3">
      <c r="A37" s="14">
        <f>Actions!$L$2*(1+Rendements!L24)</f>
        <v>86.498696006519964</v>
      </c>
      <c r="B37" s="14">
        <f>Actions!$M$2*(1+Rendements!M24)</f>
        <v>76.983293556085911</v>
      </c>
      <c r="C37" s="14">
        <f>Actions!$N$2*(1+Rendements!N24)</f>
        <v>10.491517638840378</v>
      </c>
      <c r="D37" s="14">
        <f>Actions!$O$2*(1+Rendements!O24)</f>
        <v>11.299354838709675</v>
      </c>
      <c r="E37" s="14">
        <f>Actions!$P$2*(1+Rendements!P24)</f>
        <v>100.94370860927152</v>
      </c>
      <c r="F37" s="59">
        <f>(Actions!$L$5*A37)+(Actions!$M$5*B37)+(Actions!$N$5*C37)+(Actions!$O$5*D37)+(Actions!$P$5*E37)</f>
        <v>1010798.6763643166</v>
      </c>
      <c r="G37" s="62">
        <f t="shared" si="1"/>
        <v>1.6946954342882847E-2</v>
      </c>
      <c r="H37" s="60">
        <f>$F37-Actions!$L$7</f>
        <v>10841.371364316554</v>
      </c>
      <c r="I37" s="61">
        <f>$H37/Actions!$L$7</f>
        <v>1.0841834256430132E-2</v>
      </c>
      <c r="J37" s="35">
        <v>-2.378129903847688E-2</v>
      </c>
      <c r="K37" s="1">
        <f t="shared" si="0"/>
        <v>21</v>
      </c>
    </row>
    <row r="38" spans="1:11" x14ac:dyDescent="0.3">
      <c r="A38" s="14">
        <f>Actions!$L$2*(1+Rendements!L25)</f>
        <v>84.984767716535416</v>
      </c>
      <c r="B38" s="14">
        <f>Actions!$M$2*(1+Rendements!M25)</f>
        <v>76.251428571428576</v>
      </c>
      <c r="C38" s="14">
        <f>Actions!$N$2*(1+Rendements!N25)</f>
        <v>10.469556213017752</v>
      </c>
      <c r="D38" s="14">
        <f>Actions!$O$2*(1+Rendements!O25)</f>
        <v>11.276099120703437</v>
      </c>
      <c r="E38" s="14">
        <f>Actions!$P$2*(1+Rendements!P25)</f>
        <v>100.66565934065935</v>
      </c>
      <c r="F38" s="59">
        <f>(Actions!$L$5*A38)+(Actions!$M$5*B38)+(Actions!$N$5*C38)+(Actions!$O$5*D38)+(Actions!$P$5*E38)</f>
        <v>1003881.3740307993</v>
      </c>
      <c r="G38" s="62">
        <f t="shared" si="1"/>
        <v>-6.8434026431433148E-3</v>
      </c>
      <c r="H38" s="60">
        <f>$F38-Actions!$L$7</f>
        <v>3924.0690307992045</v>
      </c>
      <c r="I38" s="61">
        <f>$H38/Actions!$L$7</f>
        <v>3.9242365760798203E-3</v>
      </c>
      <c r="J38" s="35">
        <v>-2.3573040803931133E-2</v>
      </c>
      <c r="K38" s="1">
        <f t="shared" si="0"/>
        <v>22</v>
      </c>
    </row>
    <row r="39" spans="1:11" x14ac:dyDescent="0.3">
      <c r="A39" s="14">
        <f>Actions!$L$2*(1+Rendements!L26)</f>
        <v>83.57</v>
      </c>
      <c r="B39" s="14">
        <f>Actions!$M$2*(1+Rendements!M26)</f>
        <v>75.51079136690646</v>
      </c>
      <c r="C39" s="14">
        <f>Actions!$N$2*(1+Rendements!N26)</f>
        <v>10.149744525547446</v>
      </c>
      <c r="D39" s="14">
        <f>Actions!$O$2*(1+Rendements!O26)</f>
        <v>11.417864231838028</v>
      </c>
      <c r="E39" s="14">
        <f>Actions!$P$2*(1+Rendements!P26)</f>
        <v>100.11409764125068</v>
      </c>
      <c r="F39" s="59">
        <f>(Actions!$L$5*A39)+(Actions!$M$5*B39)+(Actions!$N$5*C39)+(Actions!$O$5*D39)+(Actions!$P$5*E39)</f>
        <v>993883.42964264203</v>
      </c>
      <c r="G39" s="62">
        <f t="shared" si="1"/>
        <v>-9.959288663772381E-3</v>
      </c>
      <c r="H39" s="60">
        <f>$F39-Actions!$L$7</f>
        <v>-6073.8753573580179</v>
      </c>
      <c r="I39" s="61">
        <f>$H39/Actions!$L$7</f>
        <v>-6.0741346925387157E-3</v>
      </c>
      <c r="J39" s="35">
        <v>-2.2795858706108021E-2</v>
      </c>
      <c r="K39" s="1">
        <f t="shared" si="0"/>
        <v>23</v>
      </c>
    </row>
    <row r="40" spans="1:11" x14ac:dyDescent="0.3">
      <c r="A40" s="14">
        <f>Actions!$L$2*(1+Rendements!L27)</f>
        <v>83.073907600980775</v>
      </c>
      <c r="B40" s="14">
        <f>Actions!$M$2*(1+Rendements!M27)</f>
        <v>78.11121951219512</v>
      </c>
      <c r="C40" s="14">
        <f>Actions!$N$2*(1+Rendements!N27)</f>
        <v>10.559812030075188</v>
      </c>
      <c r="D40" s="14">
        <f>Actions!$O$2*(1+Rendements!O27)</f>
        <v>10.981931464174455</v>
      </c>
      <c r="E40" s="14">
        <f>Actions!$P$2*(1+Rendements!P27)</f>
        <v>100.16795154185023</v>
      </c>
      <c r="F40" s="59">
        <f>(Actions!$L$5*A40)+(Actions!$M$5*B40)+(Actions!$N$5*C40)+(Actions!$O$5*D40)+(Actions!$P$5*E40)</f>
        <v>999634.69454625656</v>
      </c>
      <c r="G40" s="62">
        <f t="shared" si="1"/>
        <v>5.7866594130484561E-3</v>
      </c>
      <c r="H40" s="60">
        <f>$F40-Actions!$L$7</f>
        <v>-322.6104537434876</v>
      </c>
      <c r="I40" s="61">
        <f>$H40/Actions!$L$7</f>
        <v>-3.2262422818490991E-4</v>
      </c>
      <c r="J40" s="35">
        <v>-2.2557648091121336E-2</v>
      </c>
      <c r="K40" s="1">
        <f t="shared" si="0"/>
        <v>24</v>
      </c>
    </row>
    <row r="41" spans="1:11" x14ac:dyDescent="0.3">
      <c r="A41" s="14">
        <f>Actions!$L$2*(1+Rendements!L28)</f>
        <v>84.210092171881072</v>
      </c>
      <c r="B41" s="14">
        <f>Actions!$M$2*(1+Rendements!M28)</f>
        <v>75.142446043165464</v>
      </c>
      <c r="C41" s="14">
        <f>Actions!$N$2*(1+Rendements!N28)</f>
        <v>10.325285359801489</v>
      </c>
      <c r="D41" s="14">
        <f>Actions!$O$2*(1+Rendements!O28)</f>
        <v>11.115488482922952</v>
      </c>
      <c r="E41" s="14">
        <f>Actions!$P$2*(1+Rendements!P28)</f>
        <v>100.61104972375691</v>
      </c>
      <c r="F41" s="59">
        <f>(Actions!$L$5*A41)+(Actions!$M$5*B41)+(Actions!$N$5*C41)+(Actions!$O$5*D41)+(Actions!$P$5*E41)</f>
        <v>993403.33050118841</v>
      </c>
      <c r="G41" s="62">
        <f t="shared" si="1"/>
        <v>-6.2336412282054665E-3</v>
      </c>
      <c r="H41" s="60">
        <f>$F41-Actions!$L$7</f>
        <v>-6553.9744988116436</v>
      </c>
      <c r="I41" s="61">
        <f>$H41/Actions!$L$7</f>
        <v>-6.5542543327003775E-3</v>
      </c>
      <c r="J41" s="35">
        <v>-2.2524029885728065E-2</v>
      </c>
      <c r="K41" s="1">
        <f t="shared" si="0"/>
        <v>25</v>
      </c>
    </row>
    <row r="42" spans="1:11" x14ac:dyDescent="0.3">
      <c r="A42" s="14">
        <f>Actions!$L$2*(1+Rendements!L29)</f>
        <v>82.59024349394484</v>
      </c>
      <c r="B42" s="14">
        <f>Actions!$M$2*(1+Rendements!M29)</f>
        <v>77.17647058823529</v>
      </c>
      <c r="C42" s="14">
        <f>Actions!$N$2*(1+Rendements!N29)</f>
        <v>10.417473079684136</v>
      </c>
      <c r="D42" s="14">
        <f>Actions!$O$2*(1+Rendements!O29)</f>
        <v>11.087955182072829</v>
      </c>
      <c r="E42" s="14">
        <f>Actions!$P$2*(1+Rendements!P29)</f>
        <v>100.44453642384107</v>
      </c>
      <c r="F42" s="59">
        <f>(Actions!$L$5*A42)+(Actions!$M$5*B42)+(Actions!$N$5*C42)+(Actions!$O$5*D42)+(Actions!$P$5*E42)</f>
        <v>995764.06780377077</v>
      </c>
      <c r="G42" s="62">
        <f t="shared" si="1"/>
        <v>2.376413718475634E-3</v>
      </c>
      <c r="H42" s="60">
        <f>$F42-Actions!$L$7</f>
        <v>-4193.2371962292818</v>
      </c>
      <c r="I42" s="61">
        <f>$H42/Actions!$L$7</f>
        <v>-4.1934162341353979E-3</v>
      </c>
      <c r="J42" s="49">
        <v>-2.2420333686108639E-2</v>
      </c>
      <c r="K42" s="68">
        <f t="shared" si="0"/>
        <v>26</v>
      </c>
    </row>
    <row r="43" spans="1:11" x14ac:dyDescent="0.3">
      <c r="A43" s="14">
        <f>Actions!$L$2*(1+Rendements!L30)</f>
        <v>83.047074696910443</v>
      </c>
      <c r="B43" s="14">
        <f>Actions!$M$2*(1+Rendements!M30)</f>
        <v>77.549268292682925</v>
      </c>
      <c r="C43" s="14">
        <f>Actions!$N$2*(1+Rendements!N30)</f>
        <v>10.477597262247837</v>
      </c>
      <c r="D43" s="14">
        <f>Actions!$O$2*(1+Rendements!O30)</f>
        <v>11.367502021018593</v>
      </c>
      <c r="E43" s="14">
        <f>Actions!$P$2*(1+Rendements!P30)</f>
        <v>99.723081170623971</v>
      </c>
      <c r="F43" s="59">
        <f>(Actions!$L$5*A43)+(Actions!$M$5*B43)+(Actions!$N$5*C43)+(Actions!$O$5*D43)+(Actions!$P$5*E43)</f>
        <v>1002534.3175322626</v>
      </c>
      <c r="G43" s="62">
        <f t="shared" si="1"/>
        <v>6.799050043474697E-3</v>
      </c>
      <c r="H43" s="60">
        <f>$F43-Actions!$L$7</f>
        <v>2577.0125322625972</v>
      </c>
      <c r="I43" s="61">
        <f>$H43/Actions!$L$7</f>
        <v>2.5771225625104035E-3</v>
      </c>
      <c r="J43" s="35">
        <v>-2.1931493492062203E-2</v>
      </c>
      <c r="K43" s="1">
        <f t="shared" si="0"/>
        <v>27</v>
      </c>
    </row>
    <row r="44" spans="1:11" x14ac:dyDescent="0.3">
      <c r="A44" s="14">
        <f>Actions!$L$2*(1+Rendements!L31)</f>
        <v>83.6796287550833</v>
      </c>
      <c r="B44" s="14">
        <f>Actions!$M$2*(1+Rendements!M31)</f>
        <v>77.356521739130429</v>
      </c>
      <c r="C44" s="14">
        <f>Actions!$N$2*(1+Rendements!N31)</f>
        <v>10.485064701653485</v>
      </c>
      <c r="D44" s="14">
        <f>Actions!$O$2*(1+Rendements!O31)</f>
        <v>11.03942652329749</v>
      </c>
      <c r="E44" s="14">
        <f>Actions!$P$2*(1+Rendements!P31)</f>
        <v>100.5</v>
      </c>
      <c r="F44" s="59">
        <f>(Actions!$L$5*A44)+(Actions!$M$5*B44)+(Actions!$N$5*C44)+(Actions!$O$5*D44)+(Actions!$P$5*E44)</f>
        <v>999376.57632406277</v>
      </c>
      <c r="G44" s="62">
        <f t="shared" si="1"/>
        <v>-3.149758719454776E-3</v>
      </c>
      <c r="H44" s="60">
        <f>$F44-Actions!$L$7</f>
        <v>-580.72867593728006</v>
      </c>
      <c r="I44" s="61">
        <f>$H44/Actions!$L$7</f>
        <v>-5.8075347120673318E-4</v>
      </c>
      <c r="J44" s="35">
        <v>-2.0955006564103217E-2</v>
      </c>
      <c r="K44" s="1">
        <f t="shared" si="0"/>
        <v>28</v>
      </c>
    </row>
    <row r="45" spans="1:11" x14ac:dyDescent="0.3">
      <c r="A45" s="14">
        <f>Actions!$L$2*(1+Rendements!L32)</f>
        <v>80.340188654526386</v>
      </c>
      <c r="B45" s="14">
        <f>Actions!$M$2*(1+Rendements!M32)</f>
        <v>76.984172661870488</v>
      </c>
      <c r="C45" s="14">
        <f>Actions!$N$2*(1+Rendements!N32)</f>
        <v>10.406284946236561</v>
      </c>
      <c r="D45" s="14">
        <f>Actions!$O$2*(1+Rendements!O32)</f>
        <v>11.032565656565657</v>
      </c>
      <c r="E45" s="14">
        <f>Actions!$P$2*(1+Rendements!P32)</f>
        <v>94.795492487479137</v>
      </c>
      <c r="F45" s="59">
        <f>(Actions!$L$5*A45)+(Actions!$M$5*B45)+(Actions!$N$5*C45)+(Actions!$O$5*D45)+(Actions!$P$5*E45)</f>
        <v>977434.23677772796</v>
      </c>
      <c r="G45" s="62">
        <f t="shared" si="1"/>
        <v>-2.1956027453678972E-2</v>
      </c>
      <c r="H45" s="60">
        <f>$F45-Actions!$L$7</f>
        <v>-22523.068222272093</v>
      </c>
      <c r="I45" s="61">
        <f>$H45/Actions!$L$7</f>
        <v>-2.2524029885728065E-2</v>
      </c>
      <c r="J45" s="35">
        <v>-2.0429525913511271E-2</v>
      </c>
      <c r="K45" s="1">
        <f t="shared" si="0"/>
        <v>29</v>
      </c>
    </row>
    <row r="46" spans="1:11" x14ac:dyDescent="0.3">
      <c r="A46" s="14">
        <f>Actions!$L$2*(1+Rendements!L33)</f>
        <v>82.818348323793941</v>
      </c>
      <c r="B46" s="14">
        <f>Actions!$M$2*(1+Rendements!M33)</f>
        <v>77.351196172248819</v>
      </c>
      <c r="C46" s="14">
        <f>Actions!$N$2*(1+Rendements!N33)</f>
        <v>10.338289521065899</v>
      </c>
      <c r="D46" s="14">
        <f>Actions!$O$2*(1+Rendements!O33)</f>
        <v>11.172436423297786</v>
      </c>
      <c r="E46" s="14">
        <f>Actions!$P$2*(1+Rendements!P33)</f>
        <v>90.716814159292028</v>
      </c>
      <c r="F46" s="59">
        <f>(Actions!$L$5*A46)+(Actions!$M$5*B46)+(Actions!$N$5*C46)+(Actions!$O$5*D46)+(Actions!$P$5*E46)</f>
        <v>977400.62000766397</v>
      </c>
      <c r="G46" s="62">
        <f t="shared" si="1"/>
        <v>-3.439287145778902E-5</v>
      </c>
      <c r="H46" s="60">
        <f>$F46-Actions!$L$7</f>
        <v>-22556.684992336086</v>
      </c>
      <c r="I46" s="61">
        <f>$H46/Actions!$L$7</f>
        <v>-2.2557648091121336E-2</v>
      </c>
      <c r="J46" s="35">
        <v>-1.9639519258810197E-2</v>
      </c>
      <c r="K46" s="1">
        <f t="shared" si="0"/>
        <v>30</v>
      </c>
    </row>
    <row r="47" spans="1:11" x14ac:dyDescent="0.3">
      <c r="A47" s="14">
        <f>Actions!$L$2*(1+Rendements!L34)</f>
        <v>83.845808580858076</v>
      </c>
      <c r="B47" s="14">
        <f>Actions!$M$2*(1+Rendements!M34)</f>
        <v>73.333966745843227</v>
      </c>
      <c r="C47" s="14">
        <f>Actions!$N$2*(1+Rendements!N34)</f>
        <v>10.295091041514929</v>
      </c>
      <c r="D47" s="14">
        <f>Actions!$O$2*(1+Rendements!O34)</f>
        <v>11.190789473684209</v>
      </c>
      <c r="E47" s="14">
        <f>Actions!$P$2*(1+Rendements!P34)</f>
        <v>102.47058823529412</v>
      </c>
      <c r="F47" s="59">
        <f>(Actions!$L$5*A47)+(Actions!$M$5*B47)+(Actions!$N$5*C47)+(Actions!$O$5*D47)+(Actions!$P$5*E47)</f>
        <v>992289.86409312242</v>
      </c>
      <c r="G47" s="62">
        <f t="shared" si="1"/>
        <v>1.5233512012036377E-2</v>
      </c>
      <c r="H47" s="60">
        <f>$F47-Actions!$L$7</f>
        <v>-7667.4409068776295</v>
      </c>
      <c r="I47" s="61">
        <f>$H47/Actions!$L$7</f>
        <v>-7.6677682822444398E-3</v>
      </c>
      <c r="J47" s="35">
        <v>-1.9537132524092421E-2</v>
      </c>
      <c r="K47" s="1">
        <f t="shared" si="0"/>
        <v>31</v>
      </c>
    </row>
    <row r="48" spans="1:11" x14ac:dyDescent="0.3">
      <c r="A48" s="14">
        <f>Actions!$L$2*(1+Rendements!L35)</f>
        <v>84.073985745614038</v>
      </c>
      <c r="B48" s="14">
        <f>Actions!$M$2*(1+Rendements!M35)</f>
        <v>78.137313432835811</v>
      </c>
      <c r="C48" s="14">
        <f>Actions!$N$2*(1+Rendements!N35)</f>
        <v>10.563261834319526</v>
      </c>
      <c r="D48" s="14">
        <f>Actions!$O$2*(1+Rendements!O35)</f>
        <v>11.564115226337448</v>
      </c>
      <c r="E48" s="14">
        <f>Actions!$P$2*(1+Rendements!P35)</f>
        <v>99.211538461538467</v>
      </c>
      <c r="F48" s="59">
        <f>(Actions!$L$5*A48)+(Actions!$M$5*B48)+(Actions!$N$5*C48)+(Actions!$O$5*D48)+(Actions!$P$5*E48)</f>
        <v>1010654.6148322264</v>
      </c>
      <c r="G48" s="62">
        <f t="shared" si="1"/>
        <v>1.8507445660435051E-2</v>
      </c>
      <c r="H48" s="60">
        <f>$F48-Actions!$L$7</f>
        <v>10697.309832226369</v>
      </c>
      <c r="I48" s="61">
        <f>$H48/Actions!$L$7</f>
        <v>1.0697766573370219E-2</v>
      </c>
      <c r="J48" s="35">
        <v>-1.9075337919301699E-2</v>
      </c>
      <c r="K48" s="1">
        <f t="shared" si="0"/>
        <v>32</v>
      </c>
    </row>
    <row r="49" spans="1:11" x14ac:dyDescent="0.3">
      <c r="A49" s="14">
        <f>Actions!$L$2*(1+Rendements!L36)</f>
        <v>84.048193460490452</v>
      </c>
      <c r="B49" s="14">
        <f>Actions!$M$2*(1+Rendements!M36)</f>
        <v>78.677750611246935</v>
      </c>
      <c r="C49" s="14">
        <f>Actions!$N$2*(1+Rendements!N36)</f>
        <v>10.447346266471451</v>
      </c>
      <c r="D49" s="14">
        <f>Actions!$O$2*(1+Rendements!O36)</f>
        <v>11.36070147469111</v>
      </c>
      <c r="E49" s="14">
        <f>Actions!$P$2*(1+Rendements!P36)</f>
        <v>100.56525974025973</v>
      </c>
      <c r="F49" s="59">
        <f>(Actions!$L$5*A49)+(Actions!$M$5*B49)+(Actions!$N$5*C49)+(Actions!$O$5*D49)+(Actions!$P$5*E49)</f>
        <v>1008844.3893906492</v>
      </c>
      <c r="G49" s="62">
        <f t="shared" si="1"/>
        <v>-1.7911415185867252E-3</v>
      </c>
      <c r="H49" s="60">
        <f>$F49-Actions!$L$7</f>
        <v>8887.0843906491064</v>
      </c>
      <c r="I49" s="61">
        <f>$H49/Actions!$L$7</f>
        <v>8.8874638409177937E-3</v>
      </c>
      <c r="J49" s="35">
        <v>-1.8146135861184749E-2</v>
      </c>
      <c r="K49" s="1">
        <f t="shared" ref="K49:K80" si="2">K48+1</f>
        <v>33</v>
      </c>
    </row>
    <row r="50" spans="1:11" x14ac:dyDescent="0.3">
      <c r="A50" s="14">
        <f>Actions!$L$2*(1+Rendements!L37)</f>
        <v>84.95113519371445</v>
      </c>
      <c r="B50" s="14">
        <f>Actions!$M$2*(1+Rendements!M37)</f>
        <v>77.89976133651551</v>
      </c>
      <c r="C50" s="14">
        <f>Actions!$N$2*(1+Rendements!N37)</f>
        <v>10.554571428571428</v>
      </c>
      <c r="D50" s="14">
        <f>Actions!$O$2*(1+Rendements!O37)</f>
        <v>11.2</v>
      </c>
      <c r="E50" s="14">
        <f>Actions!$P$2*(1+Rendements!P37)</f>
        <v>100.63043478260872</v>
      </c>
      <c r="F50" s="59">
        <f>(Actions!$L$5*A50)+(Actions!$M$5*B50)+(Actions!$N$5*C50)+(Actions!$O$5*D50)+(Actions!$P$5*E50)</f>
        <v>1008290.4071133792</v>
      </c>
      <c r="G50" s="62">
        <f t="shared" si="1"/>
        <v>-5.4912559666864258E-4</v>
      </c>
      <c r="H50" s="60">
        <f>$F50-Actions!$L$7</f>
        <v>8333.1021133791655</v>
      </c>
      <c r="I50" s="61">
        <f>$H50/Actions!$L$7</f>
        <v>8.333457910364649E-3</v>
      </c>
      <c r="J50" s="35">
        <v>-1.7982418058700225E-2</v>
      </c>
      <c r="K50" s="1">
        <f t="shared" si="2"/>
        <v>34</v>
      </c>
    </row>
    <row r="51" spans="1:11" x14ac:dyDescent="0.3">
      <c r="A51" s="14">
        <f>Actions!$L$2*(1+Rendements!L38)</f>
        <v>83.781597814498923</v>
      </c>
      <c r="B51" s="14">
        <f>Actions!$M$2*(1+Rendements!M38)</f>
        <v>75.535058823529397</v>
      </c>
      <c r="C51" s="14">
        <f>Actions!$N$2*(1+Rendements!N38)</f>
        <v>10.489141872278665</v>
      </c>
      <c r="D51" s="14">
        <f>Actions!$O$2*(1+Rendements!O38)</f>
        <v>11.217603143418467</v>
      </c>
      <c r="E51" s="14">
        <f>Actions!$P$2*(1+Rendements!P38)</f>
        <v>101.73752430330524</v>
      </c>
      <c r="F51" s="59">
        <f>(Actions!$L$5*A51)+(Actions!$M$5*B51)+(Actions!$N$5*C51)+(Actions!$O$5*D51)+(Actions!$P$5*E51)</f>
        <v>1000599.8643169861</v>
      </c>
      <c r="G51" s="62">
        <f t="shared" si="1"/>
        <v>-7.6273092971401724E-3</v>
      </c>
      <c r="H51" s="60">
        <f>$F51-Actions!$L$7</f>
        <v>642.55931698600762</v>
      </c>
      <c r="I51" s="61">
        <f>$H51/Actions!$L$7</f>
        <v>6.4258675222739398E-4</v>
      </c>
      <c r="J51" s="35">
        <v>-1.7631958278479555E-2</v>
      </c>
      <c r="K51" s="1">
        <f t="shared" si="2"/>
        <v>35</v>
      </c>
    </row>
    <row r="52" spans="1:11" x14ac:dyDescent="0.3">
      <c r="A52" s="14">
        <f>Actions!$L$2*(1+Rendements!L39)</f>
        <v>82.581334573973137</v>
      </c>
      <c r="B52" s="14">
        <f>Actions!$M$2*(1+Rendements!M39)</f>
        <v>76.8</v>
      </c>
      <c r="C52" s="14">
        <f>Actions!$N$2*(1+Rendements!N39)</f>
        <v>10.557092224231466</v>
      </c>
      <c r="D52" s="14">
        <f>Actions!$O$2*(1+Rendements!O39)</f>
        <v>11.002275402118478</v>
      </c>
      <c r="E52" s="14">
        <f>Actions!$P$2*(1+Rendements!P39)</f>
        <v>99.856594110115239</v>
      </c>
      <c r="F52" s="59">
        <f>(Actions!$L$5*A52)+(Actions!$M$5*B52)+(Actions!$N$5*C52)+(Actions!$O$5*D52)+(Actions!$P$5*E52)</f>
        <v>994733.20492760034</v>
      </c>
      <c r="G52" s="62">
        <f t="shared" si="1"/>
        <v>-5.8631422995347737E-3</v>
      </c>
      <c r="H52" s="60">
        <f>$F52-Actions!$L$7</f>
        <v>-5224.1000723997131</v>
      </c>
      <c r="I52" s="61">
        <f>$H52/Actions!$L$7</f>
        <v>-5.2243231248755295E-3</v>
      </c>
      <c r="J52" s="35">
        <v>-1.7252689287445278E-2</v>
      </c>
      <c r="K52" s="1">
        <f t="shared" si="2"/>
        <v>36</v>
      </c>
    </row>
    <row r="53" spans="1:11" x14ac:dyDescent="0.3">
      <c r="A53" s="14">
        <f>Actions!$L$2*(1+Rendements!L40)</f>
        <v>83.131577885391437</v>
      </c>
      <c r="B53" s="14">
        <f>Actions!$M$2*(1+Rendements!M40)</f>
        <v>76.065071770334924</v>
      </c>
      <c r="C53" s="14">
        <f>Actions!$N$2*(1+Rendements!N40)</f>
        <v>10.398830587392549</v>
      </c>
      <c r="D53" s="14">
        <f>Actions!$O$2*(1+Rendements!O40)</f>
        <v>11.226837060702875</v>
      </c>
      <c r="E53" s="14">
        <f>Actions!$P$2*(1+Rendements!P40)</f>
        <v>101.21230670103095</v>
      </c>
      <c r="F53" s="59">
        <f>(Actions!$L$5*A53)+(Actions!$M$5*B53)+(Actions!$N$5*C53)+(Actions!$O$5*D53)+(Actions!$P$5*E53)</f>
        <v>997816.66280394886</v>
      </c>
      <c r="G53" s="62">
        <f t="shared" si="1"/>
        <v>3.0997838024044988E-3</v>
      </c>
      <c r="H53" s="60">
        <f>$F53-Actions!$L$7</f>
        <v>-2140.6421960511943</v>
      </c>
      <c r="I53" s="61">
        <f>$H53/Actions!$L$7</f>
        <v>-2.1407335946720188E-3</v>
      </c>
      <c r="J53" s="35">
        <v>-1.6861911368402066E-2</v>
      </c>
      <c r="K53" s="1">
        <f t="shared" si="2"/>
        <v>37</v>
      </c>
    </row>
    <row r="54" spans="1:11" x14ac:dyDescent="0.3">
      <c r="A54" s="14">
        <f>Actions!$L$2*(1+Rendements!L41)</f>
        <v>84.643583502366468</v>
      </c>
      <c r="B54" s="14">
        <f>Actions!$M$2*(1+Rendements!M41)</f>
        <v>76.243478260869566</v>
      </c>
      <c r="C54" s="14">
        <f>Actions!$N$2*(1+Rendements!N41)</f>
        <v>10.443705437522507</v>
      </c>
      <c r="D54" s="14">
        <f>Actions!$O$2*(1+Rendements!O41)</f>
        <v>10.994741035856572</v>
      </c>
      <c r="E54" s="14">
        <f>Actions!$P$2*(1+Rendements!P41)</f>
        <v>100.37140115163146</v>
      </c>
      <c r="F54" s="59">
        <f>(Actions!$L$5*A54)+(Actions!$M$5*B54)+(Actions!$N$5*C54)+(Actions!$O$5*D54)+(Actions!$P$5*E54)</f>
        <v>996939.93299587269</v>
      </c>
      <c r="G54" s="62">
        <f t="shared" si="1"/>
        <v>-8.7864819335892186E-4</v>
      </c>
      <c r="H54" s="60">
        <f>$F54-Actions!$L$7</f>
        <v>-3017.3720041273627</v>
      </c>
      <c r="I54" s="61">
        <f>$H54/Actions!$L$7</f>
        <v>-3.0175008363255693E-3</v>
      </c>
      <c r="J54" s="35">
        <v>-1.6846584366644046E-2</v>
      </c>
      <c r="K54" s="1">
        <f t="shared" si="2"/>
        <v>38</v>
      </c>
    </row>
    <row r="55" spans="1:11" x14ac:dyDescent="0.3">
      <c r="A55" s="14">
        <f>Actions!$L$2*(1+Rendements!L42)</f>
        <v>83.57</v>
      </c>
      <c r="B55" s="14">
        <f>Actions!$M$2*(1+Rendements!M42)</f>
        <v>76.239416058394156</v>
      </c>
      <c r="C55" s="14">
        <f>Actions!$N$2*(1+Rendements!N42)</f>
        <v>10.387159336697909</v>
      </c>
      <c r="D55" s="14">
        <f>Actions!$O$2*(1+Rendements!O42)</f>
        <v>10.927272727272726</v>
      </c>
      <c r="E55" s="14">
        <f>Actions!$P$2*(1+Rendements!P42)</f>
        <v>99.341127482383101</v>
      </c>
      <c r="F55" s="59">
        <f>(Actions!$L$5*A55)+(Actions!$M$5*B55)+(Actions!$N$5*C55)+(Actions!$O$5*D55)+(Actions!$P$5*E55)</f>
        <v>990023.57314860413</v>
      </c>
      <c r="G55" s="62">
        <f t="shared" si="1"/>
        <v>-6.9375893354822749E-3</v>
      </c>
      <c r="H55" s="60">
        <f>$F55-Actions!$L$7</f>
        <v>-9933.7318513959181</v>
      </c>
      <c r="I55" s="61">
        <f>$H55/Actions!$L$7</f>
        <v>-9.9341559901859177E-3</v>
      </c>
      <c r="J55" s="35">
        <v>-1.6513843790616309E-2</v>
      </c>
      <c r="K55" s="1">
        <f t="shared" si="2"/>
        <v>39</v>
      </c>
    </row>
    <row r="56" spans="1:11" x14ac:dyDescent="0.3">
      <c r="A56" s="14">
        <f>Actions!$L$2*(1+Rendements!L43)</f>
        <v>83.860096128170866</v>
      </c>
      <c r="B56" s="14">
        <f>Actions!$M$2*(1+Rendements!M43)</f>
        <v>77.364705882352951</v>
      </c>
      <c r="C56" s="14">
        <f>Actions!$N$2*(1+Rendements!N43)</f>
        <v>10.583980406386067</v>
      </c>
      <c r="D56" s="14">
        <f>Actions!$O$2*(1+Rendements!O43)</f>
        <v>11.25124792013311</v>
      </c>
      <c r="E56" s="14">
        <f>Actions!$P$2*(1+Rendements!P43)</f>
        <v>101.08619572261826</v>
      </c>
      <c r="F56" s="59">
        <f>(Actions!$L$5*A56)+(Actions!$M$5*B56)+(Actions!$N$5*C56)+(Actions!$O$5*D56)+(Actions!$P$5*E56)</f>
        <v>1006670.9289439463</v>
      </c>
      <c r="G56" s="62">
        <f t="shared" si="1"/>
        <v>1.681511051539708E-2</v>
      </c>
      <c r="H56" s="60">
        <f>$F56-Actions!$L$7</f>
        <v>6713.6239439462079</v>
      </c>
      <c r="I56" s="61">
        <f>$H56/Actions!$L$7</f>
        <v>6.7139105943590334E-3</v>
      </c>
      <c r="J56" s="35">
        <v>-1.6207701601268387E-2</v>
      </c>
      <c r="K56" s="1">
        <f t="shared" si="2"/>
        <v>40</v>
      </c>
    </row>
    <row r="57" spans="1:11" x14ac:dyDescent="0.3">
      <c r="A57" s="14">
        <f>Actions!$L$2*(1+Rendements!L44)</f>
        <v>84.025876796168177</v>
      </c>
      <c r="B57" s="14">
        <f>Actions!$M$2*(1+Rendements!M44)</f>
        <v>75.491970802919695</v>
      </c>
      <c r="C57" s="14">
        <f>Actions!$N$2*(1+Rendements!N44)</f>
        <v>10.507462365591397</v>
      </c>
      <c r="D57" s="14">
        <f>Actions!$O$2*(1+Rendements!O44)</f>
        <v>11.334492753623188</v>
      </c>
      <c r="E57" s="14">
        <f>Actions!$P$2*(1+Rendements!P44)</f>
        <v>100.7590206185567</v>
      </c>
      <c r="F57" s="59">
        <f>(Actions!$L$5*A57)+(Actions!$M$5*B57)+(Actions!$N$5*C57)+(Actions!$O$5*D57)+(Actions!$P$5*E57)</f>
        <v>1001562.7508678084</v>
      </c>
      <c r="G57" s="62">
        <f t="shared" si="1"/>
        <v>-5.0743275972979784E-3</v>
      </c>
      <c r="H57" s="60">
        <f>$F57-Actions!$L$7</f>
        <v>1605.4458678083029</v>
      </c>
      <c r="I57" s="61">
        <f>$H57/Actions!$L$7</f>
        <v>1.6055144152462618E-3</v>
      </c>
      <c r="J57" s="35">
        <v>-1.5912324443884397E-2</v>
      </c>
      <c r="K57" s="1">
        <f t="shared" si="2"/>
        <v>41</v>
      </c>
    </row>
    <row r="58" spans="1:11" x14ac:dyDescent="0.3">
      <c r="A58" s="14">
        <f>Actions!$L$2*(1+Rendements!L45)</f>
        <v>82.099203387587664</v>
      </c>
      <c r="B58" s="14">
        <f>Actions!$M$2*(1+Rendements!M45)</f>
        <v>75.849504950495046</v>
      </c>
      <c r="C58" s="14">
        <f>Actions!$N$2*(1+Rendements!N45)</f>
        <v>10.462457203994294</v>
      </c>
      <c r="D58" s="14">
        <f>Actions!$O$2*(1+Rendements!O45)</f>
        <v>11.012111292962356</v>
      </c>
      <c r="E58" s="14">
        <f>Actions!$P$2*(1+Rendements!P45)</f>
        <v>99.918701799485859</v>
      </c>
      <c r="F58" s="59">
        <f>(Actions!$L$5*A58)+(Actions!$M$5*B58)+(Actions!$N$5*C58)+(Actions!$O$5*D58)+(Actions!$P$5*E58)</f>
        <v>989593.33639219881</v>
      </c>
      <c r="G58" s="62">
        <f t="shared" si="1"/>
        <v>-1.1950738448727849E-2</v>
      </c>
      <c r="H58" s="60">
        <f>$F58-Actions!$L$7</f>
        <v>-10363.968607801246</v>
      </c>
      <c r="I58" s="61">
        <f>$H58/Actions!$L$7</f>
        <v>-1.0364411116333856E-2</v>
      </c>
      <c r="J58" s="35">
        <v>-1.5842975601214435E-2</v>
      </c>
      <c r="K58" s="1">
        <f t="shared" si="2"/>
        <v>42</v>
      </c>
    </row>
    <row r="59" spans="1:11" x14ac:dyDescent="0.3">
      <c r="A59" s="14">
        <f>Actions!$L$2*(1+Rendements!L46)</f>
        <v>82.466839978448277</v>
      </c>
      <c r="B59" s="14">
        <f>Actions!$M$2*(1+Rendements!M46)</f>
        <v>75.067669172932327</v>
      </c>
      <c r="C59" s="14">
        <f>Actions!$N$2*(1+Rendements!N46)</f>
        <v>10.384207056307913</v>
      </c>
      <c r="D59" s="14">
        <f>Actions!$O$2*(1+Rendements!O46)</f>
        <v>11.498293799417395</v>
      </c>
      <c r="E59" s="14">
        <f>Actions!$P$2*(1+Rendements!P46)</f>
        <v>99.915319974143515</v>
      </c>
      <c r="F59" s="59">
        <f>(Actions!$L$5*A59)+(Actions!$M$5*B59)+(Actions!$N$5*C59)+(Actions!$O$5*D59)+(Actions!$P$5*E59)</f>
        <v>995615.37449959875</v>
      </c>
      <c r="G59" s="62">
        <f t="shared" si="1"/>
        <v>6.0853664691749021E-3</v>
      </c>
      <c r="H59" s="60">
        <f>$F59-Actions!$L$7</f>
        <v>-4341.9305004013004</v>
      </c>
      <c r="I59" s="61">
        <f>$H59/Actions!$L$7</f>
        <v>-4.3421158870390972E-3</v>
      </c>
      <c r="J59" s="35">
        <v>-1.583893809652644E-2</v>
      </c>
      <c r="K59" s="1">
        <f t="shared" si="2"/>
        <v>43</v>
      </c>
    </row>
    <row r="60" spans="1:11" x14ac:dyDescent="0.3">
      <c r="A60" s="14">
        <f>Actions!$L$2*(1+Rendements!L47)</f>
        <v>83.490148785148776</v>
      </c>
      <c r="B60" s="14">
        <f>Actions!$M$2*(1+Rendements!M47)</f>
        <v>77.193846153846152</v>
      </c>
      <c r="C60" s="14">
        <f>Actions!$N$2*(1+Rendements!N47)</f>
        <v>10.537529601722282</v>
      </c>
      <c r="D60" s="14">
        <f>Actions!$O$2*(1+Rendements!O47)</f>
        <v>11.154600729631129</v>
      </c>
      <c r="E60" s="14">
        <f>Actions!$P$2*(1+Rendements!P47)</f>
        <v>100.56534460338102</v>
      </c>
      <c r="F60" s="59">
        <f>(Actions!$L$5*A60)+(Actions!$M$5*B60)+(Actions!$N$5*C60)+(Actions!$O$5*D60)+(Actions!$P$5*E60)</f>
        <v>1001689.846168573</v>
      </c>
      <c r="G60" s="62">
        <f t="shared" si="1"/>
        <v>6.1012232480111006E-3</v>
      </c>
      <c r="H60" s="60">
        <f>$F60-Actions!$L$7</f>
        <v>1732.5411685729632</v>
      </c>
      <c r="I60" s="61">
        <f>$H60/Actions!$L$7</f>
        <v>1.7326151425764754E-3</v>
      </c>
      <c r="J60" s="35">
        <v>-1.5719469627477198E-2</v>
      </c>
      <c r="K60" s="1">
        <f t="shared" si="2"/>
        <v>44</v>
      </c>
    </row>
    <row r="61" spans="1:11" x14ac:dyDescent="0.3">
      <c r="A61" s="14">
        <f>Actions!$L$2*(1+Rendements!L48)</f>
        <v>82.485268479300444</v>
      </c>
      <c r="B61" s="14">
        <f>Actions!$M$2*(1+Rendements!M48)</f>
        <v>79.346938775510196</v>
      </c>
      <c r="C61" s="14">
        <f>Actions!$N$2*(1+Rendements!N48)</f>
        <v>10.45127803488786</v>
      </c>
      <c r="D61" s="14">
        <f>Actions!$O$2*(1+Rendements!O48)</f>
        <v>11.45071225071225</v>
      </c>
      <c r="E61" s="14">
        <f>Actions!$P$2*(1+Rendements!P48)</f>
        <v>100.04288499025341</v>
      </c>
      <c r="F61" s="59">
        <f>(Actions!$L$5*A61)+(Actions!$M$5*B61)+(Actions!$N$5*C61)+(Actions!$O$5*D61)+(Actions!$P$5*E61)</f>
        <v>1007489.8833633373</v>
      </c>
      <c r="G61" s="62">
        <f t="shared" si="1"/>
        <v>5.7902525586628339E-3</v>
      </c>
      <c r="H61" s="60">
        <f>$F61-Actions!$L$7</f>
        <v>7532.5783633372048</v>
      </c>
      <c r="I61" s="61">
        <f>$H61/Actions!$L$7</f>
        <v>7.5328999805018716E-3</v>
      </c>
      <c r="J61" s="35">
        <v>-1.5468494583850821E-2</v>
      </c>
      <c r="K61" s="1">
        <f t="shared" si="2"/>
        <v>45</v>
      </c>
    </row>
    <row r="62" spans="1:11" x14ac:dyDescent="0.3">
      <c r="A62" s="14">
        <f>Actions!$L$2*(1+Rendements!L49)</f>
        <v>85.316825858250283</v>
      </c>
      <c r="B62" s="14">
        <f>Actions!$M$2*(1+Rendements!M49)</f>
        <v>77.558518518518511</v>
      </c>
      <c r="C62" s="14">
        <f>Actions!$N$2*(1+Rendements!N49)</f>
        <v>10.536912393162394</v>
      </c>
      <c r="D62" s="14">
        <f>Actions!$O$2*(1+Rendements!O49)</f>
        <v>11.329299363057324</v>
      </c>
      <c r="E62" s="14">
        <f>Actions!$P$2*(1+Rendements!P49)</f>
        <v>101.61520887728462</v>
      </c>
      <c r="F62" s="59">
        <f>(Actions!$L$5*A62)+(Actions!$M$5*B62)+(Actions!$N$5*C62)+(Actions!$O$5*D62)+(Actions!$P$5*E62)</f>
        <v>1012207.7080617296</v>
      </c>
      <c r="G62" s="62">
        <f t="shared" si="1"/>
        <v>4.6827514363148026E-3</v>
      </c>
      <c r="H62" s="60">
        <f>$F62-Actions!$L$7</f>
        <v>12250.403061729507</v>
      </c>
      <c r="I62" s="61">
        <f>$H62/Actions!$L$7</f>
        <v>1.2250926115019987E-2</v>
      </c>
      <c r="J62" s="35">
        <v>-1.5357396064189196E-2</v>
      </c>
      <c r="K62" s="1">
        <f t="shared" si="2"/>
        <v>46</v>
      </c>
    </row>
    <row r="63" spans="1:11" x14ac:dyDescent="0.3">
      <c r="A63" s="14">
        <f>Actions!$L$2*(1+Rendements!L50)</f>
        <v>83.490679322033898</v>
      </c>
      <c r="B63" s="14">
        <f>Actions!$M$2*(1+Rendements!M50)</f>
        <v>75.297799511002438</v>
      </c>
      <c r="C63" s="14">
        <f>Actions!$N$2*(1+Rendements!N50)</f>
        <v>10.203784452296819</v>
      </c>
      <c r="D63" s="14">
        <f>Actions!$O$2*(1+Rendements!O50)</f>
        <v>10.966391184573002</v>
      </c>
      <c r="E63" s="14">
        <f>Actions!$P$2*(1+Rendements!P50)</f>
        <v>100.5</v>
      </c>
      <c r="F63" s="59">
        <f>(Actions!$L$5*A63)+(Actions!$M$5*B63)+(Actions!$N$5*C63)+(Actions!$O$5*D63)+(Actions!$P$5*E63)</f>
        <v>986878.7057151834</v>
      </c>
      <c r="G63" s="62">
        <f t="shared" si="1"/>
        <v>-2.5023522489320382E-2</v>
      </c>
      <c r="H63" s="60">
        <f>$F63-Actions!$L$7</f>
        <v>-13078.59928481665</v>
      </c>
      <c r="I63" s="61">
        <f>$H63/Actions!$L$7</f>
        <v>-1.3079157699454627E-2</v>
      </c>
      <c r="J63" s="35">
        <v>-1.5127947417497581E-2</v>
      </c>
      <c r="K63" s="1">
        <f t="shared" si="2"/>
        <v>47</v>
      </c>
    </row>
    <row r="64" spans="1:11" x14ac:dyDescent="0.3">
      <c r="A64" s="14">
        <f>Actions!$L$2*(1+Rendements!L51)</f>
        <v>83.604026872964155</v>
      </c>
      <c r="B64" s="14">
        <f>Actions!$M$2*(1+Rendements!M51)</f>
        <v>76.8</v>
      </c>
      <c r="C64" s="14">
        <f>Actions!$N$2*(1+Rendements!N51)</f>
        <v>10.523135409123823</v>
      </c>
      <c r="D64" s="14">
        <f>Actions!$O$2*(1+Rendements!O51)</f>
        <v>11.330546623794213</v>
      </c>
      <c r="E64" s="14">
        <f>Actions!$P$2*(1+Rendements!P51)</f>
        <v>101.21368624919303</v>
      </c>
      <c r="F64" s="59">
        <f>(Actions!$L$5*A64)+(Actions!$M$5*B64)+(Actions!$N$5*C64)+(Actions!$O$5*D64)+(Actions!$P$5*E64)</f>
        <v>1005093.5002451201</v>
      </c>
      <c r="G64" s="62">
        <f t="shared" si="1"/>
        <v>1.8456973916299635E-2</v>
      </c>
      <c r="H64" s="60">
        <f>$F64-Actions!$L$7</f>
        <v>5136.1952451200923</v>
      </c>
      <c r="I64" s="61">
        <f>$H64/Actions!$L$7</f>
        <v>5.1364145443390623E-3</v>
      </c>
      <c r="J64" s="35">
        <v>-1.4925729640631758E-2</v>
      </c>
      <c r="K64" s="1">
        <f t="shared" si="2"/>
        <v>48</v>
      </c>
    </row>
    <row r="65" spans="1:11" x14ac:dyDescent="0.3">
      <c r="A65" s="14">
        <f>Actions!$L$2*(1+Rendements!L52)</f>
        <v>85.055235381902037</v>
      </c>
      <c r="B65" s="14">
        <f>Actions!$M$2*(1+Rendements!M52)</f>
        <v>78.33216957605984</v>
      </c>
      <c r="C65" s="14">
        <f>Actions!$N$2*(1+Rendements!N52)</f>
        <v>10.248156474820144</v>
      </c>
      <c r="D65" s="14">
        <f>Actions!$O$2*(1+Rendements!O52)</f>
        <v>10.93301549463647</v>
      </c>
      <c r="E65" s="14">
        <f>Actions!$P$2*(1+Rendements!P52)</f>
        <v>99.791346153846163</v>
      </c>
      <c r="F65" s="59">
        <f>(Actions!$L$5*A65)+(Actions!$M$5*B65)+(Actions!$N$5*C65)+(Actions!$O$5*D65)+(Actions!$P$5*E65)</f>
        <v>997366.76958566322</v>
      </c>
      <c r="G65" s="62">
        <f t="shared" si="1"/>
        <v>-7.6875739994065606E-3</v>
      </c>
      <c r="H65" s="60">
        <f>$F65-Actions!$L$7</f>
        <v>-2590.5354143368313</v>
      </c>
      <c r="I65" s="61">
        <f>$H65/Actions!$L$7</f>
        <v>-2.5906460219687392E-3</v>
      </c>
      <c r="J65" s="35">
        <v>-1.4103099724342094E-2</v>
      </c>
      <c r="K65" s="1">
        <f t="shared" si="2"/>
        <v>49</v>
      </c>
    </row>
    <row r="66" spans="1:11" x14ac:dyDescent="0.3">
      <c r="A66" s="14">
        <f>Actions!$L$2*(1+Rendements!L53)</f>
        <v>87.246099706744857</v>
      </c>
      <c r="B66" s="14">
        <f>Actions!$M$2*(1+Rendements!M53)</f>
        <v>76.424449877750618</v>
      </c>
      <c r="C66" s="14">
        <f>Actions!$N$2*(1+Rendements!N53)</f>
        <v>10.531733944954128</v>
      </c>
      <c r="D66" s="14">
        <f>Actions!$O$2*(1+Rendements!O53)</f>
        <v>11.532763532763532</v>
      </c>
      <c r="E66" s="14">
        <f>Actions!$P$2*(1+Rendements!P53)</f>
        <v>99.526791478373141</v>
      </c>
      <c r="F66" s="59">
        <f>(Actions!$L$5*A66)+(Actions!$M$5*B66)+(Actions!$N$5*C66)+(Actions!$O$5*D66)+(Actions!$P$5*E66)</f>
        <v>1013249.5961594514</v>
      </c>
      <c r="G66" s="62">
        <f t="shared" si="1"/>
        <v>1.5924760136520666E-2</v>
      </c>
      <c r="H66" s="60">
        <f>$F66-Actions!$L$7</f>
        <v>13292.291159451357</v>
      </c>
      <c r="I66" s="61">
        <f>$H66/Actions!$L$7</f>
        <v>1.329285869805347E-2</v>
      </c>
      <c r="J66" s="35">
        <v>-1.3788340677311245E-2</v>
      </c>
      <c r="K66" s="1">
        <f t="shared" si="2"/>
        <v>50</v>
      </c>
    </row>
    <row r="67" spans="1:11" x14ac:dyDescent="0.3">
      <c r="A67" s="14">
        <f>Actions!$L$2*(1+Rendements!L54)</f>
        <v>82.481626659857</v>
      </c>
      <c r="B67" s="14">
        <f>Actions!$M$2*(1+Rendements!M54)</f>
        <v>76.8</v>
      </c>
      <c r="C67" s="14">
        <f>Actions!$N$2*(1+Rendements!N54)</f>
        <v>10.485469945355192</v>
      </c>
      <c r="D67" s="14">
        <f>Actions!$O$2*(1+Rendements!O54)</f>
        <v>11.15573122529644</v>
      </c>
      <c r="E67" s="14">
        <f>Actions!$P$2*(1+Rendements!P54)</f>
        <v>100.82757496740548</v>
      </c>
      <c r="F67" s="59">
        <f>(Actions!$L$5*A67)+(Actions!$M$5*B67)+(Actions!$N$5*C67)+(Actions!$O$5*D67)+(Actions!$P$5*E67)</f>
        <v>997797.05385699263</v>
      </c>
      <c r="G67" s="62">
        <f t="shared" si="1"/>
        <v>-1.5250479606435552E-2</v>
      </c>
      <c r="H67" s="60">
        <f>$F67-Actions!$L$7</f>
        <v>-2160.2511430074228</v>
      </c>
      <c r="I67" s="61">
        <f>$H67/Actions!$L$7</f>
        <v>-2.1603433788679833E-3</v>
      </c>
      <c r="J67" s="35">
        <v>-1.3111069614545999E-2</v>
      </c>
      <c r="K67" s="1">
        <f t="shared" si="2"/>
        <v>51</v>
      </c>
    </row>
    <row r="68" spans="1:11" x14ac:dyDescent="0.3">
      <c r="A68" s="14">
        <f>Actions!$L$2*(1+Rendements!L55)</f>
        <v>82.272664941785251</v>
      </c>
      <c r="B68" s="14">
        <f>Actions!$M$2*(1+Rendements!M55)</f>
        <v>75.856511056511053</v>
      </c>
      <c r="C68" s="14">
        <f>Actions!$N$2*(1+Rendements!N55)</f>
        <v>10.519560479476935</v>
      </c>
      <c r="D68" s="14">
        <f>Actions!$O$2*(1+Rendements!O55)</f>
        <v>11.071111111111112</v>
      </c>
      <c r="E68" s="14">
        <f>Actions!$P$2*(1+Rendements!P55)</f>
        <v>100.4346978557505</v>
      </c>
      <c r="F68" s="59">
        <f>(Actions!$L$5*A68)+(Actions!$M$5*B68)+(Actions!$N$5*C68)+(Actions!$O$5*D68)+(Actions!$P$5*E68)</f>
        <v>993199.39425281575</v>
      </c>
      <c r="G68" s="62">
        <f t="shared" si="1"/>
        <v>-4.6078103622421152E-3</v>
      </c>
      <c r="H68" s="60">
        <f>$F68-Actions!$L$7</f>
        <v>-6757.9107471843017</v>
      </c>
      <c r="I68" s="61">
        <f>$H68/Actions!$L$7</f>
        <v>-6.7581992885029241E-3</v>
      </c>
      <c r="J68" s="35">
        <v>-1.3079157699454627E-2</v>
      </c>
      <c r="K68" s="1">
        <f t="shared" si="2"/>
        <v>52</v>
      </c>
    </row>
    <row r="69" spans="1:11" x14ac:dyDescent="0.3">
      <c r="A69" s="14">
        <f>Actions!$L$2*(1+Rendements!L56)</f>
        <v>84.086135348226009</v>
      </c>
      <c r="B69" s="14">
        <f>Actions!$M$2*(1+Rendements!M56)</f>
        <v>77.755223880597015</v>
      </c>
      <c r="C69" s="14">
        <f>Actions!$N$2*(1+Rendements!N56)</f>
        <v>10.462548736462095</v>
      </c>
      <c r="D69" s="14">
        <f>Actions!$O$2*(1+Rendements!O56)</f>
        <v>10.921236451224408</v>
      </c>
      <c r="E69" s="14">
        <f>Actions!$P$2*(1+Rendements!P56)</f>
        <v>101.0227568270481</v>
      </c>
      <c r="F69" s="59">
        <f>(Actions!$L$5*A69)+(Actions!$M$5*B69)+(Actions!$N$5*C69)+(Actions!$O$5*D69)+(Actions!$P$5*E69)</f>
        <v>999886.62504850281</v>
      </c>
      <c r="G69" s="62">
        <f t="shared" si="1"/>
        <v>6.7330194061565596E-3</v>
      </c>
      <c r="H69" s="60">
        <f>$F69-Actions!$L$7</f>
        <v>-70.679951497237198</v>
      </c>
      <c r="I69" s="61">
        <f>$H69/Actions!$L$7</f>
        <v>-7.068296930661174E-5</v>
      </c>
      <c r="J69" s="35">
        <v>-1.2750790319608345E-2</v>
      </c>
      <c r="K69" s="1">
        <f t="shared" si="2"/>
        <v>53</v>
      </c>
    </row>
    <row r="70" spans="1:11" x14ac:dyDescent="0.3">
      <c r="A70" s="14">
        <f>Actions!$L$2*(1+Rendements!L57)</f>
        <v>82.926062426537811</v>
      </c>
      <c r="B70" s="14">
        <f>Actions!$M$2*(1+Rendements!M57)</f>
        <v>75.479115479115464</v>
      </c>
      <c r="C70" s="14">
        <f>Actions!$N$2*(1+Rendements!N57)</f>
        <v>10.477629870129871</v>
      </c>
      <c r="D70" s="14">
        <f>Actions!$O$2*(1+Rendements!O57)</f>
        <v>10.983285302593659</v>
      </c>
      <c r="E70" s="14">
        <f>Actions!$P$2*(1+Rendements!P57)</f>
        <v>101.34508408796896</v>
      </c>
      <c r="F70" s="59">
        <f>(Actions!$L$5*A70)+(Actions!$M$5*B70)+(Actions!$N$5*C70)+(Actions!$O$5*D70)+(Actions!$P$5*E70)</f>
        <v>993221.50886350917</v>
      </c>
      <c r="G70" s="62">
        <f t="shared" si="1"/>
        <v>-6.6658719279001355E-3</v>
      </c>
      <c r="H70" s="60">
        <f>$F70-Actions!$L$7</f>
        <v>-6735.7961364908842</v>
      </c>
      <c r="I70" s="61">
        <f>$H70/Actions!$L$7</f>
        <v>-6.7360837335858894E-3</v>
      </c>
      <c r="J70" s="35">
        <v>-1.2682942255757879E-2</v>
      </c>
      <c r="K70" s="1">
        <f t="shared" si="2"/>
        <v>54</v>
      </c>
    </row>
    <row r="71" spans="1:11" x14ac:dyDescent="0.3">
      <c r="A71" s="14">
        <f>Actions!$L$2*(1+Rendements!L58)</f>
        <v>83.57</v>
      </c>
      <c r="B71" s="14">
        <f>Actions!$M$2*(1+Rendements!M58)</f>
        <v>76.99199999999999</v>
      </c>
      <c r="C71" s="14">
        <f>Actions!$N$2*(1+Rendements!N58)</f>
        <v>10.402311015118791</v>
      </c>
      <c r="D71" s="14">
        <f>Actions!$O$2*(1+Rendements!O58)</f>
        <v>11.077749790092358</v>
      </c>
      <c r="E71" s="14">
        <f>Actions!$P$2*(1+Rendements!P58)</f>
        <v>98.952854393842202</v>
      </c>
      <c r="F71" s="59">
        <f>(Actions!$L$5*A71)+(Actions!$M$5*B71)+(Actions!$N$5*C71)+(Actions!$O$5*D71)+(Actions!$P$5*E71)</f>
        <v>994187.54365363251</v>
      </c>
      <c r="G71" s="62">
        <f t="shared" si="1"/>
        <v>9.7262773862882845E-4</v>
      </c>
      <c r="H71" s="60">
        <f>$F71-Actions!$L$7</f>
        <v>-5769.761346367537</v>
      </c>
      <c r="I71" s="61">
        <f>$H71/Actions!$L$7</f>
        <v>-5.7700076968461534E-3</v>
      </c>
      <c r="J71" s="35">
        <v>-1.2605022939976975E-2</v>
      </c>
      <c r="K71" s="1">
        <f t="shared" si="2"/>
        <v>55</v>
      </c>
    </row>
    <row r="72" spans="1:11" x14ac:dyDescent="0.3">
      <c r="A72" s="14">
        <f>Actions!$L$2*(1+Rendements!L59)</f>
        <v>83.00905369834166</v>
      </c>
      <c r="B72" s="14">
        <f>Actions!$M$2*(1+Rendements!M59)</f>
        <v>75.842394014962593</v>
      </c>
      <c r="C72" s="14">
        <f>Actions!$N$2*(1+Rendements!N59)</f>
        <v>10.428522069464545</v>
      </c>
      <c r="D72" s="14">
        <f>Actions!$O$2*(1+Rendements!O59)</f>
        <v>11.119185059422751</v>
      </c>
      <c r="E72" s="14">
        <f>Actions!$P$2*(1+Rendements!P59)</f>
        <v>99.583387622149829</v>
      </c>
      <c r="F72" s="59">
        <f>(Actions!$L$5*A72)+(Actions!$M$5*B72)+(Actions!$N$5*C72)+(Actions!$O$5*D72)+(Actions!$P$5*E72)</f>
        <v>992347.68715607165</v>
      </c>
      <c r="G72" s="62">
        <f t="shared" si="1"/>
        <v>-1.8506131054503161E-3</v>
      </c>
      <c r="H72" s="60">
        <f>$F72-Actions!$L$7</f>
        <v>-7609.6178439283976</v>
      </c>
      <c r="I72" s="61">
        <f>$H72/Actions!$L$7</f>
        <v>-7.6099427504341269E-3</v>
      </c>
      <c r="J72" s="35">
        <v>-1.2570029313967609E-2</v>
      </c>
      <c r="K72" s="1">
        <f t="shared" si="2"/>
        <v>56</v>
      </c>
    </row>
    <row r="73" spans="1:11" x14ac:dyDescent="0.3">
      <c r="A73" s="14">
        <f>Actions!$L$2*(1+Rendements!L60)</f>
        <v>85.784654829733668</v>
      </c>
      <c r="B73" s="14">
        <f>Actions!$M$2*(1+Rendements!M60)</f>
        <v>78.351515151515144</v>
      </c>
      <c r="C73" s="14">
        <f>Actions!$N$2*(1+Rendements!N60)</f>
        <v>10.701490750816106</v>
      </c>
      <c r="D73" s="14">
        <f>Actions!$O$2*(1+Rendements!O60)</f>
        <v>11.674048738777254</v>
      </c>
      <c r="E73" s="14">
        <f>Actions!$P$2*(1+Rendements!P60)</f>
        <v>102.87869822485206</v>
      </c>
      <c r="F73" s="59">
        <f>(Actions!$L$5*A73)+(Actions!$M$5*B73)+(Actions!$N$5*C73)+(Actions!$O$5*D73)+(Actions!$P$5*E73)</f>
        <v>1027210.9388302604</v>
      </c>
      <c r="G73" s="62">
        <f t="shared" si="1"/>
        <v>3.5132093444085077E-2</v>
      </c>
      <c r="H73" s="60">
        <f>$F73-Actions!$L$7</f>
        <v>27253.633830260369</v>
      </c>
      <c r="I73" s="61">
        <f>$H73/Actions!$L$7</f>
        <v>2.7254797473838514E-2</v>
      </c>
      <c r="J73" s="35">
        <v>-1.2126897984492783E-2</v>
      </c>
      <c r="K73" s="1">
        <f t="shared" si="2"/>
        <v>57</v>
      </c>
    </row>
    <row r="74" spans="1:11" x14ac:dyDescent="0.3">
      <c r="A74" s="14">
        <f>Actions!$L$2*(1+Rendements!L61)</f>
        <v>84.01228346456692</v>
      </c>
      <c r="B74" s="14">
        <f>Actions!$M$2*(1+Rendements!M61)</f>
        <v>77.940594059405939</v>
      </c>
      <c r="C74" s="14">
        <f>Actions!$N$2*(1+Rendements!N61)</f>
        <v>10.373493975903616</v>
      </c>
      <c r="D74" s="14">
        <f>Actions!$O$2*(1+Rendements!O61)</f>
        <v>11.075963904840032</v>
      </c>
      <c r="E74" s="14">
        <f>Actions!$P$2*(1+Rendements!P61)</f>
        <v>103.72736030828516</v>
      </c>
      <c r="F74" s="59">
        <f>(Actions!$L$5*A74)+(Actions!$M$5*B74)+(Actions!$N$5*C74)+(Actions!$O$5*D74)+(Actions!$P$5*E74)</f>
        <v>1006634.2019886778</v>
      </c>
      <c r="G74" s="62">
        <f t="shared" si="1"/>
        <v>-2.0031656657603758E-2</v>
      </c>
      <c r="H74" s="60">
        <f>$F74-Actions!$L$7</f>
        <v>6676.8969886777923</v>
      </c>
      <c r="I74" s="61">
        <f>$H74/Actions!$L$7</f>
        <v>6.6771820709663121E-3</v>
      </c>
      <c r="J74" s="35">
        <v>-1.2001113112849409E-2</v>
      </c>
      <c r="K74" s="1">
        <f t="shared" si="2"/>
        <v>58</v>
      </c>
    </row>
    <row r="75" spans="1:11" x14ac:dyDescent="0.3">
      <c r="A75" s="14">
        <f>Actions!$L$2*(1+Rendements!L62)</f>
        <v>84.052877503852073</v>
      </c>
      <c r="B75" s="14">
        <f>Actions!$M$2*(1+Rendements!M62)</f>
        <v>76.238048780487816</v>
      </c>
      <c r="C75" s="14">
        <f>Actions!$N$2*(1+Rendements!N62)</f>
        <v>10.436330357142857</v>
      </c>
      <c r="D75" s="14">
        <f>Actions!$O$2*(1+Rendements!O62)</f>
        <v>10.819079220240562</v>
      </c>
      <c r="E75" s="14">
        <f>Actions!$P$2*(1+Rendements!P62)</f>
        <v>98.873988799004351</v>
      </c>
      <c r="F75" s="59">
        <f>(Actions!$L$5*A75)+(Actions!$M$5*B75)+(Actions!$N$5*C75)+(Actions!$O$5*D75)+(Actions!$P$5*E75)</f>
        <v>989254.51363874832</v>
      </c>
      <c r="G75" s="62">
        <f t="shared" si="1"/>
        <v>-1.7265147871585063E-2</v>
      </c>
      <c r="H75" s="60">
        <f>$F75-Actions!$L$7</f>
        <v>-10702.79136125173</v>
      </c>
      <c r="I75" s="61">
        <f>$H75/Actions!$L$7</f>
        <v>-1.0703248336439453E-2</v>
      </c>
      <c r="J75" s="35">
        <v>-1.1948746382811027E-2</v>
      </c>
      <c r="K75" s="1">
        <f t="shared" si="2"/>
        <v>59</v>
      </c>
    </row>
    <row r="76" spans="1:11" x14ac:dyDescent="0.3">
      <c r="A76" s="14">
        <f>Actions!$L$2*(1+Rendements!L63)</f>
        <v>82.876517298608462</v>
      </c>
      <c r="B76" s="14">
        <f>Actions!$M$2*(1+Rendements!M63)</f>
        <v>76.422604422604422</v>
      </c>
      <c r="C76" s="14">
        <f>Actions!$N$2*(1+Rendements!N63)</f>
        <v>10.417593917710198</v>
      </c>
      <c r="D76" s="14">
        <f>Actions!$O$2*(1+Rendements!O63)</f>
        <v>10.959553456419064</v>
      </c>
      <c r="E76" s="14">
        <f>Actions!$P$2*(1+Rendements!P63)</f>
        <v>100.75426944971538</v>
      </c>
      <c r="F76" s="59">
        <f>(Actions!$L$5*A76)+(Actions!$M$5*B76)+(Actions!$N$5*C76)+(Actions!$O$5*D76)+(Actions!$P$5*E76)</f>
        <v>992811.86414011917</v>
      </c>
      <c r="G76" s="62">
        <f t="shared" si="1"/>
        <v>3.5959911755023555E-3</v>
      </c>
      <c r="H76" s="60">
        <f>$F76-Actions!$L$7</f>
        <v>-7145.4408598808805</v>
      </c>
      <c r="I76" s="61">
        <f>$H76/Actions!$L$7</f>
        <v>-7.1457459475041084E-3</v>
      </c>
      <c r="J76" s="35">
        <v>-1.1597611572451266E-2</v>
      </c>
      <c r="K76" s="1">
        <f t="shared" si="2"/>
        <v>60</v>
      </c>
    </row>
    <row r="77" spans="1:11" x14ac:dyDescent="0.3">
      <c r="A77" s="14">
        <f>Actions!$L$2*(1+Rendements!L64)</f>
        <v>82.967538619979393</v>
      </c>
      <c r="B77" s="14">
        <f>Actions!$M$2*(1+Rendements!M64)</f>
        <v>75.093333333333334</v>
      </c>
      <c r="C77" s="14">
        <f>Actions!$N$2*(1+Rendements!N64)</f>
        <v>10.447491921005385</v>
      </c>
      <c r="D77" s="14">
        <f>Actions!$O$2*(1+Rendements!O64)</f>
        <v>10.89530495831505</v>
      </c>
      <c r="E77" s="14">
        <f>Actions!$P$2*(1+Rendements!P64)</f>
        <v>100.94384858044162</v>
      </c>
      <c r="F77" s="59">
        <f>(Actions!$L$5*A77)+(Actions!$M$5*B77)+(Actions!$N$5*C77)+(Actions!$O$5*D77)+(Actions!$P$5*E77)</f>
        <v>989370.15219023346</v>
      </c>
      <c r="G77" s="62">
        <f t="shared" si="1"/>
        <v>-3.4666305613365589E-3</v>
      </c>
      <c r="H77" s="60">
        <f>$F77-Actions!$L$7</f>
        <v>-10587.152809766587</v>
      </c>
      <c r="I77" s="61">
        <f>$H77/Actions!$L$7</f>
        <v>-1.0587604847555552E-2</v>
      </c>
      <c r="J77" s="35">
        <v>-1.1546198896145636E-2</v>
      </c>
      <c r="K77" s="1">
        <f t="shared" si="2"/>
        <v>61</v>
      </c>
    </row>
    <row r="78" spans="1:11" x14ac:dyDescent="0.3">
      <c r="A78" s="14">
        <f>Actions!$L$2*(1+Rendements!L65)</f>
        <v>83.494145487551847</v>
      </c>
      <c r="B78" s="14">
        <f>Actions!$M$2*(1+Rendements!M65)</f>
        <v>77.575757575757578</v>
      </c>
      <c r="C78" s="14">
        <f>Actions!$N$2*(1+Rendements!N65)</f>
        <v>10.428702838663314</v>
      </c>
      <c r="D78" s="14">
        <f>Actions!$O$2*(1+Rendements!O65)</f>
        <v>11.124221921515559</v>
      </c>
      <c r="E78" s="14">
        <f>Actions!$P$2*(1+Rendements!P65)</f>
        <v>100.24748743718594</v>
      </c>
      <c r="F78" s="59">
        <f>(Actions!$L$5*A78)+(Actions!$M$5*B78)+(Actions!$N$5*C78)+(Actions!$O$5*D78)+(Actions!$P$5*E78)</f>
        <v>999437.15033227822</v>
      </c>
      <c r="G78" s="62">
        <f t="shared" si="1"/>
        <v>1.0175158528644479E-2</v>
      </c>
      <c r="H78" s="60">
        <f>$F78-Actions!$L$7</f>
        <v>-520.15466772182845</v>
      </c>
      <c r="I78" s="61">
        <f>$H78/Actions!$L$7</f>
        <v>-5.2017687667357804E-4</v>
      </c>
      <c r="J78" s="35">
        <v>-1.1332358711109639E-2</v>
      </c>
      <c r="K78" s="1">
        <f t="shared" si="2"/>
        <v>62</v>
      </c>
    </row>
    <row r="79" spans="1:11" x14ac:dyDescent="0.3">
      <c r="A79" s="14">
        <f>Actions!$L$2*(1+Rendements!L66)</f>
        <v>82.344378974691764</v>
      </c>
      <c r="B79" s="14">
        <f>Actions!$M$2*(1+Rendements!M66)</f>
        <v>77.375999999999991</v>
      </c>
      <c r="C79" s="14">
        <f>Actions!$N$2*(1+Rendements!N66)</f>
        <v>10.451233789625359</v>
      </c>
      <c r="D79" s="14">
        <f>Actions!$O$2*(1+Rendements!O66)</f>
        <v>11.037238873751134</v>
      </c>
      <c r="E79" s="14">
        <f>Actions!$P$2*(1+Rendements!P66)</f>
        <v>97.841939546599491</v>
      </c>
      <c r="F79" s="59">
        <f>(Actions!$L$5*A79)+(Actions!$M$5*B79)+(Actions!$N$5*C79)+(Actions!$O$5*D79)+(Actions!$P$5*E79)</f>
        <v>990256.28831448779</v>
      </c>
      <c r="G79" s="62">
        <f t="shared" si="1"/>
        <v>-9.1860323730592608E-3</v>
      </c>
      <c r="H79" s="60">
        <f>$F79-Actions!$L$7</f>
        <v>-9701.0166855122661</v>
      </c>
      <c r="I79" s="61">
        <f>$H79/Actions!$L$7</f>
        <v>-9.7014308881040335E-3</v>
      </c>
      <c r="J79" s="35">
        <v>-1.1288502387816313E-2</v>
      </c>
      <c r="K79" s="1">
        <f t="shared" si="2"/>
        <v>63</v>
      </c>
    </row>
    <row r="80" spans="1:11" x14ac:dyDescent="0.3">
      <c r="A80" s="14">
        <f>Actions!$L$2*(1+Rendements!L67)</f>
        <v>83.305816649104315</v>
      </c>
      <c r="B80" s="14">
        <f>Actions!$M$2*(1+Rendements!M67)</f>
        <v>80.039702233250622</v>
      </c>
      <c r="C80" s="14">
        <f>Actions!$N$2*(1+Rendements!N67)</f>
        <v>10.421091891891892</v>
      </c>
      <c r="D80" s="14">
        <f>Actions!$O$2*(1+Rendements!O67)</f>
        <v>11.303225806451612</v>
      </c>
      <c r="E80" s="14">
        <f>Actions!$P$2*(1+Rendements!P67)</f>
        <v>99.394890038809834</v>
      </c>
      <c r="F80" s="59">
        <f>(Actions!$L$5*A80)+(Actions!$M$5*B80)+(Actions!$N$5*C80)+(Actions!$O$5*D80)+(Actions!$P$5*E80)</f>
        <v>1006756.8050597294</v>
      </c>
      <c r="G80" s="62">
        <f t="shared" si="1"/>
        <v>1.6662874995045041E-2</v>
      </c>
      <c r="H80" s="60">
        <f>$F80-Actions!$L$7</f>
        <v>6799.5000597293256</v>
      </c>
      <c r="I80" s="61">
        <f>$H80/Actions!$L$7</f>
        <v>6.7997903767794618E-3</v>
      </c>
      <c r="J80" s="35">
        <v>-1.1207590830821349E-2</v>
      </c>
      <c r="K80" s="1">
        <f t="shared" si="2"/>
        <v>64</v>
      </c>
    </row>
    <row r="81" spans="1:11" x14ac:dyDescent="0.3">
      <c r="A81" s="14">
        <f>Actions!$L$2*(1+Rendements!L68)</f>
        <v>83.823978594080316</v>
      </c>
      <c r="B81" s="14">
        <f>Actions!$M$2*(1+Rendements!M68)</f>
        <v>75.337142857142865</v>
      </c>
      <c r="C81" s="14">
        <f>Actions!$N$2*(1+Rendements!N68)</f>
        <v>10.481458785249458</v>
      </c>
      <c r="D81" s="14">
        <f>Actions!$O$2*(1+Rendements!O68)</f>
        <v>11.338082191780824</v>
      </c>
      <c r="E81" s="14">
        <f>Actions!$P$2*(1+Rendements!P68)</f>
        <v>102.01177240026159</v>
      </c>
      <c r="F81" s="59">
        <f>(Actions!$L$5*A81)+(Actions!$M$5*B81)+(Actions!$N$5*C81)+(Actions!$O$5*D81)+(Actions!$P$5*E81)</f>
        <v>1002736.0866538219</v>
      </c>
      <c r="G81" s="62">
        <f t="shared" si="1"/>
        <v>-3.99373352700505E-3</v>
      </c>
      <c r="H81" s="60">
        <f>$F81-Actions!$L$7</f>
        <v>2778.7816538218176</v>
      </c>
      <c r="I81" s="61">
        <f>$H81/Actions!$L$7</f>
        <v>2.7789002989700821E-3</v>
      </c>
      <c r="J81" s="35">
        <v>-1.0863217057345362E-2</v>
      </c>
      <c r="K81" s="1">
        <f t="shared" ref="K81:K110" si="3">K80+1</f>
        <v>65</v>
      </c>
    </row>
    <row r="82" spans="1:11" x14ac:dyDescent="0.3">
      <c r="A82" s="14">
        <f>Actions!$L$2*(1+Rendements!L69)</f>
        <v>84.582836253458026</v>
      </c>
      <c r="B82" s="14">
        <f>Actions!$M$2*(1+Rendements!M69)</f>
        <v>78.664077669902909</v>
      </c>
      <c r="C82" s="14">
        <f>Actions!$N$2*(1+Rendements!N69)</f>
        <v>10.447459430219977</v>
      </c>
      <c r="D82" s="14">
        <f>Actions!$O$2*(1+Rendements!O69)</f>
        <v>11.119170049616597</v>
      </c>
      <c r="E82" s="14">
        <f>Actions!$P$2*(1+Rendements!P69)</f>
        <v>100.37048969072166</v>
      </c>
      <c r="F82" s="59">
        <f>(Actions!$L$5*A82)+(Actions!$M$5*B82)+(Actions!$N$5*C82)+(Actions!$O$5*D82)+(Actions!$P$5*E82)</f>
        <v>1005389.7309081699</v>
      </c>
      <c r="G82" s="62">
        <f t="shared" si="1"/>
        <v>2.6464034651463297E-3</v>
      </c>
      <c r="H82" s="60">
        <f>$F82-Actions!$L$7</f>
        <v>5432.4259081698256</v>
      </c>
      <c r="I82" s="61">
        <f>$H82/Actions!$L$7</f>
        <v>5.4326578554969654E-3</v>
      </c>
      <c r="J82" s="35">
        <v>-1.0861194850338448E-2</v>
      </c>
      <c r="K82" s="1">
        <f t="shared" si="3"/>
        <v>66</v>
      </c>
    </row>
    <row r="83" spans="1:11" x14ac:dyDescent="0.3">
      <c r="A83" s="14">
        <f>Actions!$L$2*(1+Rendements!L70)</f>
        <v>83.852808798646365</v>
      </c>
      <c r="B83" s="14">
        <f>Actions!$M$2*(1+Rendements!M70)</f>
        <v>74.98009478672985</v>
      </c>
      <c r="C83" s="14">
        <f>Actions!$N$2*(1+Rendements!N70)</f>
        <v>10.447453987730061</v>
      </c>
      <c r="D83" s="14">
        <f>Actions!$O$2*(1+Rendements!O70)</f>
        <v>11.286506133575646</v>
      </c>
      <c r="E83" s="14">
        <f>Actions!$P$2*(1+Rendements!P70)</f>
        <v>101.08354838709678</v>
      </c>
      <c r="F83" s="59">
        <f>(Actions!$L$5*A83)+(Actions!$M$5*B83)+(Actions!$N$5*C83)+(Actions!$O$5*D83)+(Actions!$P$5*E83)</f>
        <v>998456.68692867644</v>
      </c>
      <c r="G83" s="62">
        <f t="shared" ref="G83:G146" si="4">(F83/F82)-1</f>
        <v>-6.8958770577761674E-3</v>
      </c>
      <c r="H83" s="60">
        <f>$F83-Actions!$L$7</f>
        <v>-1500.6180713236099</v>
      </c>
      <c r="I83" s="61">
        <f>$H83/Actions!$L$7</f>
        <v>-1.5006821429477031E-3</v>
      </c>
      <c r="J83" s="35">
        <v>-1.0821431507185737E-2</v>
      </c>
      <c r="K83" s="1">
        <f t="shared" si="3"/>
        <v>67</v>
      </c>
    </row>
    <row r="84" spans="1:11" x14ac:dyDescent="0.3">
      <c r="A84" s="14">
        <f>Actions!$L$2*(1+Rendements!L71)</f>
        <v>84.816666234271608</v>
      </c>
      <c r="B84" s="14">
        <f>Actions!$M$2*(1+Rendements!M71)</f>
        <v>79.782524271844636</v>
      </c>
      <c r="C84" s="14">
        <f>Actions!$N$2*(1+Rendements!N71)</f>
        <v>10.451224268689057</v>
      </c>
      <c r="D84" s="14">
        <f>Actions!$O$2*(1+Rendements!O71)</f>
        <v>11.457529305680792</v>
      </c>
      <c r="E84" s="14">
        <f>Actions!$P$2*(1+Rendements!P71)</f>
        <v>101.27357280307889</v>
      </c>
      <c r="F84" s="59">
        <f>(Actions!$L$5*A84)+(Actions!$M$5*B84)+(Actions!$N$5*C84)+(Actions!$O$5*D84)+(Actions!$P$5*E84)</f>
        <v>1016772.9552279173</v>
      </c>
      <c r="G84" s="62">
        <f t="shared" si="4"/>
        <v>1.8344579728924337E-2</v>
      </c>
      <c r="H84" s="60">
        <f>$F84-Actions!$L$7</f>
        <v>16815.650227917242</v>
      </c>
      <c r="I84" s="61">
        <f>$H84/Actions!$L$7</f>
        <v>1.6816368202757656E-2</v>
      </c>
      <c r="J84" s="35">
        <v>-1.0781640102358636E-2</v>
      </c>
      <c r="K84" s="1">
        <f t="shared" si="3"/>
        <v>68</v>
      </c>
    </row>
    <row r="85" spans="1:11" x14ac:dyDescent="0.3">
      <c r="A85" s="14">
        <f>Actions!$L$2*(1+Rendements!L72)</f>
        <v>83.281606595092015</v>
      </c>
      <c r="B85" s="14">
        <f>Actions!$M$2*(1+Rendements!M72)</f>
        <v>75.902803738317758</v>
      </c>
      <c r="C85" s="14">
        <f>Actions!$N$2*(1+Rendements!N72)</f>
        <v>10.564535765895954</v>
      </c>
      <c r="D85" s="14">
        <f>Actions!$O$2*(1+Rendements!O72)</f>
        <v>11.042044953724107</v>
      </c>
      <c r="E85" s="14">
        <f>Actions!$P$2*(1+Rendements!P72)</f>
        <v>101.4595798854233</v>
      </c>
      <c r="F85" s="59">
        <f>(Actions!$L$5*A85)+(Actions!$M$5*B85)+(Actions!$N$5*C85)+(Actions!$O$5*D85)+(Actions!$P$5*E85)</f>
        <v>998115.15089310193</v>
      </c>
      <c r="G85" s="62">
        <f t="shared" si="4"/>
        <v>-1.8350020266454714E-2</v>
      </c>
      <c r="H85" s="60">
        <f>$F85-Actions!$L$7</f>
        <v>-1842.1541068981169</v>
      </c>
      <c r="I85" s="61">
        <f>$H85/Actions!$L$7</f>
        <v>-1.8422327610258487E-3</v>
      </c>
      <c r="J85" s="35">
        <v>-1.0703248336439453E-2</v>
      </c>
      <c r="K85" s="1">
        <f t="shared" si="3"/>
        <v>69</v>
      </c>
    </row>
    <row r="86" spans="1:11" x14ac:dyDescent="0.3">
      <c r="A86" s="14">
        <f>Actions!$L$2*(1+Rendements!L73)</f>
        <v>83.387790175708588</v>
      </c>
      <c r="B86" s="14">
        <f>Actions!$M$2*(1+Rendements!M73)</f>
        <v>77.707801418439701</v>
      </c>
      <c r="C86" s="14">
        <f>Actions!$N$2*(1+Rendements!N73)</f>
        <v>10.436310332499106</v>
      </c>
      <c r="D86" s="14">
        <f>Actions!$O$2*(1+Rendements!O73)</f>
        <v>11.104872597228431</v>
      </c>
      <c r="E86" s="14">
        <f>Actions!$P$2*(1+Rendements!P73)</f>
        <v>99.99306431273645</v>
      </c>
      <c r="F86" s="59">
        <f>(Actions!$L$5*A86)+(Actions!$M$5*B86)+(Actions!$N$5*C86)+(Actions!$O$5*D86)+(Actions!$P$5*E86)</f>
        <v>998820.18508551666</v>
      </c>
      <c r="G86" s="62">
        <f t="shared" si="4"/>
        <v>7.0636558495662527E-4</v>
      </c>
      <c r="H86" s="60">
        <f>$F86-Actions!$L$7</f>
        <v>-1137.1199144833954</v>
      </c>
      <c r="I86" s="61">
        <f>$H86/Actions!$L$7</f>
        <v>-1.1371684658910465E-3</v>
      </c>
      <c r="J86" s="35">
        <v>-1.0587604847555552E-2</v>
      </c>
      <c r="K86" s="1">
        <f t="shared" si="3"/>
        <v>70</v>
      </c>
    </row>
    <row r="87" spans="1:11" x14ac:dyDescent="0.3">
      <c r="A87" s="14">
        <f>Actions!$L$2*(1+Rendements!L74)</f>
        <v>82.678443444730078</v>
      </c>
      <c r="B87" s="14">
        <f>Actions!$M$2*(1+Rendements!M74)</f>
        <v>77.158878504672899</v>
      </c>
      <c r="C87" s="14">
        <f>Actions!$N$2*(1+Rendements!N74)</f>
        <v>10.421298352435528</v>
      </c>
      <c r="D87" s="14">
        <f>Actions!$O$2*(1+Rendements!O74)</f>
        <v>11.194950405770964</v>
      </c>
      <c r="E87" s="14">
        <f>Actions!$P$2*(1+Rendements!P74)</f>
        <v>100.37262357414447</v>
      </c>
      <c r="F87" s="59">
        <f>(Actions!$L$5*A87)+(Actions!$M$5*B87)+(Actions!$N$5*C87)+(Actions!$O$5*D87)+(Actions!$P$5*E87)</f>
        <v>997770.00128154608</v>
      </c>
      <c r="G87" s="62">
        <f t="shared" si="4"/>
        <v>-1.0514242900293569E-3</v>
      </c>
      <c r="H87" s="60">
        <f>$F87-Actions!$L$7</f>
        <v>-2187.3037184539717</v>
      </c>
      <c r="I87" s="61">
        <f>$H87/Actions!$L$7</f>
        <v>-2.1873971093735564E-3</v>
      </c>
      <c r="J87" s="35">
        <v>-1.0463042202831828E-2</v>
      </c>
      <c r="K87" s="1">
        <f t="shared" si="3"/>
        <v>71</v>
      </c>
    </row>
    <row r="88" spans="1:11" x14ac:dyDescent="0.3">
      <c r="A88" s="14">
        <f>Actions!$L$2*(1+Rendements!L75)</f>
        <v>84.13458880083148</v>
      </c>
      <c r="B88" s="14">
        <f>Actions!$M$2*(1+Rendements!M75)</f>
        <v>77.335813953488369</v>
      </c>
      <c r="C88" s="14">
        <f>Actions!$N$2*(1+Rendements!N75)</f>
        <v>10.409919151994252</v>
      </c>
      <c r="D88" s="14">
        <f>Actions!$O$2*(1+Rendements!O75)</f>
        <v>11.225259359494812</v>
      </c>
      <c r="E88" s="14">
        <f>Actions!$P$2*(1+Rendements!P75)</f>
        <v>100.436230964467</v>
      </c>
      <c r="F88" s="59">
        <f>(Actions!$L$5*A88)+(Actions!$M$5*B88)+(Actions!$N$5*C88)+(Actions!$O$5*D88)+(Actions!$P$5*E88)</f>
        <v>1002165.4299955596</v>
      </c>
      <c r="G88" s="62">
        <f t="shared" si="4"/>
        <v>4.405252421267436E-3</v>
      </c>
      <c r="H88" s="60">
        <f>$F88-Actions!$L$7</f>
        <v>2208.1249955595704</v>
      </c>
      <c r="I88" s="61">
        <f>$H88/Actions!$L$7</f>
        <v>2.2082192754815369E-3</v>
      </c>
      <c r="J88" s="35">
        <v>-1.0364411116333856E-2</v>
      </c>
      <c r="K88" s="1">
        <f t="shared" si="3"/>
        <v>72</v>
      </c>
    </row>
    <row r="89" spans="1:11" x14ac:dyDescent="0.3">
      <c r="A89" s="14">
        <f>Actions!$L$2*(1+Rendements!L76)</f>
        <v>82.556245967221571</v>
      </c>
      <c r="B89" s="14">
        <f>Actions!$M$2*(1+Rendements!M76)</f>
        <v>75.026327944572742</v>
      </c>
      <c r="C89" s="14">
        <f>Actions!$N$2*(1+Rendements!N76)</f>
        <v>10.360674846625766</v>
      </c>
      <c r="D89" s="14">
        <f>Actions!$O$2*(1+Rendements!O76)</f>
        <v>11.210081008100808</v>
      </c>
      <c r="E89" s="14">
        <f>Actions!$P$2*(1+Rendements!P76)</f>
        <v>101.45714285714286</v>
      </c>
      <c r="F89" s="59">
        <f>(Actions!$L$5*A89)+(Actions!$M$5*B89)+(Actions!$N$5*C89)+(Actions!$O$5*D89)+(Actions!$P$5*E89)</f>
        <v>993193.13455570338</v>
      </c>
      <c r="G89" s="62">
        <f t="shared" si="4"/>
        <v>-8.9529085431494515E-3</v>
      </c>
      <c r="H89" s="60">
        <f>$F89-Actions!$L$7</f>
        <v>-6764.1704442966729</v>
      </c>
      <c r="I89" s="61">
        <f>$H89/Actions!$L$7</f>
        <v>-6.7644592528844742E-3</v>
      </c>
      <c r="J89" s="35">
        <v>-1.0339302472110387E-2</v>
      </c>
      <c r="K89" s="1">
        <f t="shared" si="3"/>
        <v>73</v>
      </c>
    </row>
    <row r="90" spans="1:11" x14ac:dyDescent="0.3">
      <c r="A90" s="14">
        <f>Actions!$L$2*(1+Rendements!L77)</f>
        <v>81.987028086218146</v>
      </c>
      <c r="B90" s="14">
        <f>Actions!$M$2*(1+Rendements!M77)</f>
        <v>77.707801418439701</v>
      </c>
      <c r="C90" s="14">
        <f>Actions!$N$2*(1+Rendements!N77)</f>
        <v>10.287476329206116</v>
      </c>
      <c r="D90" s="14">
        <f>Actions!$O$2*(1+Rendements!O77)</f>
        <v>11.210071942446044</v>
      </c>
      <c r="E90" s="14">
        <f>Actions!$P$2*(1+Rendements!P77)</f>
        <v>101.0056603773585</v>
      </c>
      <c r="F90" s="59">
        <f>(Actions!$L$5*A90)+(Actions!$M$5*B90)+(Actions!$N$5*C90)+(Actions!$O$5*D90)+(Actions!$P$5*E90)</f>
        <v>996514.72663252323</v>
      </c>
      <c r="G90" s="62">
        <f t="shared" si="4"/>
        <v>3.3443566626201182E-3</v>
      </c>
      <c r="H90" s="60">
        <f>$F90-Actions!$L$7</f>
        <v>-3442.5783674768172</v>
      </c>
      <c r="I90" s="61">
        <f>$H90/Actions!$L$7</f>
        <v>-3.4427253546358331E-3</v>
      </c>
      <c r="J90" s="35">
        <v>-1.0167486136574798E-2</v>
      </c>
      <c r="K90" s="1">
        <f t="shared" si="3"/>
        <v>74</v>
      </c>
    </row>
    <row r="91" spans="1:11" x14ac:dyDescent="0.3">
      <c r="A91" s="14">
        <f>Actions!$L$2*(1+Rendements!L78)</f>
        <v>81.789547270306258</v>
      </c>
      <c r="B91" s="14">
        <f>Actions!$M$2*(1+Rendements!M78)</f>
        <v>75.723364485981321</v>
      </c>
      <c r="C91" s="14">
        <f>Actions!$N$2*(1+Rendements!N78)</f>
        <v>10.373743523316062</v>
      </c>
      <c r="D91" s="14">
        <f>Actions!$O$2*(1+Rendements!O78)</f>
        <v>11.134591194968552</v>
      </c>
      <c r="E91" s="14">
        <f>Actions!$P$2*(1+Rendements!P78)</f>
        <v>100.5</v>
      </c>
      <c r="F91" s="59">
        <f>(Actions!$L$5*A91)+(Actions!$M$5*B91)+(Actions!$N$5*C91)+(Actions!$O$5*D91)+(Actions!$P$5*E91)</f>
        <v>990170.76256540464</v>
      </c>
      <c r="G91" s="62">
        <f t="shared" si="4"/>
        <v>-6.36615184660283E-3</v>
      </c>
      <c r="H91" s="60">
        <f>$F91-Actions!$L$7</f>
        <v>-9786.5424345954088</v>
      </c>
      <c r="I91" s="61">
        <f>$H91/Actions!$L$7</f>
        <v>-9.7869602888649414E-3</v>
      </c>
      <c r="J91" s="35">
        <v>-1.0163676220324817E-2</v>
      </c>
      <c r="K91" s="1">
        <f t="shared" si="3"/>
        <v>75</v>
      </c>
    </row>
    <row r="92" spans="1:11" x14ac:dyDescent="0.3">
      <c r="A92" s="14">
        <f>Actions!$L$2*(1+Rendements!L79)</f>
        <v>83.899731972789127</v>
      </c>
      <c r="B92" s="14">
        <f>Actions!$M$2*(1+Rendements!M79)</f>
        <v>76.436018957345965</v>
      </c>
      <c r="C92" s="14">
        <f>Actions!$N$2*(1+Rendements!N79)</f>
        <v>10.377006713912721</v>
      </c>
      <c r="D92" s="14">
        <f>Actions!$O$2*(1+Rendements!O79)</f>
        <v>11.235427022141888</v>
      </c>
      <c r="E92" s="14">
        <f>Actions!$P$2*(1+Rendements!P79)</f>
        <v>100.94023779724654</v>
      </c>
      <c r="F92" s="59">
        <f>(Actions!$L$5*A92)+(Actions!$M$5*B92)+(Actions!$N$5*C92)+(Actions!$O$5*D92)+(Actions!$P$5*E92)</f>
        <v>999815.30695715791</v>
      </c>
      <c r="G92" s="62">
        <f t="shared" si="4"/>
        <v>9.7402839554316945E-3</v>
      </c>
      <c r="H92" s="60">
        <f>$F92-Actions!$L$7</f>
        <v>-141.99804284214042</v>
      </c>
      <c r="I92" s="61">
        <f>$H92/Actions!$L$7</f>
        <v>-1.420041057074336E-4</v>
      </c>
      <c r="J92" s="35">
        <v>-9.9341559901859177E-3</v>
      </c>
      <c r="K92" s="1">
        <f t="shared" si="3"/>
        <v>76</v>
      </c>
    </row>
    <row r="93" spans="1:11" x14ac:dyDescent="0.3">
      <c r="A93" s="14">
        <f>Actions!$L$2*(1+Rendements!L80)</f>
        <v>84.170245290689763</v>
      </c>
      <c r="B93" s="14">
        <f>Actions!$M$2*(1+Rendements!M80)</f>
        <v>76.434285714285707</v>
      </c>
      <c r="C93" s="14">
        <f>Actions!$N$2*(1+Rendements!N80)</f>
        <v>10.474644870349492</v>
      </c>
      <c r="D93" s="14">
        <f>Actions!$O$2*(1+Rendements!O80)</f>
        <v>11.154594594594595</v>
      </c>
      <c r="E93" s="14">
        <f>Actions!$P$2*(1+Rendements!P80)</f>
        <v>101.50186915887851</v>
      </c>
      <c r="F93" s="59">
        <f>(Actions!$L$5*A93)+(Actions!$M$5*B93)+(Actions!$N$5*C93)+(Actions!$O$5*D93)+(Actions!$P$5*E93)</f>
        <v>1002000.0740073799</v>
      </c>
      <c r="G93" s="62">
        <f t="shared" si="4"/>
        <v>2.1851706360358492E-3</v>
      </c>
      <c r="H93" s="60">
        <f>$F93-Actions!$L$7</f>
        <v>2042.7690073798876</v>
      </c>
      <c r="I93" s="61">
        <f>$H93/Actions!$L$7</f>
        <v>2.0428562271265047E-3</v>
      </c>
      <c r="J93" s="35">
        <v>-9.9286866471663213E-3</v>
      </c>
      <c r="K93" s="1">
        <f t="shared" si="3"/>
        <v>77</v>
      </c>
    </row>
    <row r="94" spans="1:11" x14ac:dyDescent="0.3">
      <c r="A94" s="14">
        <f>Actions!$L$2*(1+Rendements!L81)</f>
        <v>83.491287674919263</v>
      </c>
      <c r="B94" s="14">
        <f>Actions!$M$2*(1+Rendements!M81)</f>
        <v>75.51387559808613</v>
      </c>
      <c r="C94" s="14">
        <f>Actions!$N$2*(1+Rendements!N81)</f>
        <v>10.435391972993248</v>
      </c>
      <c r="D94" s="14">
        <f>Actions!$O$2*(1+Rendements!O81)</f>
        <v>11.093622795115332</v>
      </c>
      <c r="E94" s="14">
        <f>Actions!$P$2*(1+Rendements!P81)</f>
        <v>100.93399136335596</v>
      </c>
      <c r="F94" s="59">
        <f>(Actions!$L$5*A94)+(Actions!$M$5*B94)+(Actions!$N$5*C94)+(Actions!$O$5*D94)+(Actions!$P$5*E94)</f>
        <v>995008.86158033879</v>
      </c>
      <c r="G94" s="62">
        <f t="shared" si="4"/>
        <v>-6.9772573958808426E-3</v>
      </c>
      <c r="H94" s="60">
        <f>$F94-Actions!$L$7</f>
        <v>-4948.4434196612565</v>
      </c>
      <c r="I94" s="61">
        <f>$H94/Actions!$L$7</f>
        <v>-4.9486547024737782E-3</v>
      </c>
      <c r="J94" s="35">
        <v>-9.9260171115193047E-3</v>
      </c>
      <c r="K94" s="1">
        <f t="shared" si="3"/>
        <v>78</v>
      </c>
    </row>
    <row r="95" spans="1:11" x14ac:dyDescent="0.3">
      <c r="A95" s="14">
        <f>Actions!$L$2*(1+Rendements!L82)</f>
        <v>83.28861952861952</v>
      </c>
      <c r="B95" s="14">
        <f>Actions!$M$2*(1+Rendements!M82)</f>
        <v>77.547445255474443</v>
      </c>
      <c r="C95" s="14">
        <f>Actions!$N$2*(1+Rendements!N82)</f>
        <v>10.419639233370914</v>
      </c>
      <c r="D95" s="14">
        <f>Actions!$O$2*(1+Rendements!O82)</f>
        <v>11.373881278538811</v>
      </c>
      <c r="E95" s="14">
        <f>Actions!$P$2*(1+Rendements!P82)</f>
        <v>101.73464373464373</v>
      </c>
      <c r="F95" s="59">
        <f>(Actions!$L$5*A95)+(Actions!$M$5*B95)+(Actions!$N$5*C95)+(Actions!$O$5*D95)+(Actions!$P$5*E95)</f>
        <v>1006115.8318952026</v>
      </c>
      <c r="G95" s="62">
        <f t="shared" si="4"/>
        <v>1.1162684819935098E-2</v>
      </c>
      <c r="H95" s="60">
        <f>$F95-Actions!$L$7</f>
        <v>6158.5268952025799</v>
      </c>
      <c r="I95" s="61">
        <f>$H95/Actions!$L$7</f>
        <v>6.1587898447350003E-3</v>
      </c>
      <c r="J95" s="35">
        <v>-9.7869602888649414E-3</v>
      </c>
      <c r="K95" s="1">
        <f t="shared" si="3"/>
        <v>79</v>
      </c>
    </row>
    <row r="96" spans="1:11" x14ac:dyDescent="0.3">
      <c r="A96" s="14">
        <f>Actions!$L$2*(1+Rendements!L83)</f>
        <v>84.213714864864841</v>
      </c>
      <c r="B96" s="14">
        <f>Actions!$M$2*(1+Rendements!M83)</f>
        <v>74.024096385542165</v>
      </c>
      <c r="C96" s="14">
        <f>Actions!$N$2*(1+Rendements!N83)</f>
        <v>10.427403846153846</v>
      </c>
      <c r="D96" s="14">
        <f>Actions!$O$2*(1+Rendements!O83)</f>
        <v>11.129496402877699</v>
      </c>
      <c r="E96" s="14">
        <f>Actions!$P$2*(1+Rendements!P83)</f>
        <v>101.1708131067961</v>
      </c>
      <c r="F96" s="59">
        <f>(Actions!$L$5*A96)+(Actions!$M$5*B96)+(Actions!$N$5*C96)+(Actions!$O$5*D96)+(Actions!$P$5*E96)</f>
        <v>993817.31018136151</v>
      </c>
      <c r="G96" s="62">
        <f t="shared" si="4"/>
        <v>-1.2223763232782625E-2</v>
      </c>
      <c r="H96" s="60">
        <f>$F96-Actions!$L$7</f>
        <v>-6139.9948186385445</v>
      </c>
      <c r="I96" s="61">
        <f>$H96/Actions!$L$7</f>
        <v>-6.1402569769101736E-3</v>
      </c>
      <c r="J96" s="35">
        <v>-9.7014308881040335E-3</v>
      </c>
      <c r="K96" s="1">
        <f t="shared" si="3"/>
        <v>80</v>
      </c>
    </row>
    <row r="97" spans="1:11" x14ac:dyDescent="0.3">
      <c r="A97" s="14">
        <f>Actions!$L$2*(1+Rendements!L84)</f>
        <v>84.511381252514411</v>
      </c>
      <c r="B97" s="14">
        <f>Actions!$M$2*(1+Rendements!M84)</f>
        <v>77.567999999999998</v>
      </c>
      <c r="C97" s="14">
        <f>Actions!$N$2*(1+Rendements!N84)</f>
        <v>10.399661625708886</v>
      </c>
      <c r="D97" s="14">
        <f>Actions!$O$2*(1+Rendements!O84)</f>
        <v>11.149321266968323</v>
      </c>
      <c r="E97" s="14">
        <f>Actions!$P$2*(1+Rendements!P84)</f>
        <v>99.651898734177209</v>
      </c>
      <c r="F97" s="59">
        <f>(Actions!$L$5*A97)+(Actions!$M$5*B97)+(Actions!$N$5*C97)+(Actions!$O$5*D97)+(Actions!$P$5*E97)</f>
        <v>1000558.6429207183</v>
      </c>
      <c r="G97" s="62">
        <f t="shared" si="4"/>
        <v>6.783271603637564E-3</v>
      </c>
      <c r="H97" s="60">
        <f>$F97-Actions!$L$7</f>
        <v>601.33792071824428</v>
      </c>
      <c r="I97" s="61">
        <f>$H97/Actions!$L$7</f>
        <v>6.0136359593697278E-4</v>
      </c>
      <c r="J97" s="35">
        <v>-9.5680062647645163E-3</v>
      </c>
      <c r="K97" s="1">
        <f t="shared" si="3"/>
        <v>81</v>
      </c>
    </row>
    <row r="98" spans="1:11" x14ac:dyDescent="0.3">
      <c r="A98" s="14">
        <f>Actions!$L$2*(1+Rendements!L85)</f>
        <v>84.068693807187358</v>
      </c>
      <c r="B98" s="14">
        <f>Actions!$M$2*(1+Rendements!M85)</f>
        <v>74.138613861386148</v>
      </c>
      <c r="C98" s="14">
        <f>Actions!$N$2*(1+Rendements!N85)</f>
        <v>10.506659064994299</v>
      </c>
      <c r="D98" s="14">
        <f>Actions!$O$2*(1+Rendements!O85)</f>
        <v>11.154181818181819</v>
      </c>
      <c r="E98" s="14">
        <f>Actions!$P$2*(1+Rendements!P85)</f>
        <v>100.43890577507598</v>
      </c>
      <c r="F98" s="59">
        <f>(Actions!$L$5*A98)+(Actions!$M$5*B98)+(Actions!$N$5*C98)+(Actions!$O$5*D98)+(Actions!$P$5*E98)</f>
        <v>994268.86324959877</v>
      </c>
      <c r="G98" s="62">
        <f t="shared" si="4"/>
        <v>-6.2862678920638793E-3</v>
      </c>
      <c r="H98" s="60">
        <f>$F98-Actions!$L$7</f>
        <v>-5688.4417504012818</v>
      </c>
      <c r="I98" s="61">
        <f>$H98/Actions!$L$7</f>
        <v>-5.6886846287915079E-3</v>
      </c>
      <c r="J98" s="35">
        <v>-9.4776870867552473E-3</v>
      </c>
      <c r="K98" s="1">
        <f t="shared" si="3"/>
        <v>82</v>
      </c>
    </row>
    <row r="99" spans="1:11" x14ac:dyDescent="0.3">
      <c r="A99" s="14">
        <f>Actions!$L$2*(1+Rendements!L86)</f>
        <v>83.426787503295543</v>
      </c>
      <c r="B99" s="14">
        <f>Actions!$M$2*(1+Rendements!M86)</f>
        <v>76.8</v>
      </c>
      <c r="C99" s="14">
        <f>Actions!$N$2*(1+Rendements!N86)</f>
        <v>10.403594931921331</v>
      </c>
      <c r="D99" s="14">
        <f>Actions!$O$2*(1+Rendements!O86)</f>
        <v>11.266453674121406</v>
      </c>
      <c r="E99" s="14">
        <f>Actions!$P$2*(1+Rendements!P86)</f>
        <v>99.949817518248167</v>
      </c>
      <c r="F99" s="59">
        <f>(Actions!$L$5*A99)+(Actions!$M$5*B99)+(Actions!$N$5*C99)+(Actions!$O$5*D99)+(Actions!$P$5*E99)</f>
        <v>998723.0700682092</v>
      </c>
      <c r="G99" s="62">
        <f t="shared" si="4"/>
        <v>4.4798816328739388E-3</v>
      </c>
      <c r="H99" s="60">
        <f>$F99-Actions!$L$7</f>
        <v>-1234.234931790852</v>
      </c>
      <c r="I99" s="61">
        <f>$H99/Actions!$L$7</f>
        <v>-1.2342876297012019E-3</v>
      </c>
      <c r="J99" s="35">
        <v>-9.3138801276150159E-3</v>
      </c>
      <c r="K99" s="1">
        <f t="shared" si="3"/>
        <v>83</v>
      </c>
    </row>
    <row r="100" spans="1:11" x14ac:dyDescent="0.3">
      <c r="A100" s="14">
        <f>Actions!$L$2*(1+Rendements!L87)</f>
        <v>83.205836524494913</v>
      </c>
      <c r="B100" s="14">
        <f>Actions!$M$2*(1+Rendements!M87)</f>
        <v>77.981538461538449</v>
      </c>
      <c r="C100" s="14">
        <f>Actions!$N$2*(1+Rendements!N87)</f>
        <v>10.641767388825544</v>
      </c>
      <c r="D100" s="14">
        <f>Actions!$O$2*(1+Rendements!O87)</f>
        <v>11.154264972776769</v>
      </c>
      <c r="E100" s="14">
        <f>Actions!$P$2*(1+Rendements!P87)</f>
        <v>98.963302752293586</v>
      </c>
      <c r="F100" s="59">
        <f>(Actions!$L$5*A100)+(Actions!$M$5*B100)+(Actions!$N$5*C100)+(Actions!$O$5*D100)+(Actions!$P$5*E100)</f>
        <v>1001860.5434337454</v>
      </c>
      <c r="G100" s="62">
        <f t="shared" si="4"/>
        <v>3.1414848215349789E-3</v>
      </c>
      <c r="H100" s="60">
        <f>$F100-Actions!$L$7</f>
        <v>1903.2384337453404</v>
      </c>
      <c r="I100" s="61">
        <f>$H100/Actions!$L$7</f>
        <v>1.9033196959797603E-3</v>
      </c>
      <c r="J100" s="35">
        <v>-9.2447251650930578E-3</v>
      </c>
      <c r="K100" s="1">
        <f t="shared" si="3"/>
        <v>84</v>
      </c>
    </row>
    <row r="101" spans="1:11" x14ac:dyDescent="0.3">
      <c r="A101" s="14">
        <f>Actions!$L$2*(1+Rendements!L88)</f>
        <v>84.179595490716167</v>
      </c>
      <c r="B101" s="14">
        <f>Actions!$M$2*(1+Rendements!M88)</f>
        <v>76.218181818181804</v>
      </c>
      <c r="C101" s="14">
        <f>Actions!$N$2*(1+Rendements!N88)</f>
        <v>10.556504854368931</v>
      </c>
      <c r="D101" s="14">
        <f>Actions!$O$2*(1+Rendements!O88)</f>
        <v>11.516355353075172</v>
      </c>
      <c r="E101" s="14">
        <f>Actions!$P$2*(1+Rendements!P88)</f>
        <v>100.25031055900621</v>
      </c>
      <c r="F101" s="59">
        <f>(Actions!$L$5*A101)+(Actions!$M$5*B101)+(Actions!$N$5*C101)+(Actions!$O$5*D101)+(Actions!$P$5*E101)</f>
        <v>1006994.9743753382</v>
      </c>
      <c r="G101" s="62">
        <f t="shared" si="4"/>
        <v>5.1248958502698727E-3</v>
      </c>
      <c r="H101" s="60">
        <f>$F101-Actions!$L$7</f>
        <v>7037.669375338126</v>
      </c>
      <c r="I101" s="61">
        <f>$H101/Actions!$L$7</f>
        <v>7.0379698614613604E-3</v>
      </c>
      <c r="J101" s="35">
        <v>-9.2251936788935868E-3</v>
      </c>
      <c r="K101" s="1">
        <f t="shared" si="3"/>
        <v>85</v>
      </c>
    </row>
    <row r="102" spans="1:11" x14ac:dyDescent="0.3">
      <c r="A102" s="14">
        <f>Actions!$L$2*(1+Rendements!L89)</f>
        <v>84.83537853851216</v>
      </c>
      <c r="B102" s="14">
        <f>Actions!$M$2*(1+Rendements!M89)</f>
        <v>76.8</v>
      </c>
      <c r="C102" s="14">
        <f>Actions!$N$2*(1+Rendements!N89)</f>
        <v>10.528463387573966</v>
      </c>
      <c r="D102" s="14">
        <f>Actions!$O$2*(1+Rendements!O89)</f>
        <v>11.190075321222862</v>
      </c>
      <c r="E102" s="14">
        <f>Actions!$P$2*(1+Rendements!P89)</f>
        <v>99.686488169364893</v>
      </c>
      <c r="F102" s="59">
        <f>(Actions!$L$5*A102)+(Actions!$M$5*B102)+(Actions!$N$5*C102)+(Actions!$O$5*D102)+(Actions!$P$5*E102)</f>
        <v>1002594.5234516747</v>
      </c>
      <c r="G102" s="62">
        <f t="shared" si="4"/>
        <v>-4.3698836991645784E-3</v>
      </c>
      <c r="H102" s="60">
        <f>$F102-Actions!$L$7</f>
        <v>2637.2184516746784</v>
      </c>
      <c r="I102" s="61">
        <f>$H102/Actions!$L$7</f>
        <v>2.6373310525239658E-3</v>
      </c>
      <c r="J102" s="35">
        <v>-9.0011373069654056E-3</v>
      </c>
      <c r="K102" s="1">
        <f t="shared" si="3"/>
        <v>86</v>
      </c>
    </row>
    <row r="103" spans="1:11" x14ac:dyDescent="0.3">
      <c r="A103" s="14">
        <f>Actions!$L$2*(1+Rendements!L90)</f>
        <v>81.922446173800253</v>
      </c>
      <c r="B103" s="14">
        <f>Actions!$M$2*(1+Rendements!M90)</f>
        <v>77.581679389312981</v>
      </c>
      <c r="C103" s="14">
        <f>Actions!$N$2*(1+Rendements!N90)</f>
        <v>10.335975027543151</v>
      </c>
      <c r="D103" s="14">
        <f>Actions!$O$2*(1+Rendements!O90)</f>
        <v>10.971529933481152</v>
      </c>
      <c r="E103" s="14">
        <f>Actions!$P$2*(1+Rendements!P90)</f>
        <v>97.724105461393592</v>
      </c>
      <c r="F103" s="59">
        <f>(Actions!$L$5*A103)+(Actions!$M$5*B103)+(Actions!$N$5*C103)+(Actions!$O$5*D103)+(Actions!$P$5*E103)</f>
        <v>986169.55301589402</v>
      </c>
      <c r="G103" s="62">
        <f t="shared" si="4"/>
        <v>-1.6382465744211094E-2</v>
      </c>
      <c r="H103" s="60">
        <f>$F103-Actions!$L$7</f>
        <v>-13787.751984106028</v>
      </c>
      <c r="I103" s="61">
        <f>$H103/Actions!$L$7</f>
        <v>-1.3788340677311245E-2</v>
      </c>
      <c r="J103" s="35">
        <v>-8.7561333584207663E-3</v>
      </c>
      <c r="K103" s="1">
        <f t="shared" si="3"/>
        <v>87</v>
      </c>
    </row>
    <row r="104" spans="1:11" x14ac:dyDescent="0.3">
      <c r="A104" s="14">
        <f>Actions!$L$2*(1+Rendements!L91)</f>
        <v>83.437314104260381</v>
      </c>
      <c r="B104" s="14">
        <f>Actions!$M$2*(1+Rendements!M91)</f>
        <v>75.058942065491166</v>
      </c>
      <c r="C104" s="14">
        <f>Actions!$N$2*(1+Rendements!N91)</f>
        <v>10.427813893016346</v>
      </c>
      <c r="D104" s="14">
        <f>Actions!$O$2*(1+Rendements!O91)</f>
        <v>11.372385694884562</v>
      </c>
      <c r="E104" s="14">
        <f>Actions!$P$2*(1+Rendements!P91)</f>
        <v>101.01904454486764</v>
      </c>
      <c r="F104" s="59">
        <f>(Actions!$L$5*A104)+(Actions!$M$5*B104)+(Actions!$N$5*C104)+(Actions!$O$5*D104)+(Actions!$P$5*E104)</f>
        <v>998697.21974738408</v>
      </c>
      <c r="G104" s="62">
        <f t="shared" si="4"/>
        <v>1.2703359876786058E-2</v>
      </c>
      <c r="H104" s="60">
        <f>$F104-Actions!$L$7</f>
        <v>-1260.0852526159724</v>
      </c>
      <c r="I104" s="61">
        <f>$H104/Actions!$L$7</f>
        <v>-1.2601390542528936E-3</v>
      </c>
      <c r="J104" s="35">
        <v>-8.6795267424983179E-3</v>
      </c>
      <c r="K104" s="1">
        <f t="shared" si="3"/>
        <v>88</v>
      </c>
    </row>
    <row r="105" spans="1:11" x14ac:dyDescent="0.3">
      <c r="A105" s="14">
        <f>Actions!$L$2*(1+Rendements!L92)</f>
        <v>83.60322422475484</v>
      </c>
      <c r="B105" s="14">
        <f>Actions!$M$2*(1+Rendements!M92)</f>
        <v>76.404123711340219</v>
      </c>
      <c r="C105" s="14">
        <f>Actions!$N$2*(1+Rendements!N92)</f>
        <v>10.528983240223463</v>
      </c>
      <c r="D105" s="14">
        <f>Actions!$O$2*(1+Rendements!O92)</f>
        <v>11.150066874721354</v>
      </c>
      <c r="E105" s="14">
        <f>Actions!$P$2*(1+Rendements!P92)</f>
        <v>101.33911368015416</v>
      </c>
      <c r="F105" s="59">
        <f>(Actions!$L$5*A105)+(Actions!$M$5*B105)+(Actions!$N$5*C105)+(Actions!$O$5*D105)+(Actions!$P$5*E105)</f>
        <v>1001199.3545218089</v>
      </c>
      <c r="G105" s="62">
        <f t="shared" si="4"/>
        <v>2.5053987584522375E-3</v>
      </c>
      <c r="H105" s="60">
        <f>$F105-Actions!$L$7</f>
        <v>1242.0495218088618</v>
      </c>
      <c r="I105" s="61">
        <f>$H105/Actions!$L$7</f>
        <v>1.2421025533773781E-3</v>
      </c>
      <c r="J105" s="35">
        <v>-8.6008394362205431E-3</v>
      </c>
      <c r="K105" s="1">
        <f t="shared" si="3"/>
        <v>89</v>
      </c>
    </row>
    <row r="106" spans="1:11" x14ac:dyDescent="0.3">
      <c r="A106" s="14">
        <f>Actions!$L$2*(1+Rendements!L93)</f>
        <v>82.164066763809771</v>
      </c>
      <c r="B106" s="14">
        <f>Actions!$M$2*(1+Rendements!M93)</f>
        <v>76.8</v>
      </c>
      <c r="C106" s="14">
        <f>Actions!$N$2*(1+Rendements!N93)</f>
        <v>10.362204142011835</v>
      </c>
      <c r="D106" s="14">
        <f>Actions!$O$2*(1+Rendements!O93)</f>
        <v>11.019435736677115</v>
      </c>
      <c r="E106" s="14">
        <f>Actions!$P$2*(1+Rendements!P93)</f>
        <v>100.17993630573248</v>
      </c>
      <c r="F106" s="59">
        <f>(Actions!$L$5*A106)+(Actions!$M$5*B106)+(Actions!$N$5*C106)+(Actions!$O$5*D106)+(Actions!$P$5*E106)</f>
        <v>990956.55199659197</v>
      </c>
      <c r="G106" s="62">
        <f t="shared" si="4"/>
        <v>-1.0230532489814759E-2</v>
      </c>
      <c r="H106" s="60">
        <f>$F106-Actions!$L$7</f>
        <v>-9000.7530034080846</v>
      </c>
      <c r="I106" s="61">
        <f>$H106/Actions!$L$7</f>
        <v>-9.0011373069654056E-3</v>
      </c>
      <c r="J106" s="35">
        <v>-8.5296260924990191E-3</v>
      </c>
      <c r="K106" s="1">
        <f t="shared" si="3"/>
        <v>90</v>
      </c>
    </row>
    <row r="107" spans="1:11" x14ac:dyDescent="0.3">
      <c r="A107" s="14">
        <f>Actions!$L$2*(1+Rendements!L94)</f>
        <v>81.464423336028005</v>
      </c>
      <c r="B107" s="14">
        <f>Actions!$M$2*(1+Rendements!M94)</f>
        <v>76.402072538860097</v>
      </c>
      <c r="C107" s="14">
        <f>Actions!$N$2*(1+Rendements!N94)</f>
        <v>10.361373134328357</v>
      </c>
      <c r="D107" s="14">
        <f>Actions!$O$2*(1+Rendements!O94)</f>
        <v>10.776877560309513</v>
      </c>
      <c r="E107" s="14">
        <f>Actions!$P$2*(1+Rendements!P94)</f>
        <v>98.380830670926514</v>
      </c>
      <c r="F107" s="59">
        <f>(Actions!$L$5*A107)+(Actions!$M$5*B107)+(Actions!$N$5*C107)+(Actions!$O$5*D107)+(Actions!$P$5*E107)</f>
        <v>980318.62425046461</v>
      </c>
      <c r="G107" s="62">
        <f t="shared" si="4"/>
        <v>-1.0735009244041915E-2</v>
      </c>
      <c r="H107" s="60">
        <f>$F107-Actions!$L$7</f>
        <v>-19638.680749535444</v>
      </c>
      <c r="I107" s="61">
        <f>$H107/Actions!$L$7</f>
        <v>-1.9639519258810197E-2</v>
      </c>
      <c r="J107" s="35">
        <v>-8.529065114123378E-3</v>
      </c>
      <c r="K107" s="1">
        <f t="shared" si="3"/>
        <v>91</v>
      </c>
    </row>
    <row r="108" spans="1:11" x14ac:dyDescent="0.3">
      <c r="A108" s="14">
        <f>Actions!$L$2*(1+Rendements!L95)</f>
        <v>83.442941257774706</v>
      </c>
      <c r="B108" s="14">
        <f>Actions!$M$2*(1+Rendements!M95)</f>
        <v>76</v>
      </c>
      <c r="C108" s="14">
        <f>Actions!$N$2*(1+Rendements!N95)</f>
        <v>10.447127259036144</v>
      </c>
      <c r="D108" s="14">
        <f>Actions!$O$2*(1+Rendements!O95)</f>
        <v>11.189403973509933</v>
      </c>
      <c r="E108" s="14">
        <f>Actions!$P$2*(1+Rendements!P95)</f>
        <v>100.30319843342038</v>
      </c>
      <c r="F108" s="59">
        <f>(Actions!$L$5*A108)+(Actions!$M$5*B108)+(Actions!$N$5*C108)+(Actions!$O$5*D108)+(Actions!$P$5*E108)</f>
        <v>996838.60740543064</v>
      </c>
      <c r="G108" s="62">
        <f t="shared" si="4"/>
        <v>1.6851646746584015E-2</v>
      </c>
      <c r="H108" s="60">
        <f>$F108-Actions!$L$7</f>
        <v>-3118.6975945694139</v>
      </c>
      <c r="I108" s="61">
        <f>$H108/Actions!$L$7</f>
        <v>-3.1188307530484152E-3</v>
      </c>
      <c r="J108" s="35">
        <v>-8.1949391310048407E-3</v>
      </c>
      <c r="K108" s="1">
        <f t="shared" si="3"/>
        <v>92</v>
      </c>
    </row>
    <row r="109" spans="1:11" x14ac:dyDescent="0.3">
      <c r="A109" s="14">
        <f>Actions!$L$2*(1+Rendements!L96)</f>
        <v>84.090577242524915</v>
      </c>
      <c r="B109" s="14">
        <f>Actions!$M$2*(1+Rendements!M96)</f>
        <v>75.183157894736837</v>
      </c>
      <c r="C109" s="14">
        <f>Actions!$N$2*(1+Rendements!N96)</f>
        <v>10.466818010550114</v>
      </c>
      <c r="D109" s="14">
        <f>Actions!$O$2*(1+Rendements!O96)</f>
        <v>11.210606060606061</v>
      </c>
      <c r="E109" s="14">
        <f>Actions!$P$2*(1+Rendements!P96)</f>
        <v>101.15729234793984</v>
      </c>
      <c r="F109" s="59">
        <f>(Actions!$L$5*A109)+(Actions!$M$5*B109)+(Actions!$N$5*C109)+(Actions!$O$5*D109)+(Actions!$P$5*E109)</f>
        <v>998716.26041971263</v>
      </c>
      <c r="G109" s="62">
        <f t="shared" si="4"/>
        <v>1.8836078381525567E-3</v>
      </c>
      <c r="H109" s="60">
        <f>$F109-Actions!$L$7</f>
        <v>-1241.0445802874165</v>
      </c>
      <c r="I109" s="61">
        <f>$H109/Actions!$L$7</f>
        <v>-1.2410975689481226E-3</v>
      </c>
      <c r="J109" s="35">
        <v>-8.1424027182687552E-3</v>
      </c>
      <c r="K109" s="1">
        <f t="shared" si="3"/>
        <v>93</v>
      </c>
    </row>
    <row r="110" spans="1:11" x14ac:dyDescent="0.3">
      <c r="A110" s="14">
        <f>Actions!$L$2*(1+Rendements!L97)</f>
        <v>85.777379281881963</v>
      </c>
      <c r="B110" s="14">
        <f>Actions!$M$2*(1+Rendements!M97)</f>
        <v>76.8</v>
      </c>
      <c r="C110" s="14">
        <f>Actions!$N$2*(1+Rendements!N97)</f>
        <v>10.494348889725256</v>
      </c>
      <c r="D110" s="14">
        <f>Actions!$O$2*(1+Rendements!O97)</f>
        <v>11.364238410596027</v>
      </c>
      <c r="E110" s="14">
        <f>Actions!$P$2*(1+Rendements!P97)</f>
        <v>102.13255360623781</v>
      </c>
      <c r="F110" s="59">
        <f>(Actions!$L$5*A110)+(Actions!$M$5*B110)+(Actions!$N$5*C110)+(Actions!$O$5*D110)+(Actions!$P$5*E110)</f>
        <v>1012173.8555075245</v>
      </c>
      <c r="G110" s="62">
        <f t="shared" si="4"/>
        <v>1.3474893341734795E-2</v>
      </c>
      <c r="H110" s="60">
        <f>$F110-Actions!$L$7</f>
        <v>12216.5505075244</v>
      </c>
      <c r="I110" s="61">
        <f>$H110/Actions!$L$7</f>
        <v>1.2217072115418367E-2</v>
      </c>
      <c r="J110" s="35">
        <v>-8.0200435510664973E-3</v>
      </c>
      <c r="K110" s="1">
        <f t="shared" si="3"/>
        <v>94</v>
      </c>
    </row>
    <row r="111" spans="1:11" x14ac:dyDescent="0.3">
      <c r="A111" s="14">
        <f>Actions!$L$2*(1+Rendements!L98)</f>
        <v>82.606721619085917</v>
      </c>
      <c r="B111" s="14">
        <f>Actions!$M$2*(1+Rendements!M98)</f>
        <v>77.212903225806443</v>
      </c>
      <c r="C111" s="14">
        <f>Actions!$N$2*(1+Rendements!N98)</f>
        <v>10.356996625421823</v>
      </c>
      <c r="D111" s="14">
        <f>Actions!$O$2*(1+Rendements!O98)</f>
        <v>11.006806526806525</v>
      </c>
      <c r="E111" s="14">
        <f>Actions!$P$2*(1+Rendements!P98)</f>
        <v>99.471867007672643</v>
      </c>
      <c r="F111" s="59">
        <f>(Actions!$L$5*A111)+(Actions!$M$5*B111)+(Actions!$N$5*C111)+(Actions!$O$5*D111)+(Actions!$P$5*E111)</f>
        <v>991356.83277661924</v>
      </c>
      <c r="G111" s="62">
        <f t="shared" si="4"/>
        <v>-2.0566647337938893E-2</v>
      </c>
      <c r="H111" s="60">
        <f>$F111-Actions!$L$7</f>
        <v>-8600.4722233808134</v>
      </c>
      <c r="I111" s="61">
        <f>$H111/Actions!$L$7</f>
        <v>-8.6008394362205431E-3</v>
      </c>
      <c r="J111" s="35">
        <v>-7.7719897100439689E-3</v>
      </c>
      <c r="K111" s="1">
        <v>1</v>
      </c>
    </row>
    <row r="112" spans="1:11" x14ac:dyDescent="0.3">
      <c r="A112" s="14">
        <f>Actions!$L$2*(1+Rendements!L99)</f>
        <v>83.649320677966088</v>
      </c>
      <c r="B112" s="14">
        <f>Actions!$M$2*(1+Rendements!M99)</f>
        <v>75.978609625668454</v>
      </c>
      <c r="C112" s="14">
        <f>Actions!$N$2*(1+Rendements!N99)</f>
        <v>10.490615064345192</v>
      </c>
      <c r="D112" s="14">
        <f>Actions!$O$2*(1+Rendements!O99)</f>
        <v>11.157495256166984</v>
      </c>
      <c r="E112" s="14">
        <f>Actions!$P$2*(1+Rendements!P99)</f>
        <v>100.62984496124031</v>
      </c>
      <c r="F112" s="59">
        <f>(Actions!$L$5*A112)+(Actions!$M$5*B112)+(Actions!$N$5*C112)+(Actions!$O$5*D112)+(Actions!$P$5*E112)</f>
        <v>998188.88367571472</v>
      </c>
      <c r="G112" s="62">
        <f t="shared" si="4"/>
        <v>6.8916162911392131E-3</v>
      </c>
      <c r="H112" s="60">
        <f>$F112-Actions!$L$7</f>
        <v>-1768.4213242853293</v>
      </c>
      <c r="I112" s="61">
        <f>$H112/Actions!$L$7</f>
        <v>-1.7684968302574971E-3</v>
      </c>
      <c r="J112" s="35">
        <v>-7.7585339587745101E-3</v>
      </c>
      <c r="K112" s="1">
        <f t="shared" ref="K112:K143" si="5">K111+1</f>
        <v>2</v>
      </c>
    </row>
    <row r="113" spans="1:11" x14ac:dyDescent="0.3">
      <c r="A113" s="14">
        <f>Actions!$L$2*(1+Rendements!L100)</f>
        <v>85.358683283662984</v>
      </c>
      <c r="B113" s="14">
        <f>Actions!$M$2*(1+Rendements!M100)</f>
        <v>75.969729729729721</v>
      </c>
      <c r="C113" s="14">
        <f>Actions!$N$2*(1+Rendements!N100)</f>
        <v>10.616695586571105</v>
      </c>
      <c r="D113" s="14">
        <f>Actions!$O$2*(1+Rendements!O100)</f>
        <v>11.247999999999999</v>
      </c>
      <c r="E113" s="14">
        <f>Actions!$P$2*(1+Rendements!P100)</f>
        <v>99.786774193548382</v>
      </c>
      <c r="F113" s="59">
        <f>(Actions!$L$5*A113)+(Actions!$M$5*B113)+(Actions!$N$5*C113)+(Actions!$O$5*D113)+(Actions!$P$5*E113)</f>
        <v>1004606.4918347016</v>
      </c>
      <c r="G113" s="62">
        <f t="shared" si="4"/>
        <v>6.4292522827491538E-3</v>
      </c>
      <c r="H113" s="60">
        <f>$F113-Actions!$L$7</f>
        <v>4649.1868347015698</v>
      </c>
      <c r="I113" s="61">
        <f>$H113/Actions!$L$7</f>
        <v>4.6493853402086701E-3</v>
      </c>
      <c r="J113" s="35">
        <v>-7.7568585342347512E-3</v>
      </c>
      <c r="K113" s="1">
        <f t="shared" si="5"/>
        <v>3</v>
      </c>
    </row>
    <row r="114" spans="1:11" x14ac:dyDescent="0.3">
      <c r="A114" s="14">
        <f>Actions!$L$2*(1+Rendements!L101)</f>
        <v>83.60325066312997</v>
      </c>
      <c r="B114" s="14">
        <f>Actions!$M$2*(1+Rendements!M101)</f>
        <v>76.380327868852447</v>
      </c>
      <c r="C114" s="14">
        <f>Actions!$N$2*(1+Rendements!N101)</f>
        <v>10.303534546805349</v>
      </c>
      <c r="D114" s="14">
        <f>Actions!$O$2*(1+Rendements!O101)</f>
        <v>11.093788525367472</v>
      </c>
      <c r="E114" s="14">
        <f>Actions!$P$2*(1+Rendements!P101)</f>
        <v>99.520467836257311</v>
      </c>
      <c r="F114" s="59">
        <f>(Actions!$L$5*A114)+(Actions!$M$5*B114)+(Actions!$N$5*C114)+(Actions!$O$5*D114)+(Actions!$P$5*E114)</f>
        <v>992200.77764484042</v>
      </c>
      <c r="G114" s="62">
        <f t="shared" si="4"/>
        <v>-1.2348829408025064E-2</v>
      </c>
      <c r="H114" s="60">
        <f>$F114-Actions!$L$7</f>
        <v>-7756.5273551596329</v>
      </c>
      <c r="I114" s="61">
        <f>$H114/Actions!$L$7</f>
        <v>-7.7568585342347512E-3</v>
      </c>
      <c r="J114" s="35">
        <v>-7.6677682822444398E-3</v>
      </c>
      <c r="K114" s="1">
        <f t="shared" si="5"/>
        <v>4</v>
      </c>
    </row>
    <row r="115" spans="1:11" x14ac:dyDescent="0.3">
      <c r="A115" s="14">
        <f>Actions!$L$2*(1+Rendements!L102)</f>
        <v>82.905251226302511</v>
      </c>
      <c r="B115" s="14">
        <f>Actions!$M$2*(1+Rendements!M102)</f>
        <v>76.167032967032966</v>
      </c>
      <c r="C115" s="14">
        <f>Actions!$N$2*(1+Rendements!N102)</f>
        <v>10.45894082171127</v>
      </c>
      <c r="D115" s="14">
        <f>Actions!$O$2*(1+Rendements!O102)</f>
        <v>11.049880325514598</v>
      </c>
      <c r="E115" s="14">
        <f>Actions!$P$2*(1+Rendements!P102)</f>
        <v>99.972440944881882</v>
      </c>
      <c r="F115" s="59">
        <f>(Actions!$L$5*A115)+(Actions!$M$5*B115)+(Actions!$N$5*C115)+(Actions!$O$5*D115)+(Actions!$P$5*E115)</f>
        <v>993063.16946223984</v>
      </c>
      <c r="G115" s="62">
        <f t="shared" si="4"/>
        <v>8.6917067274061566E-4</v>
      </c>
      <c r="H115" s="60">
        <f>$F115-Actions!$L$7</f>
        <v>-6894.1355377602158</v>
      </c>
      <c r="I115" s="61">
        <f>$H115/Actions!$L$7</f>
        <v>-6.8944298954446018E-3</v>
      </c>
      <c r="J115" s="35">
        <v>-7.6191703437049002E-3</v>
      </c>
      <c r="K115" s="1">
        <f t="shared" si="5"/>
        <v>5</v>
      </c>
    </row>
    <row r="116" spans="1:11" x14ac:dyDescent="0.3">
      <c r="A116" s="14">
        <f>Actions!$L$2*(1+Rendements!L103)</f>
        <v>84.865485767740196</v>
      </c>
      <c r="B116" s="14">
        <f>Actions!$M$2*(1+Rendements!M103)</f>
        <v>76.587257617728525</v>
      </c>
      <c r="C116" s="14">
        <f>Actions!$N$2*(1+Rendements!N103)</f>
        <v>10.604694800301433</v>
      </c>
      <c r="D116" s="14">
        <f>Actions!$O$2*(1+Rendements!O103)</f>
        <v>11.455409995147985</v>
      </c>
      <c r="E116" s="14">
        <f>Actions!$P$2*(1+Rendements!P103)</f>
        <v>101.49439313984169</v>
      </c>
      <c r="F116" s="59">
        <f>(Actions!$L$5*A116)+(Actions!$M$5*B116)+(Actions!$N$5*C116)+(Actions!$O$5*D116)+(Actions!$P$5*E116)</f>
        <v>1011906.6317453762</v>
      </c>
      <c r="G116" s="62">
        <f t="shared" si="4"/>
        <v>1.897508926178415E-2</v>
      </c>
      <c r="H116" s="60">
        <f>$F116-Actions!$L$7</f>
        <v>11949.326745376107</v>
      </c>
      <c r="I116" s="61">
        <f>$H116/Actions!$L$7</f>
        <v>1.1949836943664416E-2</v>
      </c>
      <c r="J116" s="35">
        <v>-7.6099427504341269E-3</v>
      </c>
      <c r="K116" s="1">
        <f t="shared" si="5"/>
        <v>6</v>
      </c>
    </row>
    <row r="117" spans="1:11" x14ac:dyDescent="0.3">
      <c r="A117" s="14">
        <f>Actions!$L$2*(1+Rendements!L104)</f>
        <v>84.94468745887616</v>
      </c>
      <c r="B117" s="14">
        <f>Actions!$M$2*(1+Rendements!M104)</f>
        <v>77.013333333333335</v>
      </c>
      <c r="C117" s="14">
        <f>Actions!$N$2*(1+Rendements!N104)</f>
        <v>10.559860698365528</v>
      </c>
      <c r="D117" s="14">
        <f>Actions!$O$2*(1+Rendements!O104)</f>
        <v>11.46034155597723</v>
      </c>
      <c r="E117" s="14">
        <f>Actions!$P$2*(1+Rendements!P104)</f>
        <v>101.4846505551927</v>
      </c>
      <c r="F117" s="59">
        <f>(Actions!$L$5*A117)+(Actions!$M$5*B117)+(Actions!$N$5*C117)+(Actions!$O$5*D117)+(Actions!$P$5*E117)</f>
        <v>1012416.7061580437</v>
      </c>
      <c r="G117" s="62">
        <f t="shared" si="4"/>
        <v>5.0407260577767232E-4</v>
      </c>
      <c r="H117" s="60">
        <f>$F117-Actions!$L$7</f>
        <v>12459.401158043649</v>
      </c>
      <c r="I117" s="61">
        <f>$H117/Actions!$L$7</f>
        <v>1.2459933134888843E-2</v>
      </c>
      <c r="J117" s="35">
        <v>-7.5126529189660056E-3</v>
      </c>
      <c r="K117" s="1">
        <f t="shared" si="5"/>
        <v>7</v>
      </c>
    </row>
    <row r="118" spans="1:11" x14ac:dyDescent="0.3">
      <c r="A118" s="14">
        <f>Actions!$L$2*(1+Rendements!L105)</f>
        <v>83.375248575867431</v>
      </c>
      <c r="B118" s="14">
        <f>Actions!$M$2*(1+Rendements!M105)</f>
        <v>78.289196675900257</v>
      </c>
      <c r="C118" s="14">
        <f>Actions!$N$2*(1+Rendements!N105)</f>
        <v>10.381941890400881</v>
      </c>
      <c r="D118" s="14">
        <f>Actions!$O$2*(1+Rendements!O105)</f>
        <v>10.862494204914233</v>
      </c>
      <c r="E118" s="14">
        <f>Actions!$P$2*(1+Rendements!P105)</f>
        <v>99.459896507115147</v>
      </c>
      <c r="F118" s="59">
        <f>(Actions!$L$5*A118)+(Actions!$M$5*B118)+(Actions!$N$5*C118)+(Actions!$O$5*D118)+(Actions!$P$5*E118)</f>
        <v>993874.95747388608</v>
      </c>
      <c r="G118" s="62">
        <f t="shared" si="4"/>
        <v>-1.8314344845731134E-2</v>
      </c>
      <c r="H118" s="60">
        <f>$F118-Actions!$L$7</f>
        <v>-6082.3475261139683</v>
      </c>
      <c r="I118" s="61">
        <f>$H118/Actions!$L$7</f>
        <v>-6.0826072230293557E-3</v>
      </c>
      <c r="J118" s="35">
        <v>-7.2969216300495104E-3</v>
      </c>
      <c r="K118" s="1">
        <f t="shared" si="5"/>
        <v>8</v>
      </c>
    </row>
    <row r="119" spans="1:11" x14ac:dyDescent="0.3">
      <c r="A119" s="14">
        <f>Actions!$L$2*(1+Rendements!L106)</f>
        <v>84.513497274850764</v>
      </c>
      <c r="B119" s="14">
        <f>Actions!$M$2*(1+Rendements!M106)</f>
        <v>75.130434782608702</v>
      </c>
      <c r="C119" s="14">
        <f>Actions!$N$2*(1+Rendements!N106)</f>
        <v>10.47436111111111</v>
      </c>
      <c r="D119" s="14">
        <f>Actions!$O$2*(1+Rendements!O106)</f>
        <v>11.296367112810707</v>
      </c>
      <c r="E119" s="14">
        <f>Actions!$P$2*(1+Rendements!P106)</f>
        <v>101.87941176470588</v>
      </c>
      <c r="F119" s="59">
        <f>(Actions!$L$5*A119)+(Actions!$M$5*B119)+(Actions!$N$5*C119)+(Actions!$O$5*D119)+(Actions!$P$5*E119)</f>
        <v>1002703.7617923009</v>
      </c>
      <c r="G119" s="62">
        <f t="shared" si="4"/>
        <v>8.8832143842871858E-3</v>
      </c>
      <c r="H119" s="60">
        <f>$F119-Actions!$L$7</f>
        <v>2746.4567923007999</v>
      </c>
      <c r="I119" s="61">
        <f>$H119/Actions!$L$7</f>
        <v>2.7465740572801753E-3</v>
      </c>
      <c r="J119" s="35">
        <v>-7.2201004156955337E-3</v>
      </c>
      <c r="K119" s="1">
        <f t="shared" si="5"/>
        <v>9</v>
      </c>
    </row>
    <row r="120" spans="1:11" x14ac:dyDescent="0.3">
      <c r="A120" s="14">
        <f>Actions!$L$2*(1+Rendements!L107)</f>
        <v>82.594140895675594</v>
      </c>
      <c r="B120" s="14">
        <f>Actions!$M$2*(1+Rendements!M107)</f>
        <v>77.226666666666659</v>
      </c>
      <c r="C120" s="14">
        <f>Actions!$N$2*(1+Rendements!N107)</f>
        <v>10.412484288354898</v>
      </c>
      <c r="D120" s="14">
        <f>Actions!$O$2*(1+Rendements!O107)</f>
        <v>11.077914691943127</v>
      </c>
      <c r="E120" s="14">
        <f>Actions!$P$2*(1+Rendements!P107)</f>
        <v>99.398452611218588</v>
      </c>
      <c r="F120" s="59">
        <f>(Actions!$L$5*A120)+(Actions!$M$5*B120)+(Actions!$N$5*C120)+(Actions!$O$5*D120)+(Actions!$P$5*E120)</f>
        <v>993547.67446564592</v>
      </c>
      <c r="G120" s="62">
        <f t="shared" si="4"/>
        <v>-9.1313982010885475E-3</v>
      </c>
      <c r="H120" s="60">
        <f>$F120-Actions!$L$7</f>
        <v>-6409.6305343541317</v>
      </c>
      <c r="I120" s="61">
        <f>$H120/Actions!$L$7</f>
        <v>-6.409904205214173E-3</v>
      </c>
      <c r="J120" s="35">
        <v>-7.1942586780875282E-3</v>
      </c>
      <c r="K120" s="1">
        <f t="shared" si="5"/>
        <v>10</v>
      </c>
    </row>
    <row r="121" spans="1:11" x14ac:dyDescent="0.3">
      <c r="A121" s="14">
        <f>Actions!$L$2*(1+Rendements!L108)</f>
        <v>83.255337574655925</v>
      </c>
      <c r="B121" s="14">
        <f>Actions!$M$2*(1+Rendements!M108)</f>
        <v>76.8</v>
      </c>
      <c r="C121" s="14">
        <f>Actions!$N$2*(1+Rendements!N108)</f>
        <v>10.400668151447661</v>
      </c>
      <c r="D121" s="14">
        <f>Actions!$O$2*(1+Rendements!O108)</f>
        <v>11.178533780546235</v>
      </c>
      <c r="E121" s="14">
        <f>Actions!$P$2*(1+Rendements!P108)</f>
        <v>100.82757496740548</v>
      </c>
      <c r="F121" s="59">
        <f>(Actions!$L$5*A121)+(Actions!$M$5*B121)+(Actions!$N$5*C121)+(Actions!$O$5*D121)+(Actions!$P$5*E121)</f>
        <v>998433.55578954495</v>
      </c>
      <c r="G121" s="62">
        <f t="shared" si="4"/>
        <v>4.9176113532012344E-3</v>
      </c>
      <c r="H121" s="60">
        <f>$F121-Actions!$L$7</f>
        <v>-1523.7492104551056</v>
      </c>
      <c r="I121" s="61">
        <f>$H121/Actions!$L$7</f>
        <v>-1.5238142697053506E-3</v>
      </c>
      <c r="J121" s="35">
        <v>-7.1457459475041084E-3</v>
      </c>
      <c r="K121" s="1">
        <f t="shared" si="5"/>
        <v>11</v>
      </c>
    </row>
    <row r="122" spans="1:11" x14ac:dyDescent="0.3">
      <c r="A122" s="14">
        <f>Actions!$L$2*(1+Rendements!L109)</f>
        <v>83.809611625179201</v>
      </c>
      <c r="B122" s="14">
        <f>Actions!$M$2*(1+Rendements!M109)</f>
        <v>76.375690607734796</v>
      </c>
      <c r="C122" s="14">
        <f>Actions!$N$2*(1+Rendements!N109)</f>
        <v>10.482307835820896</v>
      </c>
      <c r="D122" s="14">
        <f>Actions!$O$2*(1+Rendements!O109)</f>
        <v>11.237638022083532</v>
      </c>
      <c r="E122" s="14">
        <f>Actions!$P$2*(1+Rendements!P109)</f>
        <v>100.36939571150096</v>
      </c>
      <c r="F122" s="59">
        <f>(Actions!$L$5*A122)+(Actions!$M$5*B122)+(Actions!$N$5*C122)+(Actions!$O$5*D122)+(Actions!$P$5*E122)</f>
        <v>1000360.3651792458</v>
      </c>
      <c r="G122" s="62">
        <f t="shared" si="4"/>
        <v>1.9298323644352244E-3</v>
      </c>
      <c r="H122" s="60">
        <f>$F122-Actions!$L$7</f>
        <v>403.06017924577463</v>
      </c>
      <c r="I122" s="61">
        <f>$H122/Actions!$L$7</f>
        <v>4.0307738863488236E-4</v>
      </c>
      <c r="J122" s="35">
        <v>-7.1317040601020752E-3</v>
      </c>
      <c r="K122" s="1">
        <f t="shared" si="5"/>
        <v>12</v>
      </c>
    </row>
    <row r="123" spans="1:11" x14ac:dyDescent="0.3">
      <c r="A123" s="14">
        <f>Actions!$L$2*(1+Rendements!L110)</f>
        <v>84.569147498375557</v>
      </c>
      <c r="B123" s="14">
        <f>Actions!$M$2*(1+Rendements!M110)</f>
        <v>78.506666666666661</v>
      </c>
      <c r="C123" s="14">
        <f>Actions!$N$2*(1+Rendements!N110)</f>
        <v>10.52114625976926</v>
      </c>
      <c r="D123" s="14">
        <f>Actions!$O$2*(1+Rendements!O110)</f>
        <v>11.339330143540669</v>
      </c>
      <c r="E123" s="14">
        <f>Actions!$P$2*(1+Rendements!P110)</f>
        <v>101.28464541314248</v>
      </c>
      <c r="F123" s="59">
        <f>(Actions!$L$5*A123)+(Actions!$M$5*B123)+(Actions!$N$5*C123)+(Actions!$O$5*D123)+(Actions!$P$5*E123)</f>
        <v>1012107.1995120982</v>
      </c>
      <c r="G123" s="62">
        <f t="shared" si="4"/>
        <v>1.174260270772276E-2</v>
      </c>
      <c r="H123" s="60">
        <f>$F123-Actions!$L$7</f>
        <v>12149.894512098166</v>
      </c>
      <c r="I123" s="61">
        <f>$H123/Actions!$L$7</f>
        <v>1.2150413273992898E-2</v>
      </c>
      <c r="J123" s="35">
        <v>-6.8944298954446018E-3</v>
      </c>
      <c r="K123" s="1">
        <f t="shared" si="5"/>
        <v>13</v>
      </c>
    </row>
    <row r="124" spans="1:11" x14ac:dyDescent="0.3">
      <c r="A124" s="14">
        <f>Actions!$L$2*(1+Rendements!L111)</f>
        <v>83.151452420701162</v>
      </c>
      <c r="B124" s="14">
        <f>Actions!$M$2*(1+Rendements!M111)</f>
        <v>76.8</v>
      </c>
      <c r="C124" s="14">
        <f>Actions!$N$2*(1+Rendements!N111)</f>
        <v>10.501397928994082</v>
      </c>
      <c r="D124" s="14">
        <f>Actions!$O$2*(1+Rendements!O111)</f>
        <v>11.258223062381852</v>
      </c>
      <c r="E124" s="14">
        <f>Actions!$P$2*(1+Rendements!P111)</f>
        <v>100.37023886378307</v>
      </c>
      <c r="F124" s="59">
        <f>(Actions!$L$5*A124)+(Actions!$M$5*B124)+(Actions!$N$5*C124)+(Actions!$O$5*D124)+(Actions!$P$5*E124)</f>
        <v>1000624.7311903468</v>
      </c>
      <c r="G124" s="62">
        <f t="shared" si="4"/>
        <v>-1.134511080178735E-2</v>
      </c>
      <c r="H124" s="60">
        <f>$F124-Actions!$L$7</f>
        <v>667.42619034671225</v>
      </c>
      <c r="I124" s="61">
        <f>$H124/Actions!$L$7</f>
        <v>6.6745468732458749E-4</v>
      </c>
      <c r="J124" s="35">
        <v>-6.8926340368612804E-3</v>
      </c>
      <c r="K124" s="1">
        <f t="shared" si="5"/>
        <v>14</v>
      </c>
    </row>
    <row r="125" spans="1:11" x14ac:dyDescent="0.3">
      <c r="A125" s="14">
        <f>Actions!$L$2*(1+Rendements!L112)</f>
        <v>84.152444501806912</v>
      </c>
      <c r="B125" s="14">
        <f>Actions!$M$2*(1+Rendements!M112)</f>
        <v>75.547826086956533</v>
      </c>
      <c r="C125" s="14">
        <f>Actions!$N$2*(1+Rendements!N112)</f>
        <v>10.558934094256259</v>
      </c>
      <c r="D125" s="14">
        <f>Actions!$O$2*(1+Rendements!O112)</f>
        <v>11.379031499764926</v>
      </c>
      <c r="E125" s="14">
        <f>Actions!$P$2*(1+Rendements!P112)</f>
        <v>101.34453781512605</v>
      </c>
      <c r="F125" s="59">
        <f>(Actions!$L$5*A125)+(Actions!$M$5*B125)+(Actions!$N$5*C125)+(Actions!$O$5*D125)+(Actions!$P$5*E125)</f>
        <v>1004956.1848556898</v>
      </c>
      <c r="G125" s="62">
        <f t="shared" si="4"/>
        <v>4.3287493606021243E-3</v>
      </c>
      <c r="H125" s="60">
        <f>$F125-Actions!$L$7</f>
        <v>4998.8798556897091</v>
      </c>
      <c r="I125" s="61">
        <f>$H125/Actions!$L$7</f>
        <v>4.9990932919778096E-3</v>
      </c>
      <c r="J125" s="35">
        <v>-6.7644592528844742E-3</v>
      </c>
      <c r="K125" s="1">
        <f t="shared" si="5"/>
        <v>15</v>
      </c>
    </row>
    <row r="126" spans="1:11" x14ac:dyDescent="0.3">
      <c r="A126" s="14">
        <f>Actions!$L$2*(1+Rendements!L113)</f>
        <v>83.677113560625472</v>
      </c>
      <c r="B126" s="14">
        <f>Actions!$M$2*(1+Rendements!M113)</f>
        <v>78.072928176795571</v>
      </c>
      <c r="C126" s="14">
        <f>Actions!$N$2*(1+Rendements!N113)</f>
        <v>10.519795843966461</v>
      </c>
      <c r="D126" s="14">
        <f>Actions!$O$2*(1+Rendements!O113)</f>
        <v>11.469504858861638</v>
      </c>
      <c r="E126" s="14">
        <f>Actions!$P$2*(1+Rendements!P113)</f>
        <v>101.20865384615384</v>
      </c>
      <c r="F126" s="59">
        <f>(Actions!$L$5*A126)+(Actions!$M$5*B126)+(Actions!$N$5*C126)+(Actions!$O$5*D126)+(Actions!$P$5*E126)</f>
        <v>1010990.5818407253</v>
      </c>
      <c r="G126" s="62">
        <f t="shared" si="4"/>
        <v>6.0046368945945172E-3</v>
      </c>
      <c r="H126" s="60">
        <f>$F126-Actions!$L$7</f>
        <v>11033.276840725215</v>
      </c>
      <c r="I126" s="61">
        <f>$H126/Actions!$L$7</f>
        <v>1.1033747926592941E-2</v>
      </c>
      <c r="J126" s="35">
        <v>-6.7581992885029241E-3</v>
      </c>
      <c r="K126" s="1">
        <f t="shared" si="5"/>
        <v>16</v>
      </c>
    </row>
    <row r="127" spans="1:11" x14ac:dyDescent="0.3">
      <c r="A127" s="14">
        <f>Actions!$L$2*(1+Rendements!L114)</f>
        <v>85.078367895545298</v>
      </c>
      <c r="B127" s="14">
        <f>Actions!$M$2*(1+Rendements!M114)</f>
        <v>76.173913043478265</v>
      </c>
      <c r="C127" s="14">
        <f>Actions!$N$2*(1+Rendements!N114)</f>
        <v>10.477728260869563</v>
      </c>
      <c r="D127" s="14">
        <f>Actions!$O$2*(1+Rendements!O114)</f>
        <v>11.230366018978764</v>
      </c>
      <c r="E127" s="14">
        <f>Actions!$P$2*(1+Rendements!P114)</f>
        <v>100.75588796944622</v>
      </c>
      <c r="F127" s="59">
        <f>(Actions!$L$5*A127)+(Actions!$M$5*B127)+(Actions!$N$5*C127)+(Actions!$O$5*D127)+(Actions!$P$5*E127)</f>
        <v>1003422.7309015329</v>
      </c>
      <c r="G127" s="62">
        <f t="shared" si="4"/>
        <v>-7.4855800589294086E-3</v>
      </c>
      <c r="H127" s="60">
        <f>$F127-Actions!$L$7</f>
        <v>3465.4259015328716</v>
      </c>
      <c r="I127" s="61">
        <f>$H127/Actions!$L$7</f>
        <v>3.4655738642090038E-3</v>
      </c>
      <c r="J127" s="35">
        <v>-6.7360837335858894E-3</v>
      </c>
      <c r="K127" s="1">
        <f t="shared" si="5"/>
        <v>17</v>
      </c>
    </row>
    <row r="128" spans="1:11" x14ac:dyDescent="0.3">
      <c r="A128" s="14">
        <f>Actions!$L$2*(1+Rendements!L115)</f>
        <v>85.167213630076688</v>
      </c>
      <c r="B128" s="14">
        <f>Actions!$M$2*(1+Rendements!M115)</f>
        <v>83.322739726027393</v>
      </c>
      <c r="C128" s="14">
        <f>Actions!$N$2*(1+Rendements!N115)</f>
        <v>10.447440347071584</v>
      </c>
      <c r="D128" s="14">
        <f>Actions!$O$2*(1+Rendements!O115)</f>
        <v>11.210094637223973</v>
      </c>
      <c r="E128" s="14">
        <f>Actions!$P$2*(1+Rendements!P115)</f>
        <v>100.56380952380951</v>
      </c>
      <c r="F128" s="59">
        <f>(Actions!$L$5*A128)+(Actions!$M$5*B128)+(Actions!$N$5*C128)+(Actions!$O$5*D128)+(Actions!$P$5*E128)</f>
        <v>1020927.2837517705</v>
      </c>
      <c r="G128" s="62">
        <f t="shared" si="4"/>
        <v>1.7444843844139912E-2</v>
      </c>
      <c r="H128" s="60">
        <f>$F128-Actions!$L$7</f>
        <v>20969.978751770454</v>
      </c>
      <c r="I128" s="61">
        <f>$H128/Actions!$L$7</f>
        <v>2.0970874103240292E-2</v>
      </c>
      <c r="J128" s="35">
        <v>-6.6587545845716526E-3</v>
      </c>
      <c r="K128" s="1">
        <f t="shared" si="5"/>
        <v>18</v>
      </c>
    </row>
    <row r="129" spans="1:11" x14ac:dyDescent="0.3">
      <c r="A129" s="14">
        <f>Actions!$L$2*(1+Rendements!L116)</f>
        <v>83.62155459592843</v>
      </c>
      <c r="B129" s="14">
        <f>Actions!$M$2*(1+Rendements!M116)</f>
        <v>73.890909090909091</v>
      </c>
      <c r="C129" s="14">
        <f>Actions!$N$2*(1+Rendements!N116)</f>
        <v>10.428522069464545</v>
      </c>
      <c r="D129" s="14">
        <f>Actions!$O$2*(1+Rendements!O116)</f>
        <v>11.275641602881583</v>
      </c>
      <c r="E129" s="14">
        <f>Actions!$P$2*(1+Rendements!P116)</f>
        <v>102.60437817258884</v>
      </c>
      <c r="F129" s="59">
        <f>(Actions!$L$5*A129)+(Actions!$M$5*B129)+(Actions!$N$5*C129)+(Actions!$O$5*D129)+(Actions!$P$5*E129)</f>
        <v>997537.35075367964</v>
      </c>
      <c r="G129" s="62">
        <f t="shared" si="4"/>
        <v>-2.2910478905153742E-2</v>
      </c>
      <c r="H129" s="60">
        <f>$F129-Actions!$L$7</f>
        <v>-2419.9542463204125</v>
      </c>
      <c r="I129" s="61">
        <f>$H129/Actions!$L$7</f>
        <v>-2.4200575706783923E-3</v>
      </c>
      <c r="J129" s="35">
        <v>-6.627150631210465E-3</v>
      </c>
      <c r="K129" s="1">
        <f t="shared" si="5"/>
        <v>19</v>
      </c>
    </row>
    <row r="130" spans="1:11" x14ac:dyDescent="0.3">
      <c r="A130" s="14">
        <f>Actions!$L$2*(1+Rendements!L117)</f>
        <v>83.662741060419236</v>
      </c>
      <c r="B130" s="14">
        <f>Actions!$M$2*(1+Rendements!M117)</f>
        <v>79.420472440944877</v>
      </c>
      <c r="C130" s="14">
        <f>Actions!$N$2*(1+Rendements!N117)</f>
        <v>10.398117519042438</v>
      </c>
      <c r="D130" s="14">
        <f>Actions!$O$2*(1+Rendements!O117)</f>
        <v>11.215026833631484</v>
      </c>
      <c r="E130" s="14">
        <f>Actions!$P$2*(1+Rendements!P117)</f>
        <v>100.87476693598509</v>
      </c>
      <c r="F130" s="59">
        <f>(Actions!$L$5*A130)+(Actions!$M$5*B130)+(Actions!$N$5*C130)+(Actions!$O$5*D130)+(Actions!$P$5*E130)</f>
        <v>1006928.9599863343</v>
      </c>
      <c r="G130" s="62">
        <f t="shared" si="4"/>
        <v>9.4147945694051938E-3</v>
      </c>
      <c r="H130" s="60">
        <f>$F130-Actions!$L$7</f>
        <v>6971.6549863342661</v>
      </c>
      <c r="I130" s="61">
        <f>$H130/Actions!$L$7</f>
        <v>6.9719526538528217E-3</v>
      </c>
      <c r="J130" s="35">
        <v>-6.5542543327003775E-3</v>
      </c>
      <c r="K130" s="1">
        <f t="shared" si="5"/>
        <v>20</v>
      </c>
    </row>
    <row r="131" spans="1:11" x14ac:dyDescent="0.3">
      <c r="A131" s="14">
        <f>Actions!$L$2*(1+Rendements!L118)</f>
        <v>83.98172558196822</v>
      </c>
      <c r="B131" s="14">
        <f>Actions!$M$2*(1+Rendements!M118)</f>
        <v>76.020304568527919</v>
      </c>
      <c r="C131" s="14">
        <f>Actions!$N$2*(1+Rendements!N118)</f>
        <v>10.439748358862143</v>
      </c>
      <c r="D131" s="14">
        <f>Actions!$O$2*(1+Rendements!O118)</f>
        <v>10.999910674408216</v>
      </c>
      <c r="E131" s="14">
        <f>Actions!$P$2*(1+Rendements!P118)</f>
        <v>100.5</v>
      </c>
      <c r="F131" s="59">
        <f>(Actions!$L$5*A131)+(Actions!$M$5*B131)+(Actions!$N$5*C131)+(Actions!$O$5*D131)+(Actions!$P$5*E131)</f>
        <v>995047.4936836781</v>
      </c>
      <c r="G131" s="62">
        <f t="shared" si="4"/>
        <v>-1.1799706607720784E-2</v>
      </c>
      <c r="H131" s="60">
        <f>$F131-Actions!$L$7</f>
        <v>-4909.8113163219532</v>
      </c>
      <c r="I131" s="61">
        <f>$H131/Actions!$L$7</f>
        <v>-4.9100209496663987E-3</v>
      </c>
      <c r="J131" s="35">
        <v>-6.511730939287569E-3</v>
      </c>
      <c r="K131" s="1">
        <f t="shared" si="5"/>
        <v>21</v>
      </c>
    </row>
    <row r="132" spans="1:11" x14ac:dyDescent="0.3">
      <c r="A132" s="14">
        <f>Actions!$L$2*(1+Rendements!L119)</f>
        <v>81.183456305919847</v>
      </c>
      <c r="B132" s="14">
        <f>Actions!$M$2*(1+Rendements!M119)</f>
        <v>78.572307692307689</v>
      </c>
      <c r="C132" s="14">
        <f>Actions!$N$2*(1+Rendements!N119)</f>
        <v>10.275531409788167</v>
      </c>
      <c r="D132" s="14">
        <f>Actions!$O$2*(1+Rendements!O119)</f>
        <v>11.052296498408367</v>
      </c>
      <c r="E132" s="14">
        <f>Actions!$P$2*(1+Rendements!P119)</f>
        <v>99.815479876160992</v>
      </c>
      <c r="F132" s="59">
        <f>(Actions!$L$5*A132)+(Actions!$M$5*B132)+(Actions!$N$5*C132)+(Actions!$O$5*D132)+(Actions!$P$5*E132)</f>
        <v>991428.60403431172</v>
      </c>
      <c r="G132" s="62">
        <f t="shared" si="4"/>
        <v>-3.6369014266537381E-3</v>
      </c>
      <c r="H132" s="60">
        <f>$F132-Actions!$L$7</f>
        <v>-8528.7009656883311</v>
      </c>
      <c r="I132" s="61">
        <f>$H132/Actions!$L$7</f>
        <v>-8.529065114123378E-3</v>
      </c>
      <c r="J132" s="35">
        <v>-6.5013960409720118E-3</v>
      </c>
      <c r="K132" s="1">
        <f t="shared" si="5"/>
        <v>22</v>
      </c>
    </row>
    <row r="133" spans="1:11" x14ac:dyDescent="0.3">
      <c r="A133" s="14">
        <f>Actions!$L$2*(1+Rendements!L120)</f>
        <v>83.042811001766339</v>
      </c>
      <c r="B133" s="14">
        <f>Actions!$M$2*(1+Rendements!M120)</f>
        <v>78.917293233082702</v>
      </c>
      <c r="C133" s="14">
        <f>Actions!$N$2*(1+Rendements!N120)</f>
        <v>10.501622073578597</v>
      </c>
      <c r="D133" s="14">
        <f>Actions!$O$2*(1+Rendements!O120)</f>
        <v>10.441290322580645</v>
      </c>
      <c r="E133" s="14">
        <f>Actions!$P$2*(1+Rendements!P120)</f>
        <v>100.43734413965088</v>
      </c>
      <c r="F133" s="59">
        <f>(Actions!$L$5*A133)+(Actions!$M$5*B133)+(Actions!$N$5*C133)+(Actions!$O$5*D133)+(Actions!$P$5*E133)</f>
        <v>991428.04307988705</v>
      </c>
      <c r="G133" s="62">
        <f t="shared" si="4"/>
        <v>-5.6580415608298296E-7</v>
      </c>
      <c r="H133" s="60">
        <f>$F133-Actions!$L$7</f>
        <v>-8529.2619201130001</v>
      </c>
      <c r="I133" s="61">
        <f>$H133/Actions!$L$7</f>
        <v>-8.5296260924990191E-3</v>
      </c>
      <c r="J133" s="35">
        <v>-6.4676086139348488E-3</v>
      </c>
      <c r="K133" s="1">
        <f t="shared" si="5"/>
        <v>23</v>
      </c>
    </row>
    <row r="134" spans="1:11" x14ac:dyDescent="0.3">
      <c r="A134" s="14">
        <f>Actions!$L$2*(1+Rendements!L121)</f>
        <v>83.994428643981692</v>
      </c>
      <c r="B134" s="14">
        <f>Actions!$M$2*(1+Rendements!M121)</f>
        <v>78.860487804878048</v>
      </c>
      <c r="C134" s="14">
        <f>Actions!$N$2*(1+Rendements!N121)</f>
        <v>10.540094339622641</v>
      </c>
      <c r="D134" s="14">
        <f>Actions!$O$2*(1+Rendements!O121)</f>
        <v>11.681660899653979</v>
      </c>
      <c r="E134" s="14">
        <f>Actions!$P$2*(1+Rendements!P121)</f>
        <v>100.5</v>
      </c>
      <c r="F134" s="59">
        <f>(Actions!$L$5*A134)+(Actions!$M$5*B134)+(Actions!$N$5*C134)+(Actions!$O$5*D134)+(Actions!$P$5*E134)</f>
        <v>1016567.2612967131</v>
      </c>
      <c r="G134" s="62">
        <f t="shared" si="4"/>
        <v>2.5356573674001348E-2</v>
      </c>
      <c r="H134" s="60">
        <f>$F134-Actions!$L$7</f>
        <v>16609.956296713091</v>
      </c>
      <c r="I134" s="61">
        <f>$H134/Actions!$L$7</f>
        <v>1.6610665489076148E-2</v>
      </c>
      <c r="J134" s="35">
        <v>-6.409904205214173E-3</v>
      </c>
      <c r="K134" s="1">
        <f t="shared" si="5"/>
        <v>24</v>
      </c>
    </row>
    <row r="135" spans="1:11" x14ac:dyDescent="0.3">
      <c r="A135" s="14">
        <f>Actions!$L$2*(1+Rendements!L122)</f>
        <v>84.213983072258699</v>
      </c>
      <c r="B135" s="14">
        <f>Actions!$M$2*(1+Rendements!M122)</f>
        <v>76.617577197149643</v>
      </c>
      <c r="C135" s="14">
        <f>Actions!$N$2*(1+Rendements!N122)</f>
        <v>10.639161467889908</v>
      </c>
      <c r="D135" s="14">
        <f>Actions!$O$2*(1+Rendements!O122)</f>
        <v>11.279620853080567</v>
      </c>
      <c r="E135" s="14">
        <f>Actions!$P$2*(1+Rendements!P122)</f>
        <v>101.18964441671865</v>
      </c>
      <c r="F135" s="59">
        <f>(Actions!$L$5*A135)+(Actions!$M$5*B135)+(Actions!$N$5*C135)+(Actions!$O$5*D135)+(Actions!$P$5*E135)</f>
        <v>1007340.3341952886</v>
      </c>
      <c r="G135" s="62">
        <f t="shared" si="4"/>
        <v>-9.0765534684392746E-3</v>
      </c>
      <c r="H135" s="60">
        <f>$F135-Actions!$L$7</f>
        <v>7383.0291952885455</v>
      </c>
      <c r="I135" s="61">
        <f>$H135/Actions!$L$7</f>
        <v>7.3833444271788635E-3</v>
      </c>
      <c r="J135" s="35">
        <v>-6.3149912093062362E-3</v>
      </c>
      <c r="K135" s="1">
        <f t="shared" si="5"/>
        <v>25</v>
      </c>
    </row>
    <row r="136" spans="1:11" x14ac:dyDescent="0.3">
      <c r="A136" s="14">
        <f>Actions!$L$2*(1+Rendements!L123)</f>
        <v>83.318567130500185</v>
      </c>
      <c r="B136" s="14">
        <f>Actions!$M$2*(1+Rendements!M123)</f>
        <v>75.15428571428572</v>
      </c>
      <c r="C136" s="14">
        <f>Actions!$N$2*(1+Rendements!N123)</f>
        <v>10.45877028489001</v>
      </c>
      <c r="D136" s="14">
        <f>Actions!$O$2*(1+Rendements!O123)</f>
        <v>10.999717647058823</v>
      </c>
      <c r="E136" s="14">
        <f>Actions!$P$2*(1+Rendements!P123)</f>
        <v>100.68680297397769</v>
      </c>
      <c r="F136" s="59">
        <f>(Actions!$L$5*A136)+(Actions!$M$5*B136)+(Actions!$N$5*C136)+(Actions!$O$5*D136)+(Actions!$P$5*E136)</f>
        <v>991937.60386469297</v>
      </c>
      <c r="G136" s="62">
        <f t="shared" si="4"/>
        <v>-1.5290493001950622E-2</v>
      </c>
      <c r="H136" s="60">
        <f>$F136-Actions!$L$7</f>
        <v>-8019.7011353070848</v>
      </c>
      <c r="I136" s="61">
        <f>$H136/Actions!$L$7</f>
        <v>-8.0200435510664973E-3</v>
      </c>
      <c r="J136" s="35">
        <v>-6.1585780899338421E-3</v>
      </c>
      <c r="K136" s="1">
        <f t="shared" si="5"/>
        <v>26</v>
      </c>
    </row>
    <row r="137" spans="1:11" x14ac:dyDescent="0.3">
      <c r="A137" s="14">
        <f>Actions!$L$2*(1+Rendements!L124)</f>
        <v>83.10764868603043</v>
      </c>
      <c r="B137" s="14">
        <f>Actions!$M$2*(1+Rendements!M124)</f>
        <v>76.613138686131379</v>
      </c>
      <c r="C137" s="14">
        <f>Actions!$N$2*(1+Rendements!N124)</f>
        <v>10.48515140591204</v>
      </c>
      <c r="D137" s="14">
        <f>Actions!$O$2*(1+Rendements!O124)</f>
        <v>11.221466219453761</v>
      </c>
      <c r="E137" s="14">
        <f>Actions!$P$2*(1+Rendements!P124)</f>
        <v>99.505565862708721</v>
      </c>
      <c r="F137" s="59">
        <f>(Actions!$L$5*A137)+(Actions!$M$5*B137)+(Actions!$N$5*C137)+(Actions!$O$5*D137)+(Actions!$P$5*E137)</f>
        <v>997345.47603562451</v>
      </c>
      <c r="G137" s="62">
        <f t="shared" si="4"/>
        <v>5.4518269595404956E-3</v>
      </c>
      <c r="H137" s="60">
        <f>$F137-Actions!$L$7</f>
        <v>-2611.8289643755415</v>
      </c>
      <c r="I137" s="61">
        <f>$H137/Actions!$L$7</f>
        <v>-2.6119404811743852E-3</v>
      </c>
      <c r="J137" s="35">
        <v>-6.1402569769101736E-3</v>
      </c>
      <c r="K137" s="1">
        <f t="shared" si="5"/>
        <v>27</v>
      </c>
    </row>
    <row r="138" spans="1:11" x14ac:dyDescent="0.3">
      <c r="A138" s="14">
        <f>Actions!$L$2*(1+Rendements!L125)</f>
        <v>84.531546339613101</v>
      </c>
      <c r="B138" s="14">
        <f>Actions!$M$2*(1+Rendements!M125)</f>
        <v>76.238048780487816</v>
      </c>
      <c r="C138" s="14">
        <f>Actions!$N$2*(1+Rendements!N125)</f>
        <v>10.36480589503954</v>
      </c>
      <c r="D138" s="14">
        <f>Actions!$O$2*(1+Rendements!O125)</f>
        <v>11.103586800573888</v>
      </c>
      <c r="E138" s="14">
        <f>Actions!$P$2*(1+Rendements!P125)</f>
        <v>100.37445346658339</v>
      </c>
      <c r="F138" s="59">
        <f>(Actions!$L$5*A138)+(Actions!$M$5*B138)+(Actions!$N$5*C138)+(Actions!$O$5*D138)+(Actions!$P$5*E138)</f>
        <v>997098.15327764454</v>
      </c>
      <c r="G138" s="62">
        <f t="shared" si="4"/>
        <v>-2.4798102956569146E-4</v>
      </c>
      <c r="H138" s="60">
        <f>$F138-Actions!$L$7</f>
        <v>-2859.1517223555129</v>
      </c>
      <c r="I138" s="61">
        <f>$H138/Actions!$L$7</f>
        <v>-2.8592737990503631E-3</v>
      </c>
      <c r="J138" s="35">
        <v>-6.0957554441647323E-3</v>
      </c>
      <c r="K138" s="1">
        <f t="shared" si="5"/>
        <v>28</v>
      </c>
    </row>
    <row r="139" spans="1:11" x14ac:dyDescent="0.3">
      <c r="A139" s="14">
        <f>Actions!$L$2*(1+Rendements!L126)</f>
        <v>83.799817499999989</v>
      </c>
      <c r="B139" s="14">
        <f>Actions!$M$2*(1+Rendements!M126)</f>
        <v>75.856511056511053</v>
      </c>
      <c r="C139" s="14">
        <f>Actions!$N$2*(1+Rendements!N126)</f>
        <v>10.583886874546774</v>
      </c>
      <c r="D139" s="14">
        <f>Actions!$O$2*(1+Rendements!O126)</f>
        <v>11.55658465991317</v>
      </c>
      <c r="E139" s="14">
        <f>Actions!$P$2*(1+Rendements!P126)</f>
        <v>100.56285178236398</v>
      </c>
      <c r="F139" s="59">
        <f>(Actions!$L$5*A139)+(Actions!$M$5*B139)+(Actions!$N$5*C139)+(Actions!$O$5*D139)+(Actions!$P$5*E139)</f>
        <v>1007008.4974108338</v>
      </c>
      <c r="G139" s="62">
        <f t="shared" si="4"/>
        <v>9.9391861278772531E-3</v>
      </c>
      <c r="H139" s="60">
        <f>$F139-Actions!$L$7</f>
        <v>7051.1924108337844</v>
      </c>
      <c r="I139" s="61">
        <f>$H139/Actions!$L$7</f>
        <v>7.0514934743476712E-3</v>
      </c>
      <c r="J139" s="35">
        <v>-6.0826072230293557E-3</v>
      </c>
      <c r="K139" s="1">
        <f t="shared" si="5"/>
        <v>29</v>
      </c>
    </row>
    <row r="140" spans="1:11" x14ac:dyDescent="0.3">
      <c r="A140" s="14">
        <f>Actions!$L$2*(1+Rendements!L127)</f>
        <v>84.820112191473441</v>
      </c>
      <c r="B140" s="14">
        <f>Actions!$M$2*(1+Rendements!M127)</f>
        <v>78.137313432835811</v>
      </c>
      <c r="C140" s="14">
        <f>Actions!$N$2*(1+Rendements!N127)</f>
        <v>10.511169412607448</v>
      </c>
      <c r="D140" s="14">
        <f>Actions!$O$2*(1+Rendements!O127)</f>
        <v>11.299485741000467</v>
      </c>
      <c r="E140" s="14">
        <f>Actions!$P$2*(1+Rendements!P127)</f>
        <v>100.75125</v>
      </c>
      <c r="F140" s="59">
        <f>(Actions!$L$5*A140)+(Actions!$M$5*B140)+(Actions!$N$5*C140)+(Actions!$O$5*D140)+(Actions!$P$5*E140)</f>
        <v>1009782.1567241135</v>
      </c>
      <c r="G140" s="62">
        <f t="shared" si="4"/>
        <v>2.7543554204469967E-3</v>
      </c>
      <c r="H140" s="60">
        <f>$F140-Actions!$L$7</f>
        <v>9824.8517241134541</v>
      </c>
      <c r="I140" s="61">
        <f>$H140/Actions!$L$7</f>
        <v>9.8252712140679387E-3</v>
      </c>
      <c r="J140" s="35">
        <v>-6.0741346925387157E-3</v>
      </c>
      <c r="K140" s="1">
        <f t="shared" si="5"/>
        <v>30</v>
      </c>
    </row>
    <row r="141" spans="1:11" x14ac:dyDescent="0.3">
      <c r="A141" s="14">
        <f>Actions!$L$2*(1+Rendements!L128)</f>
        <v>85.520171947924325</v>
      </c>
      <c r="B141" s="14">
        <f>Actions!$M$2*(1+Rendements!M128)</f>
        <v>77.551100244498784</v>
      </c>
      <c r="C141" s="14">
        <f>Actions!$N$2*(1+Rendements!N128)</f>
        <v>10.615158532240827</v>
      </c>
      <c r="D141" s="14">
        <f>Actions!$O$2*(1+Rendements!O128)</f>
        <v>11.277849860982391</v>
      </c>
      <c r="E141" s="14">
        <f>Actions!$P$2*(1+Rendements!P128)</f>
        <v>100.24937655860349</v>
      </c>
      <c r="F141" s="59">
        <f>(Actions!$L$5*A141)+(Actions!$M$5*B141)+(Actions!$N$5*C141)+(Actions!$O$5*D141)+(Actions!$P$5*E141)</f>
        <v>1010535.028390476</v>
      </c>
      <c r="G141" s="62">
        <f t="shared" si="4"/>
        <v>7.4557830255672641E-4</v>
      </c>
      <c r="H141" s="60">
        <f>$F141-Actions!$L$7</f>
        <v>10577.723390475963</v>
      </c>
      <c r="I141" s="61">
        <f>$H141/Actions!$L$7</f>
        <v>1.0578175025658684E-2</v>
      </c>
      <c r="J141" s="35">
        <v>-6.0033810616972084E-3</v>
      </c>
      <c r="K141" s="1">
        <f t="shared" si="5"/>
        <v>31</v>
      </c>
    </row>
    <row r="142" spans="1:11" x14ac:dyDescent="0.3">
      <c r="A142" s="14">
        <f>Actions!$L$2*(1+Rendements!L129)</f>
        <v>83.941110177628431</v>
      </c>
      <c r="B142" s="14">
        <f>Actions!$M$2*(1+Rendements!M129)</f>
        <v>74.754479418886206</v>
      </c>
      <c r="C142" s="14">
        <f>Actions!$N$2*(1+Rendements!N129)</f>
        <v>10.491684210526316</v>
      </c>
      <c r="D142" s="14">
        <f>Actions!$O$2*(1+Rendements!O129)</f>
        <v>10.983525080533823</v>
      </c>
      <c r="E142" s="14">
        <f>Actions!$P$2*(1+Rendements!P129)</f>
        <v>99.557812499999997</v>
      </c>
      <c r="F142" s="59">
        <f>(Actions!$L$5*A142)+(Actions!$M$5*B142)+(Actions!$N$5*C142)+(Actions!$O$5*D142)+(Actions!$P$5*E142)</f>
        <v>990480.02256309497</v>
      </c>
      <c r="G142" s="62">
        <f t="shared" si="4"/>
        <v>-1.9845928408165681E-2</v>
      </c>
      <c r="H142" s="60">
        <f>$F142-Actions!$L$7</f>
        <v>-9477.2824369050795</v>
      </c>
      <c r="I142" s="61">
        <f>$H142/Actions!$L$7</f>
        <v>-9.4776870867552473E-3</v>
      </c>
      <c r="J142" s="35">
        <v>-5.8391516965171633E-3</v>
      </c>
      <c r="K142" s="1">
        <f t="shared" si="5"/>
        <v>32</v>
      </c>
    </row>
    <row r="143" spans="1:11" x14ac:dyDescent="0.3">
      <c r="A143" s="14">
        <f>Actions!$L$2*(1+Rendements!L130)</f>
        <v>84.9679925917075</v>
      </c>
      <c r="B143" s="14">
        <f>Actions!$M$2*(1+Rendements!M130)</f>
        <v>74.889552238805962</v>
      </c>
      <c r="C143" s="14">
        <f>Actions!$N$2*(1+Rendements!N130)</f>
        <v>10.418444055944056</v>
      </c>
      <c r="D143" s="14">
        <f>Actions!$O$2*(1+Rendements!O130)</f>
        <v>11.252557484748944</v>
      </c>
      <c r="E143" s="14">
        <f>Actions!$P$2*(1+Rendements!P130)</f>
        <v>102.08517350157727</v>
      </c>
      <c r="F143" s="59">
        <f>(Actions!$L$5*A143)+(Actions!$M$5*B143)+(Actions!$N$5*C143)+(Actions!$O$5*D143)+(Actions!$P$5*E143)</f>
        <v>1001721.6309212614</v>
      </c>
      <c r="G143" s="62">
        <f t="shared" si="4"/>
        <v>1.1349656835153654E-2</v>
      </c>
      <c r="H143" s="60">
        <f>$F143-Actions!$L$7</f>
        <v>1764.3259212613339</v>
      </c>
      <c r="I143" s="61">
        <f>$H143/Actions!$L$7</f>
        <v>1.7644012523728037E-3</v>
      </c>
      <c r="J143" s="35">
        <v>-5.7860254118288941E-3</v>
      </c>
      <c r="K143" s="1">
        <f t="shared" si="5"/>
        <v>33</v>
      </c>
    </row>
    <row r="144" spans="1:11" x14ac:dyDescent="0.3">
      <c r="A144" s="14">
        <f>Actions!$L$2*(1+Rendements!L131)</f>
        <v>83.353929956516623</v>
      </c>
      <c r="B144" s="14">
        <f>Actions!$M$2*(1+Rendements!M131)</f>
        <v>76.408163265306115</v>
      </c>
      <c r="C144" s="14">
        <f>Actions!$N$2*(1+Rendements!N131)</f>
        <v>10.399973684210527</v>
      </c>
      <c r="D144" s="14">
        <f>Actions!$O$2*(1+Rendements!O131)</f>
        <v>10.462400747314337</v>
      </c>
      <c r="E144" s="14">
        <f>Actions!$P$2*(1+Rendements!P131)</f>
        <v>99.750931677018642</v>
      </c>
      <c r="F144" s="59">
        <f>(Actions!$L$5*A144)+(Actions!$M$5*B144)+(Actions!$N$5*C144)+(Actions!$O$5*D144)+(Actions!$P$5*E144)</f>
        <v>982705.3523161239</v>
      </c>
      <c r="G144" s="62">
        <f t="shared" si="4"/>
        <v>-1.8983595859509039E-2</v>
      </c>
      <c r="H144" s="60">
        <f>$F144-Actions!$L$7</f>
        <v>-17251.952683876152</v>
      </c>
      <c r="I144" s="61">
        <f>$H144/Actions!$L$7</f>
        <v>-1.7252689287445278E-2</v>
      </c>
      <c r="J144" s="35">
        <v>-5.7749867484386246E-3</v>
      </c>
      <c r="K144" s="1">
        <f t="shared" ref="K144:K179" si="6">K143+1</f>
        <v>34</v>
      </c>
    </row>
    <row r="145" spans="1:11" x14ac:dyDescent="0.3">
      <c r="A145" s="14">
        <f>Actions!$L$2*(1+Rendements!L132)</f>
        <v>83.944179333097665</v>
      </c>
      <c r="B145" s="14">
        <f>Actions!$M$2*(1+Rendements!M132)</f>
        <v>76.8</v>
      </c>
      <c r="C145" s="14">
        <f>Actions!$N$2*(1+Rendements!N132)</f>
        <v>10.543507936507938</v>
      </c>
      <c r="D145" s="14">
        <f>Actions!$O$2*(1+Rendements!O132)</f>
        <v>11.2</v>
      </c>
      <c r="E145" s="14">
        <f>Actions!$P$2*(1+Rendements!P132)</f>
        <v>101.44336670838548</v>
      </c>
      <c r="F145" s="59">
        <f>(Actions!$L$5*A145)+(Actions!$M$5*B145)+(Actions!$N$5*C145)+(Actions!$O$5*D145)+(Actions!$P$5*E145)</f>
        <v>1004423.0842112501</v>
      </c>
      <c r="G145" s="62">
        <f t="shared" si="4"/>
        <v>2.2099942616512713E-2</v>
      </c>
      <c r="H145" s="60">
        <f>$F145-Actions!$L$7</f>
        <v>4465.7792112500174</v>
      </c>
      <c r="I145" s="61">
        <f>$H145/Actions!$L$7</f>
        <v>4.4659698858342933E-3</v>
      </c>
      <c r="J145" s="35">
        <v>-5.7700076968461534E-3</v>
      </c>
      <c r="K145" s="1">
        <f t="shared" si="6"/>
        <v>35</v>
      </c>
    </row>
    <row r="146" spans="1:11" x14ac:dyDescent="0.3">
      <c r="A146" s="14">
        <f>Actions!$L$2*(1+Rendements!L133)</f>
        <v>83.383744281524926</v>
      </c>
      <c r="B146" s="14">
        <f>Actions!$M$2*(1+Rendements!M133)</f>
        <v>76.603076923076927</v>
      </c>
      <c r="C146" s="14">
        <f>Actions!$N$2*(1+Rendements!N133)</f>
        <v>10.528137460650578</v>
      </c>
      <c r="D146" s="14">
        <f>Actions!$O$2*(1+Rendements!O133)</f>
        <v>11.2896</v>
      </c>
      <c r="E146" s="14">
        <f>Actions!$P$2*(1+Rendements!P133)</f>
        <v>100.74922504649719</v>
      </c>
      <c r="F146" s="59">
        <f>(Actions!$L$5*A146)+(Actions!$M$5*B146)+(Actions!$N$5*C146)+(Actions!$O$5*D146)+(Actions!$P$5*E146)</f>
        <v>1002493.7989006958</v>
      </c>
      <c r="G146" s="62">
        <f t="shared" si="4"/>
        <v>-1.9207894968575889E-3</v>
      </c>
      <c r="H146" s="60">
        <f>$F146-Actions!$L$7</f>
        <v>2536.4939006956993</v>
      </c>
      <c r="I146" s="61">
        <f>$H146/Actions!$L$7</f>
        <v>2.5366022009266679E-3</v>
      </c>
      <c r="J146" s="35">
        <v>-5.7488524348149883E-3</v>
      </c>
      <c r="K146" s="1">
        <f t="shared" si="6"/>
        <v>36</v>
      </c>
    </row>
    <row r="147" spans="1:11" x14ac:dyDescent="0.3">
      <c r="A147" s="14">
        <f>Actions!$L$2*(1+Rendements!L134)</f>
        <v>83.57</v>
      </c>
      <c r="B147" s="14">
        <f>Actions!$M$2*(1+Rendements!M134)</f>
        <v>76.207712082262205</v>
      </c>
      <c r="C147" s="14">
        <f>Actions!$N$2*(1+Rendements!N134)</f>
        <v>10.455</v>
      </c>
      <c r="D147" s="14">
        <f>Actions!$O$2*(1+Rendements!O134)</f>
        <v>11.41111111111111</v>
      </c>
      <c r="E147" s="14">
        <f>Actions!$P$2*(1+Rendements!P134)</f>
        <v>101.43228200371058</v>
      </c>
      <c r="F147" s="59">
        <f>(Actions!$L$5*A147)+(Actions!$M$5*B147)+(Actions!$N$5*C147)+(Actions!$O$5*D147)+(Actions!$P$5*E147)</f>
        <v>1004040.0395607059</v>
      </c>
      <c r="G147" s="62">
        <f t="shared" ref="G147:G210" si="7">(F147/F146)-1</f>
        <v>1.5423942389525269E-3</v>
      </c>
      <c r="H147" s="60">
        <f>$F147-Actions!$L$7</f>
        <v>4082.7345607058378</v>
      </c>
      <c r="I147" s="61">
        <f>$H147/Actions!$L$7</f>
        <v>4.0829088805004908E-3</v>
      </c>
      <c r="J147" s="35">
        <v>-5.7008848588244003E-3</v>
      </c>
      <c r="K147" s="1">
        <f t="shared" si="6"/>
        <v>37</v>
      </c>
    </row>
    <row r="148" spans="1:11" x14ac:dyDescent="0.3">
      <c r="A148" s="14">
        <f>Actions!$L$2*(1+Rendements!L135)</f>
        <v>82.096275570185739</v>
      </c>
      <c r="B148" s="14">
        <f>Actions!$M$2*(1+Rendements!M135)</f>
        <v>78.391709844559571</v>
      </c>
      <c r="C148" s="14">
        <f>Actions!$N$2*(1+Rendements!N135)</f>
        <v>10.429579715178882</v>
      </c>
      <c r="D148" s="14">
        <f>Actions!$O$2*(1+Rendements!O135)</f>
        <v>11.232716650438171</v>
      </c>
      <c r="E148" s="14">
        <f>Actions!$P$2*(1+Rendements!P135)</f>
        <v>99.699448529411782</v>
      </c>
      <c r="F148" s="59">
        <f>(Actions!$L$5*A148)+(Actions!$M$5*B148)+(Actions!$N$5*C148)+(Actions!$O$5*D148)+(Actions!$P$5*E148)</f>
        <v>999080.35404674825</v>
      </c>
      <c r="G148" s="62">
        <f t="shared" si="7"/>
        <v>-4.9397288141294071E-3</v>
      </c>
      <c r="H148" s="60">
        <f>$F148-Actions!$L$7</f>
        <v>-876.95095325179864</v>
      </c>
      <c r="I148" s="61">
        <f>$H148/Actions!$L$7</f>
        <v>-8.7698839627137735E-4</v>
      </c>
      <c r="J148" s="35">
        <v>-5.6886846287915079E-3</v>
      </c>
      <c r="K148" s="1">
        <f t="shared" si="6"/>
        <v>38</v>
      </c>
    </row>
    <row r="149" spans="1:11" x14ac:dyDescent="0.3">
      <c r="A149" s="14">
        <f>Actions!$L$2*(1+Rendements!L136)</f>
        <v>80.679654140737185</v>
      </c>
      <c r="B149" s="14">
        <f>Actions!$M$2*(1+Rendements!M136)</f>
        <v>75.435532994923861</v>
      </c>
      <c r="C149" s="14">
        <f>Actions!$N$2*(1+Rendements!N136)</f>
        <v>10.211098537604457</v>
      </c>
      <c r="D149" s="14">
        <f>Actions!$O$2*(1+Rendements!O136)</f>
        <v>10.971650485436893</v>
      </c>
      <c r="E149" s="14">
        <f>Actions!$P$2*(1+Rendements!P136)</f>
        <v>99.134342186534894</v>
      </c>
      <c r="F149" s="59">
        <f>(Actions!$L$5*A149)+(Actions!$M$5*B149)+(Actions!$N$5*C149)+(Actions!$O$5*D149)+(Actions!$P$5*E149)</f>
        <v>978026.74787305249</v>
      </c>
      <c r="G149" s="62">
        <f t="shared" si="7"/>
        <v>-2.1072985859864724E-2</v>
      </c>
      <c r="H149" s="60">
        <f>$F149-Actions!$L$7</f>
        <v>-21930.557126947562</v>
      </c>
      <c r="I149" s="61">
        <f>$H149/Actions!$L$7</f>
        <v>-2.1931493492062203E-2</v>
      </c>
      <c r="J149" s="35">
        <v>-5.6706004720780733E-3</v>
      </c>
      <c r="K149" s="1">
        <f t="shared" si="6"/>
        <v>39</v>
      </c>
    </row>
    <row r="150" spans="1:11" x14ac:dyDescent="0.3">
      <c r="A150" s="14">
        <f>Actions!$L$2*(1+Rendements!L137)</f>
        <v>84.119052931697027</v>
      </c>
      <c r="B150" s="14">
        <f>Actions!$M$2*(1+Rendements!M137)</f>
        <v>75.609302325581396</v>
      </c>
      <c r="C150" s="14">
        <f>Actions!$N$2*(1+Rendements!N137)</f>
        <v>10.451272727272727</v>
      </c>
      <c r="D150" s="14">
        <f>Actions!$O$2*(1+Rendements!O137)</f>
        <v>11.116749256689793</v>
      </c>
      <c r="E150" s="14">
        <f>Actions!$P$2*(1+Rendements!P137)</f>
        <v>100.68879148403256</v>
      </c>
      <c r="F150" s="59">
        <f>(Actions!$L$5*A150)+(Actions!$M$5*B150)+(Actions!$N$5*C150)+(Actions!$O$5*D150)+(Actions!$P$5*E150)</f>
        <v>996988.39945129934</v>
      </c>
      <c r="G150" s="62">
        <f t="shared" si="7"/>
        <v>1.9387661553718738E-2</v>
      </c>
      <c r="H150" s="60">
        <f>$F150-Actions!$L$7</f>
        <v>-2968.9055487007136</v>
      </c>
      <c r="I150" s="61">
        <f>$H150/Actions!$L$7</f>
        <v>-2.9690323115352545E-3</v>
      </c>
      <c r="J150" s="35">
        <v>-5.5979522562965376E-3</v>
      </c>
      <c r="K150" s="1">
        <f t="shared" si="6"/>
        <v>40</v>
      </c>
    </row>
    <row r="151" spans="1:11" x14ac:dyDescent="0.3">
      <c r="A151" s="14">
        <f>Actions!$L$2*(1+Rendements!L138)</f>
        <v>84.599187192118222</v>
      </c>
      <c r="B151" s="14">
        <f>Actions!$M$2*(1+Rendements!M138)</f>
        <v>77.203149606299206</v>
      </c>
      <c r="C151" s="14">
        <f>Actions!$N$2*(1+Rendements!N138)</f>
        <v>10.652615905848787</v>
      </c>
      <c r="D151" s="14">
        <f>Actions!$O$2*(1+Rendements!O138)</f>
        <v>10.981927109335995</v>
      </c>
      <c r="E151" s="14">
        <f>Actions!$P$2*(1+Rendements!P138)</f>
        <v>101.0653125</v>
      </c>
      <c r="F151" s="59">
        <f>(Actions!$L$5*A151)+(Actions!$M$5*B151)+(Actions!$N$5*C151)+(Actions!$O$5*D151)+(Actions!$P$5*E151)</f>
        <v>1004480.9904549364</v>
      </c>
      <c r="G151" s="62">
        <f t="shared" si="7"/>
        <v>7.5152238559250684E-3</v>
      </c>
      <c r="H151" s="60">
        <f>$F151-Actions!$L$7</f>
        <v>4523.6854549363488</v>
      </c>
      <c r="I151" s="61">
        <f>$H151/Actions!$L$7</f>
        <v>4.5238786019332579E-3</v>
      </c>
      <c r="J151" s="35">
        <v>-5.4867478827481473E-3</v>
      </c>
      <c r="K151" s="1">
        <f t="shared" si="6"/>
        <v>41</v>
      </c>
    </row>
    <row r="152" spans="1:11" x14ac:dyDescent="0.3">
      <c r="A152" s="14">
        <f>Actions!$L$2*(1+Rendements!L139)</f>
        <v>83.671666666666653</v>
      </c>
      <c r="B152" s="14">
        <f>Actions!$M$2*(1+Rendements!M139)</f>
        <v>76.8</v>
      </c>
      <c r="C152" s="14">
        <f>Actions!$N$2*(1+Rendements!N139)</f>
        <v>10.575761288064403</v>
      </c>
      <c r="D152" s="14">
        <f>Actions!$O$2*(1+Rendements!O139)</f>
        <v>11.184032586558043</v>
      </c>
      <c r="E152" s="14">
        <f>Actions!$P$2*(1+Rendements!P139)</f>
        <v>100.25015537600994</v>
      </c>
      <c r="F152" s="59">
        <f>(Actions!$L$5*A152)+(Actions!$M$5*B152)+(Actions!$N$5*C152)+(Actions!$O$5*D152)+(Actions!$P$5*E152)</f>
        <v>1001728.315109144</v>
      </c>
      <c r="G152" s="62">
        <f t="shared" si="7"/>
        <v>-2.7403956590017486E-3</v>
      </c>
      <c r="H152" s="60">
        <f>$F152-Actions!$L$7</f>
        <v>1771.0101091439137</v>
      </c>
      <c r="I152" s="61">
        <f>$H152/Actions!$L$7</f>
        <v>1.7710857256489703E-3</v>
      </c>
      <c r="J152" s="35">
        <v>-5.4298467981249961E-3</v>
      </c>
      <c r="K152" s="1">
        <f t="shared" si="6"/>
        <v>42</v>
      </c>
    </row>
    <row r="153" spans="1:11" x14ac:dyDescent="0.3">
      <c r="A153" s="14">
        <f>Actions!$L$2*(1+Rendements!L140)</f>
        <v>83.407530984204129</v>
      </c>
      <c r="B153" s="14">
        <f>Actions!$M$2*(1+Rendements!M140)</f>
        <v>76.599477806788514</v>
      </c>
      <c r="C153" s="14">
        <f>Actions!$N$2*(1+Rendements!N140)</f>
        <v>10.364558823529412</v>
      </c>
      <c r="D153" s="14">
        <f>Actions!$O$2*(1+Rendements!O140)</f>
        <v>10.896186008566183</v>
      </c>
      <c r="E153" s="14">
        <f>Actions!$P$2*(1+Rendements!P140)</f>
        <v>100.93831775700934</v>
      </c>
      <c r="F153" s="59">
        <f>(Actions!$L$5*A153)+(Actions!$M$5*B153)+(Actions!$N$5*C153)+(Actions!$O$5*D153)+(Actions!$P$5*E153)</f>
        <v>992763.35348078678</v>
      </c>
      <c r="G153" s="62">
        <f t="shared" si="7"/>
        <v>-8.9494940825152192E-3</v>
      </c>
      <c r="H153" s="60">
        <f>$F153-Actions!$L$7</f>
        <v>-7193.9515192132676</v>
      </c>
      <c r="I153" s="61">
        <f>$H153/Actions!$L$7</f>
        <v>-7.1942586780875282E-3</v>
      </c>
      <c r="J153" s="35">
        <v>-5.4204282076778035E-3</v>
      </c>
      <c r="K153" s="1">
        <f t="shared" si="6"/>
        <v>43</v>
      </c>
    </row>
    <row r="154" spans="1:11" x14ac:dyDescent="0.3">
      <c r="A154" s="14">
        <f>Actions!$L$2*(1+Rendements!L141)</f>
        <v>83.274951302653989</v>
      </c>
      <c r="B154" s="14">
        <f>Actions!$M$2*(1+Rendements!M141)</f>
        <v>77.40314136125653</v>
      </c>
      <c r="C154" s="14">
        <f>Actions!$N$2*(1+Rendements!N141)</f>
        <v>10.487842931937173</v>
      </c>
      <c r="D154" s="14">
        <f>Actions!$O$2*(1+Rendements!O141)</f>
        <v>11.040335429769392</v>
      </c>
      <c r="E154" s="14">
        <f>Actions!$P$2*(1+Rendements!P141)</f>
        <v>100.37531017369727</v>
      </c>
      <c r="F154" s="59">
        <f>(Actions!$L$5*A154)+(Actions!$M$5*B154)+(Actions!$N$5*C154)+(Actions!$O$5*D154)+(Actions!$P$5*E154)</f>
        <v>998350.82303203875</v>
      </c>
      <c r="G154" s="62">
        <f t="shared" si="7"/>
        <v>5.628198836773457E-3</v>
      </c>
      <c r="H154" s="60">
        <f>$F154-Actions!$L$7</f>
        <v>-1606.4819679612992</v>
      </c>
      <c r="I154" s="61">
        <f>$H154/Actions!$L$7</f>
        <v>-1.6065505596374429E-3</v>
      </c>
      <c r="J154" s="35">
        <v>-5.2440653171015091E-3</v>
      </c>
      <c r="K154" s="1">
        <f t="shared" si="6"/>
        <v>44</v>
      </c>
    </row>
    <row r="155" spans="1:11" x14ac:dyDescent="0.3">
      <c r="A155" s="14">
        <f>Actions!$L$2*(1+Rendements!L142)</f>
        <v>83.631260843005492</v>
      </c>
      <c r="B155" s="14">
        <f>Actions!$M$2*(1+Rendements!M142)</f>
        <v>75.802597402597399</v>
      </c>
      <c r="C155" s="14">
        <f>Actions!$N$2*(1+Rendements!N142)</f>
        <v>10.542306889352821</v>
      </c>
      <c r="D155" s="14">
        <f>Actions!$O$2*(1+Rendements!O142)</f>
        <v>11.178562313908973</v>
      </c>
      <c r="E155" s="14">
        <f>Actions!$P$2*(1+Rendements!P142)</f>
        <v>101.06180124223603</v>
      </c>
      <c r="F155" s="59">
        <f>(Actions!$L$5*A155)+(Actions!$M$5*B155)+(Actions!$N$5*C155)+(Actions!$O$5*D155)+(Actions!$P$5*E155)</f>
        <v>999911.93103162805</v>
      </c>
      <c r="G155" s="62">
        <f t="shared" si="7"/>
        <v>1.5636867958381817E-3</v>
      </c>
      <c r="H155" s="60">
        <f>$F155-Actions!$L$7</f>
        <v>-45.373968372005038</v>
      </c>
      <c r="I155" s="61">
        <f>$H155/Actions!$L$7</f>
        <v>-4.5375905696298739E-5</v>
      </c>
      <c r="J155" s="35">
        <v>-5.2243231248755295E-3</v>
      </c>
      <c r="K155" s="1">
        <f t="shared" si="6"/>
        <v>45</v>
      </c>
    </row>
    <row r="156" spans="1:11" x14ac:dyDescent="0.3">
      <c r="A156" s="14">
        <f>Actions!$L$2*(1+Rendements!L143)</f>
        <v>83.712837260407753</v>
      </c>
      <c r="B156" s="14">
        <f>Actions!$M$2*(1+Rendements!M143)</f>
        <v>76.597894736842107</v>
      </c>
      <c r="C156" s="14">
        <f>Actions!$N$2*(1+Rendements!N143)</f>
        <v>10.682282608695651</v>
      </c>
      <c r="D156" s="14">
        <f>Actions!$O$2*(1+Rendements!O143)</f>
        <v>11.250117195823567</v>
      </c>
      <c r="E156" s="14">
        <f>Actions!$P$2*(1+Rendements!P143)</f>
        <v>101.92773316862259</v>
      </c>
      <c r="F156" s="59">
        <f>(Actions!$L$5*A156)+(Actions!$M$5*B156)+(Actions!$N$5*C156)+(Actions!$O$5*D156)+(Actions!$P$5*E156)</f>
        <v>1007856.653252012</v>
      </c>
      <c r="G156" s="62">
        <f t="shared" si="7"/>
        <v>7.9454219654997438E-3</v>
      </c>
      <c r="H156" s="60">
        <f>$F156-Actions!$L$7</f>
        <v>7899.3482520119287</v>
      </c>
      <c r="I156" s="61">
        <f>$H156/Actions!$L$7</f>
        <v>7.8996855290855931E-3</v>
      </c>
      <c r="J156" s="35">
        <v>-5.1578797220938263E-3</v>
      </c>
      <c r="K156" s="1">
        <f t="shared" si="6"/>
        <v>46</v>
      </c>
    </row>
    <row r="157" spans="1:11" x14ac:dyDescent="0.3">
      <c r="A157" s="14">
        <f>Actions!$L$2*(1+Rendements!L144)</f>
        <v>82.918143814747097</v>
      </c>
      <c r="B157" s="14">
        <f>Actions!$M$2*(1+Rendements!M144)</f>
        <v>78.623746701846969</v>
      </c>
      <c r="C157" s="14">
        <f>Actions!$N$2*(1+Rendements!N144)</f>
        <v>10.380851063829788</v>
      </c>
      <c r="D157" s="14">
        <f>Actions!$O$2*(1+Rendements!O144)</f>
        <v>11.195248196860414</v>
      </c>
      <c r="E157" s="14">
        <f>Actions!$P$2*(1+Rendements!P144)</f>
        <v>100.56120584652865</v>
      </c>
      <c r="F157" s="59">
        <f>(Actions!$L$5*A157)+(Actions!$M$5*B157)+(Actions!$N$5*C157)+(Actions!$O$5*D157)+(Actions!$P$5*E157)</f>
        <v>1001765.0012462278</v>
      </c>
      <c r="G157" s="62">
        <f t="shared" si="7"/>
        <v>-6.0441650964236926E-3</v>
      </c>
      <c r="H157" s="60">
        <f>$F157-Actions!$L$7</f>
        <v>1807.6962462277152</v>
      </c>
      <c r="I157" s="61">
        <f>$H157/Actions!$L$7</f>
        <v>1.8077734291142712E-3</v>
      </c>
      <c r="J157" s="35">
        <v>-5.14028387537745E-3</v>
      </c>
      <c r="K157" s="1">
        <f t="shared" si="6"/>
        <v>47</v>
      </c>
    </row>
    <row r="158" spans="1:11" x14ac:dyDescent="0.3">
      <c r="A158" s="14">
        <f>Actions!$L$2*(1+Rendements!L145)</f>
        <v>84.63759366171233</v>
      </c>
      <c r="B158" s="14">
        <f>Actions!$M$2*(1+Rendements!M145)</f>
        <v>75.414432989690724</v>
      </c>
      <c r="C158" s="14">
        <f>Actions!$N$2*(1+Rendements!N145)</f>
        <v>10.554571428571428</v>
      </c>
      <c r="D158" s="14">
        <f>Actions!$O$2*(1+Rendements!O145)</f>
        <v>11.207130730050935</v>
      </c>
      <c r="E158" s="14">
        <f>Actions!$P$2*(1+Rendements!P145)</f>
        <v>100.9281801582471</v>
      </c>
      <c r="F158" s="59">
        <f>(Actions!$L$5*A158)+(Actions!$M$5*B158)+(Actions!$N$5*C158)+(Actions!$O$5*D158)+(Actions!$P$5*E158)</f>
        <v>1001788.1539562063</v>
      </c>
      <c r="G158" s="62">
        <f t="shared" si="7"/>
        <v>2.3111917415441496E-5</v>
      </c>
      <c r="H158" s="60">
        <f>$F158-Actions!$L$7</f>
        <v>1830.8489562062314</v>
      </c>
      <c r="I158" s="61">
        <f>$H158/Actions!$L$7</f>
        <v>1.8309271276399459E-3</v>
      </c>
      <c r="J158" s="35">
        <v>-5.132221247243325E-3</v>
      </c>
      <c r="K158" s="1">
        <f t="shared" si="6"/>
        <v>48</v>
      </c>
    </row>
    <row r="159" spans="1:11" x14ac:dyDescent="0.3">
      <c r="A159" s="14">
        <f>Actions!$L$2*(1+Rendements!L146)</f>
        <v>83.803124317768336</v>
      </c>
      <c r="B159" s="14">
        <f>Actions!$M$2*(1+Rendements!M146)</f>
        <v>78.211023622047222</v>
      </c>
      <c r="C159" s="14">
        <f>Actions!$N$2*(1+Rendements!N146)</f>
        <v>10.483180592991916</v>
      </c>
      <c r="D159" s="14">
        <f>Actions!$O$2*(1+Rendements!O146)</f>
        <v>11.062226935312831</v>
      </c>
      <c r="E159" s="14">
        <f>Actions!$P$2*(1+Rendements!P146)</f>
        <v>100.5</v>
      </c>
      <c r="F159" s="59">
        <f>(Actions!$L$5*A159)+(Actions!$M$5*B159)+(Actions!$N$5*C159)+(Actions!$O$5*D159)+(Actions!$P$5*E159)</f>
        <v>1002268.3299514543</v>
      </c>
      <c r="G159" s="62">
        <f t="shared" si="7"/>
        <v>4.7931889926200455E-4</v>
      </c>
      <c r="H159" s="60">
        <f>$F159-Actions!$L$7</f>
        <v>2311.024951454252</v>
      </c>
      <c r="I159" s="61">
        <f>$H159/Actions!$L$7</f>
        <v>2.3111236248774159E-3</v>
      </c>
      <c r="J159" s="35">
        <v>-5.1244231949205878E-3</v>
      </c>
      <c r="K159" s="1">
        <f t="shared" si="6"/>
        <v>49</v>
      </c>
    </row>
    <row r="160" spans="1:11" x14ac:dyDescent="0.3">
      <c r="A160" s="14">
        <f>Actions!$L$2*(1+Rendements!L147)</f>
        <v>84.621194968553453</v>
      </c>
      <c r="B160" s="14">
        <f>Actions!$M$2*(1+Rendements!M147)</f>
        <v>76.206185567010309</v>
      </c>
      <c r="C160" s="14">
        <f>Actions!$N$2*(1+Rendements!N147)</f>
        <v>10.44797379032258</v>
      </c>
      <c r="D160" s="14">
        <f>Actions!$O$2*(1+Rendements!O147)</f>
        <v>11.096585784840025</v>
      </c>
      <c r="E160" s="14">
        <f>Actions!$P$2*(1+Rendements!P147)</f>
        <v>100.56090909090908</v>
      </c>
      <c r="F160" s="59">
        <f>(Actions!$L$5*A160)+(Actions!$M$5*B160)+(Actions!$N$5*C160)+(Actions!$O$5*D160)+(Actions!$P$5*E160)</f>
        <v>999066.65886212129</v>
      </c>
      <c r="G160" s="62">
        <f t="shared" si="7"/>
        <v>-3.1944250792480533E-3</v>
      </c>
      <c r="H160" s="60">
        <f>$F160-Actions!$L$7</f>
        <v>-890.64613787876442</v>
      </c>
      <c r="I160" s="61">
        <f>$H160/Actions!$L$7</f>
        <v>-8.906841656392163E-4</v>
      </c>
      <c r="J160" s="35">
        <v>-5.1026227815092647E-3</v>
      </c>
      <c r="K160" s="1">
        <f t="shared" si="6"/>
        <v>50</v>
      </c>
    </row>
    <row r="161" spans="1:11" x14ac:dyDescent="0.3">
      <c r="A161" s="14">
        <f>Actions!$L$2*(1+Rendements!L148)</f>
        <v>82.651648351648333</v>
      </c>
      <c r="B161" s="14">
        <f>Actions!$M$2*(1+Rendements!M148)</f>
        <v>76.60051948051948</v>
      </c>
      <c r="C161" s="14">
        <f>Actions!$N$2*(1+Rendements!N148)</f>
        <v>10.493670141223943</v>
      </c>
      <c r="D161" s="14">
        <f>Actions!$O$2*(1+Rendements!O148)</f>
        <v>11.253402687472908</v>
      </c>
      <c r="E161" s="14">
        <f>Actions!$P$2*(1+Rendements!P148)</f>
        <v>100.62174439733495</v>
      </c>
      <c r="F161" s="59">
        <f>(Actions!$L$5*A161)+(Actions!$M$5*B161)+(Actions!$N$5*C161)+(Actions!$O$5*D161)+(Actions!$P$5*E161)</f>
        <v>999175.8465051403</v>
      </c>
      <c r="G161" s="62">
        <f t="shared" si="7"/>
        <v>1.092896475429761E-4</v>
      </c>
      <c r="H161" s="60">
        <f>$F161-Actions!$L$7</f>
        <v>-781.45849485974759</v>
      </c>
      <c r="I161" s="61">
        <f>$H161/Actions!$L$7</f>
        <v>-7.8149186065473817E-4</v>
      </c>
      <c r="J161" s="35">
        <v>-5.0651805484613179E-3</v>
      </c>
      <c r="K161" s="1">
        <f t="shared" si="6"/>
        <v>51</v>
      </c>
    </row>
    <row r="162" spans="1:11" x14ac:dyDescent="0.3">
      <c r="A162" s="14">
        <f>Actions!$L$2*(1+Rendements!L149)</f>
        <v>83.57</v>
      </c>
      <c r="B162" s="14">
        <f>Actions!$M$2*(1+Rendements!M149)</f>
        <v>78.8</v>
      </c>
      <c r="C162" s="14">
        <f>Actions!$N$2*(1+Rendements!N149)</f>
        <v>10.419974874371858</v>
      </c>
      <c r="D162" s="14">
        <f>Actions!$O$2*(1+Rendements!O149)</f>
        <v>11.028472821397758</v>
      </c>
      <c r="E162" s="14">
        <f>Actions!$P$2*(1+Rendements!P149)</f>
        <v>100.2568058076225</v>
      </c>
      <c r="F162" s="59">
        <f>(Actions!$L$5*A162)+(Actions!$M$5*B162)+(Actions!$N$5*C162)+(Actions!$O$5*D162)+(Actions!$P$5*E162)</f>
        <v>1000948.3921007278</v>
      </c>
      <c r="G162" s="62">
        <f t="shared" si="7"/>
        <v>1.7740076501921997E-3</v>
      </c>
      <c r="H162" s="60">
        <f>$F162-Actions!$L$7</f>
        <v>991.08710072771646</v>
      </c>
      <c r="I162" s="61">
        <f>$H162/Actions!$L$7</f>
        <v>9.9112941699817524E-4</v>
      </c>
      <c r="J162" s="35">
        <v>-4.9656476159369786E-3</v>
      </c>
      <c r="K162" s="1">
        <f t="shared" si="6"/>
        <v>52</v>
      </c>
    </row>
    <row r="163" spans="1:11" x14ac:dyDescent="0.3">
      <c r="A163" s="14">
        <f>Actions!$L$2*(1+Rendements!L150)</f>
        <v>82.833211352657003</v>
      </c>
      <c r="B163" s="14">
        <f>Actions!$M$2*(1+Rendements!M150)</f>
        <v>76.215228426395939</v>
      </c>
      <c r="C163" s="14">
        <f>Actions!$N$2*(1+Rendements!N150)</f>
        <v>10.497171428571429</v>
      </c>
      <c r="D163" s="14">
        <f>Actions!$O$2*(1+Rendements!O150)</f>
        <v>11.266243154435921</v>
      </c>
      <c r="E163" s="14">
        <f>Actions!$P$2*(1+Rendements!P150)</f>
        <v>100.80473013947847</v>
      </c>
      <c r="F163" s="59">
        <f>(Actions!$L$5*A163)+(Actions!$M$5*B163)+(Actions!$N$5*C163)+(Actions!$O$5*D163)+(Actions!$P$5*E163)</f>
        <v>999267.4388327105</v>
      </c>
      <c r="G163" s="62">
        <f t="shared" si="7"/>
        <v>-1.6793605757129404E-3</v>
      </c>
      <c r="H163" s="60">
        <f>$F163-Actions!$L$7</f>
        <v>-689.86616728955414</v>
      </c>
      <c r="I163" s="61">
        <f>$H163/Actions!$L$7</f>
        <v>-6.8989562238315179E-4</v>
      </c>
      <c r="J163" s="35">
        <v>-4.9486547024737782E-3</v>
      </c>
      <c r="K163" s="1">
        <f t="shared" si="6"/>
        <v>53</v>
      </c>
    </row>
    <row r="164" spans="1:11" x14ac:dyDescent="0.3">
      <c r="A164" s="14">
        <f>Actions!$L$2*(1+Rendements!L151)</f>
        <v>83.468172291945891</v>
      </c>
      <c r="B164" s="14">
        <f>Actions!$M$2*(1+Rendements!M151)</f>
        <v>76.210741687979521</v>
      </c>
      <c r="C164" s="14">
        <f>Actions!$N$2*(1+Rendements!N151)</f>
        <v>10.44099933043187</v>
      </c>
      <c r="D164" s="14">
        <f>Actions!$O$2*(1+Rendements!O151)</f>
        <v>11.175609756097561</v>
      </c>
      <c r="E164" s="14">
        <f>Actions!$P$2*(1+Rendements!P151)</f>
        <v>100.5</v>
      </c>
      <c r="F164" s="59">
        <f>(Actions!$L$5*A164)+(Actions!$M$5*B164)+(Actions!$N$5*C164)+(Actions!$O$5*D164)+(Actions!$P$5*E164)</f>
        <v>997475.8472565905</v>
      </c>
      <c r="G164" s="62">
        <f t="shared" si="7"/>
        <v>-1.7929049886913351E-3</v>
      </c>
      <c r="H164" s="60">
        <f>$F164-Actions!$L$7</f>
        <v>-2481.4577434095554</v>
      </c>
      <c r="I164" s="61">
        <f>$H164/Actions!$L$7</f>
        <v>-2.4815636937714609E-3</v>
      </c>
      <c r="J164" s="35">
        <v>-4.9233436599511824E-3</v>
      </c>
      <c r="K164" s="1">
        <f t="shared" si="6"/>
        <v>54</v>
      </c>
    </row>
    <row r="165" spans="1:11" x14ac:dyDescent="0.3">
      <c r="A165" s="14">
        <f>Actions!$L$2*(1+Rendements!L152)</f>
        <v>85.150254971330966</v>
      </c>
      <c r="B165" s="14">
        <f>Actions!$M$2*(1+Rendements!M152)</f>
        <v>78.383505154639181</v>
      </c>
      <c r="C165" s="14">
        <f>Actions!$N$2*(1+Rendements!N152)</f>
        <v>10.325320147502515</v>
      </c>
      <c r="D165" s="14">
        <f>Actions!$O$2*(1+Rendements!O152)</f>
        <v>11.378437363596683</v>
      </c>
      <c r="E165" s="14">
        <f>Actions!$P$2*(1+Rendements!P152)</f>
        <v>101.22914147521161</v>
      </c>
      <c r="F165" s="59">
        <f>(Actions!$L$5*A165)+(Actions!$M$5*B165)+(Actions!$N$5*C165)+(Actions!$O$5*D165)+(Actions!$P$5*E165)</f>
        <v>1010019.004208068</v>
      </c>
      <c r="G165" s="62">
        <f t="shared" si="7"/>
        <v>1.2574897914546579E-2</v>
      </c>
      <c r="H165" s="60">
        <f>$F165-Actions!$L$7</f>
        <v>10061.699208067963</v>
      </c>
      <c r="I165" s="61">
        <f>$H165/Actions!$L$7</f>
        <v>1.0062128810657534E-2</v>
      </c>
      <c r="J165" s="35">
        <v>-4.9100209496663987E-3</v>
      </c>
      <c r="K165" s="1">
        <f t="shared" si="6"/>
        <v>55</v>
      </c>
    </row>
    <row r="166" spans="1:11" x14ac:dyDescent="0.3">
      <c r="A166" s="14">
        <f>Actions!$L$2*(1+Rendements!L153)</f>
        <v>83.449928160919541</v>
      </c>
      <c r="B166" s="14">
        <f>Actions!$M$2*(1+Rendements!M153)</f>
        <v>75.63636363636364</v>
      </c>
      <c r="C166" s="14">
        <f>Actions!$N$2*(1+Rendements!N153)</f>
        <v>10.419511201629328</v>
      </c>
      <c r="D166" s="14">
        <f>Actions!$O$2*(1+Rendements!O153)</f>
        <v>11.175939849624058</v>
      </c>
      <c r="E166" s="14">
        <f>Actions!$P$2*(1+Rendements!P153)</f>
        <v>101.34453781512605</v>
      </c>
      <c r="F166" s="59">
        <f>(Actions!$L$5*A166)+(Actions!$M$5*B166)+(Actions!$N$5*C166)+(Actions!$O$5*D166)+(Actions!$P$5*E166)</f>
        <v>997211.98692097655</v>
      </c>
      <c r="G166" s="62">
        <f t="shared" si="7"/>
        <v>-1.2679976548691907E-2</v>
      </c>
      <c r="H166" s="60">
        <f>$F166-Actions!$L$7</f>
        <v>-2745.3180790235056</v>
      </c>
      <c r="I166" s="61">
        <f>$H166/Actions!$L$7</f>
        <v>-2.7454352953834417E-3</v>
      </c>
      <c r="J166" s="35">
        <v>-4.7280374632686795E-3</v>
      </c>
      <c r="K166" s="1">
        <f t="shared" si="6"/>
        <v>56</v>
      </c>
    </row>
    <row r="167" spans="1:11" x14ac:dyDescent="0.3">
      <c r="A167" s="14">
        <f>Actions!$L$2*(1+Rendements!L154)</f>
        <v>83.549959232613887</v>
      </c>
      <c r="B167" s="14">
        <f>Actions!$M$2*(1+Rendements!M154)</f>
        <v>78.375384615384604</v>
      </c>
      <c r="C167" s="14">
        <f>Actions!$N$2*(1+Rendements!N154)</f>
        <v>10.358853882833788</v>
      </c>
      <c r="D167" s="14">
        <f>Actions!$O$2*(1+Rendements!O154)</f>
        <v>11.105963401506997</v>
      </c>
      <c r="E167" s="14">
        <f>Actions!$P$2*(1+Rendements!P154)</f>
        <v>100.79910714285714</v>
      </c>
      <c r="F167" s="59">
        <f>(Actions!$L$5*A167)+(Actions!$M$5*B167)+(Actions!$N$5*C167)+(Actions!$O$5*D167)+(Actions!$P$5*E167)</f>
        <v>1001088.4815818302</v>
      </c>
      <c r="G167" s="62">
        <f t="shared" si="7"/>
        <v>3.8873325949708715E-3</v>
      </c>
      <c r="H167" s="60">
        <f>$F167-Actions!$L$7</f>
        <v>1131.1765818301355</v>
      </c>
      <c r="I167" s="61">
        <f>$H167/Actions!$L$7</f>
        <v>1.1312248794763647E-3</v>
      </c>
      <c r="J167" s="35">
        <v>-4.5472253217329912E-3</v>
      </c>
      <c r="K167" s="1">
        <f t="shared" si="6"/>
        <v>57</v>
      </c>
    </row>
    <row r="168" spans="1:11" x14ac:dyDescent="0.3">
      <c r="A168" s="14">
        <f>Actions!$L$2*(1+Rendements!L155)</f>
        <v>84.361800191892542</v>
      </c>
      <c r="B168" s="14">
        <f>Actions!$M$2*(1+Rendements!M155)</f>
        <v>75.256281407035175</v>
      </c>
      <c r="C168" s="14">
        <f>Actions!$N$2*(1+Rendements!N155)</f>
        <v>10.185448607768993</v>
      </c>
      <c r="D168" s="14">
        <f>Actions!$O$2*(1+Rendements!O155)</f>
        <v>11.148936170212766</v>
      </c>
      <c r="E168" s="14">
        <f>Actions!$P$2*(1+Rendements!P155)</f>
        <v>101.75252225519287</v>
      </c>
      <c r="F168" s="59">
        <f>(Actions!$L$5*A168)+(Actions!$M$5*B168)+(Actions!$N$5*C168)+(Actions!$O$5*D168)+(Actions!$P$5*E168)</f>
        <v>994256.6635404547</v>
      </c>
      <c r="G168" s="62">
        <f t="shared" si="7"/>
        <v>-6.8243898187505536E-3</v>
      </c>
      <c r="H168" s="60">
        <f>$F168-Actions!$L$7</f>
        <v>-5700.6414595453534</v>
      </c>
      <c r="I168" s="61">
        <f>$H168/Actions!$L$7</f>
        <v>-5.7008848588244003E-3</v>
      </c>
      <c r="J168" s="35">
        <v>-4.5389694613470226E-3</v>
      </c>
      <c r="K168" s="1">
        <f t="shared" si="6"/>
        <v>58</v>
      </c>
    </row>
    <row r="169" spans="1:11" x14ac:dyDescent="0.3">
      <c r="A169" s="14">
        <f>Actions!$L$2*(1+Rendements!L156)</f>
        <v>84.374225971248663</v>
      </c>
      <c r="B169" s="14">
        <f>Actions!$M$2*(1+Rendements!M156)</f>
        <v>79.359999999999985</v>
      </c>
      <c r="C169" s="14">
        <f>Actions!$N$2*(1+Rendements!N156)</f>
        <v>10.569363091037403</v>
      </c>
      <c r="D169" s="14">
        <f>Actions!$O$2*(1+Rendements!O156)</f>
        <v>11.138931297709922</v>
      </c>
      <c r="E169" s="14">
        <f>Actions!$P$2*(1+Rendements!P156)</f>
        <v>100.61781946072685</v>
      </c>
      <c r="F169" s="59">
        <f>(Actions!$L$5*A169)+(Actions!$M$5*B169)+(Actions!$N$5*C169)+(Actions!$O$5*D169)+(Actions!$P$5*E169)</f>
        <v>1009879.6662277051</v>
      </c>
      <c r="G169" s="62">
        <f t="shared" si="7"/>
        <v>1.5713249164072352E-2</v>
      </c>
      <c r="H169" s="60">
        <f>$F169-Actions!$L$7</f>
        <v>9922.361227705027</v>
      </c>
      <c r="I169" s="61">
        <f>$H169/Actions!$L$7</f>
        <v>9.9227848810055207E-3</v>
      </c>
      <c r="J169" s="35">
        <v>-4.4765702800370968E-3</v>
      </c>
      <c r="K169" s="1">
        <f t="shared" si="6"/>
        <v>59</v>
      </c>
    </row>
    <row r="170" spans="1:11" x14ac:dyDescent="0.3">
      <c r="A170" s="14">
        <f>Actions!$L$2*(1+Rendements!L157)</f>
        <v>81.249157448811488</v>
      </c>
      <c r="B170" s="14">
        <f>Actions!$M$2*(1+Rendements!M157)</f>
        <v>77.75285359801488</v>
      </c>
      <c r="C170" s="14">
        <f>Actions!$N$2*(1+Rendements!N157)</f>
        <v>10.538931937172775</v>
      </c>
      <c r="D170" s="14">
        <f>Actions!$O$2*(1+Rendements!O157)</f>
        <v>11.362105263157895</v>
      </c>
      <c r="E170" s="14">
        <f>Actions!$P$2*(1+Rendements!P157)</f>
        <v>100.26463700234191</v>
      </c>
      <c r="F170" s="59">
        <f>(Actions!$L$5*A170)+(Actions!$M$5*B170)+(Actions!$N$5*C170)+(Actions!$O$5*D170)+(Actions!$P$5*E170)</f>
        <v>1000916.6348892855</v>
      </c>
      <c r="G170" s="62">
        <f t="shared" si="7"/>
        <v>-8.8753458834357479E-3</v>
      </c>
      <c r="H170" s="60">
        <f>$F170-Actions!$L$7</f>
        <v>959.32988928549457</v>
      </c>
      <c r="I170" s="61">
        <f>$H170/Actions!$L$7</f>
        <v>9.5937084962391926E-4</v>
      </c>
      <c r="J170" s="35">
        <v>-4.4574489943955227E-3</v>
      </c>
      <c r="K170" s="1">
        <f t="shared" si="6"/>
        <v>60</v>
      </c>
    </row>
    <row r="171" spans="1:11" x14ac:dyDescent="0.3">
      <c r="A171" s="14">
        <f>Actions!$L$2*(1+Rendements!L158)</f>
        <v>82.507926652142316</v>
      </c>
      <c r="B171" s="14">
        <f>Actions!$M$2*(1+Rendements!M158)</f>
        <v>77.17647058823529</v>
      </c>
      <c r="C171" s="14">
        <f>Actions!$N$2*(1+Rendements!N158)</f>
        <v>10.422418628808865</v>
      </c>
      <c r="D171" s="14">
        <f>Actions!$O$2*(1+Rendements!O158)</f>
        <v>11.098313878080413</v>
      </c>
      <c r="E171" s="14">
        <f>Actions!$P$2*(1+Rendements!P158)</f>
        <v>101.91549295774648</v>
      </c>
      <c r="F171" s="59">
        <f>(Actions!$L$5*A171)+(Actions!$M$5*B171)+(Actions!$N$5*C171)+(Actions!$O$5*D171)+(Actions!$P$5*E171)</f>
        <v>998773.86574762349</v>
      </c>
      <c r="G171" s="62">
        <f t="shared" si="7"/>
        <v>-2.1408068034547423E-3</v>
      </c>
      <c r="H171" s="60">
        <f>$F171-Actions!$L$7</f>
        <v>-1183.4392523765564</v>
      </c>
      <c r="I171" s="61">
        <f>$H171/Actions!$L$7</f>
        <v>-1.1834897814727763E-3</v>
      </c>
      <c r="J171" s="35">
        <v>-4.4022930430451905E-3</v>
      </c>
      <c r="K171" s="1">
        <f t="shared" si="6"/>
        <v>61</v>
      </c>
    </row>
    <row r="172" spans="1:11" x14ac:dyDescent="0.3">
      <c r="A172" s="14">
        <f>Actions!$L$2*(1+Rendements!L159)</f>
        <v>84.727706264558051</v>
      </c>
      <c r="B172" s="14">
        <f>Actions!$M$2*(1+Rendements!M159)</f>
        <v>78.298536585365852</v>
      </c>
      <c r="C172" s="14">
        <f>Actions!$N$2*(1+Rendements!N159)</f>
        <v>10.45136853073984</v>
      </c>
      <c r="D172" s="14">
        <f>Actions!$O$2*(1+Rendements!O159)</f>
        <v>11.221989528795813</v>
      </c>
      <c r="E172" s="14">
        <f>Actions!$P$2*(1+Rendements!P159)</f>
        <v>100.73263888888887</v>
      </c>
      <c r="F172" s="59">
        <f>(Actions!$L$5*A172)+(Actions!$M$5*B172)+(Actions!$N$5*C172)+(Actions!$O$5*D172)+(Actions!$P$5*E172)</f>
        <v>1007416.0373884981</v>
      </c>
      <c r="G172" s="62">
        <f t="shared" si="7"/>
        <v>8.6527811121746012E-3</v>
      </c>
      <c r="H172" s="60">
        <f>$F172-Actions!$L$7</f>
        <v>7458.7323884980287</v>
      </c>
      <c r="I172" s="61">
        <f>$H172/Actions!$L$7</f>
        <v>7.4590508526741831E-3</v>
      </c>
      <c r="J172" s="35">
        <v>-4.3421158870390972E-3</v>
      </c>
      <c r="K172" s="1">
        <f t="shared" si="6"/>
        <v>62</v>
      </c>
    </row>
    <row r="173" spans="1:11" x14ac:dyDescent="0.3">
      <c r="A173" s="14">
        <f>Actions!$L$2*(1+Rendements!L160)</f>
        <v>83.630631197097941</v>
      </c>
      <c r="B173" s="14">
        <f>Actions!$M$2*(1+Rendements!M160)</f>
        <v>78.269856459330143</v>
      </c>
      <c r="C173" s="14">
        <f>Actions!$N$2*(1+Rendements!N160)</f>
        <v>10.4077744961779</v>
      </c>
      <c r="D173" s="14">
        <f>Actions!$O$2*(1+Rendements!O160)</f>
        <v>11.163422599608099</v>
      </c>
      <c r="E173" s="14">
        <f>Actions!$P$2*(1+Rendements!P160)</f>
        <v>100.5</v>
      </c>
      <c r="F173" s="59">
        <f>(Actions!$L$5*A173)+(Actions!$M$5*B173)+(Actions!$N$5*C173)+(Actions!$O$5*D173)+(Actions!$P$5*E173)</f>
        <v>1002373.3623733399</v>
      </c>
      <c r="G173" s="62">
        <f t="shared" si="7"/>
        <v>-5.0055536421974578E-3</v>
      </c>
      <c r="H173" s="60">
        <f>$F173-Actions!$L$7</f>
        <v>2416.0573733398924</v>
      </c>
      <c r="I173" s="61">
        <f>$H173/Actions!$L$7</f>
        <v>2.4161605313137765E-3</v>
      </c>
      <c r="J173" s="35">
        <v>-4.3398195553044257E-3</v>
      </c>
      <c r="K173" s="1">
        <f t="shared" si="6"/>
        <v>63</v>
      </c>
    </row>
    <row r="174" spans="1:11" x14ac:dyDescent="0.3">
      <c r="A174" s="14">
        <f>Actions!$L$2*(1+Rendements!L161)</f>
        <v>84.095089415176403</v>
      </c>
      <c r="B174" s="14">
        <f>Actions!$M$2*(1+Rendements!M161)</f>
        <v>76.8</v>
      </c>
      <c r="C174" s="14">
        <f>Actions!$N$2*(1+Rendements!N161)</f>
        <v>10.50973821989529</v>
      </c>
      <c r="D174" s="14">
        <f>Actions!$O$2*(1+Rendements!O161)</f>
        <v>11.314984709480122</v>
      </c>
      <c r="E174" s="14">
        <f>Actions!$P$2*(1+Rendements!P161)</f>
        <v>99.281466512702082</v>
      </c>
      <c r="F174" s="59">
        <f>(Actions!$L$5*A174)+(Actions!$M$5*B174)+(Actions!$N$5*C174)+(Actions!$O$5*D174)+(Actions!$P$5*E174)</f>
        <v>1001889.3316963578</v>
      </c>
      <c r="G174" s="62">
        <f t="shared" si="7"/>
        <v>-4.8288461680190409E-4</v>
      </c>
      <c r="H174" s="60">
        <f>$F174-Actions!$L$7</f>
        <v>1932.0266963577596</v>
      </c>
      <c r="I174" s="61">
        <f>$H174/Actions!$L$7</f>
        <v>1.932109187759531E-3</v>
      </c>
      <c r="J174" s="35">
        <v>-4.2034476528945777E-3</v>
      </c>
      <c r="K174" s="1">
        <f t="shared" si="6"/>
        <v>64</v>
      </c>
    </row>
    <row r="175" spans="1:11" x14ac:dyDescent="0.3">
      <c r="A175" s="14">
        <f>Actions!$L$2*(1+Rendements!L162)</f>
        <v>82.646796349663774</v>
      </c>
      <c r="B175" s="14">
        <f>Actions!$M$2*(1+Rendements!M162)</f>
        <v>77.881690140845066</v>
      </c>
      <c r="C175" s="14">
        <f>Actions!$N$2*(1+Rendements!N162)</f>
        <v>10.451369791666666</v>
      </c>
      <c r="D175" s="14">
        <f>Actions!$O$2*(1+Rendements!O162)</f>
        <v>11.132194594594594</v>
      </c>
      <c r="E175" s="14">
        <f>Actions!$P$2*(1+Rendements!P162)</f>
        <v>100.44126241963764</v>
      </c>
      <c r="F175" s="59">
        <f>(Actions!$L$5*A175)+(Actions!$M$5*B175)+(Actions!$N$5*C175)+(Actions!$O$5*D175)+(Actions!$P$5*E175)</f>
        <v>999167.66862705222</v>
      </c>
      <c r="G175" s="62">
        <f t="shared" si="7"/>
        <v>-2.7165306418598378E-3</v>
      </c>
      <c r="H175" s="60">
        <f>$F175-Actions!$L$7</f>
        <v>-789.63637294783257</v>
      </c>
      <c r="I175" s="61">
        <f>$H175/Actions!$L$7</f>
        <v>-7.8967008791223589E-4</v>
      </c>
      <c r="J175" s="35">
        <v>-4.1934162341353979E-3</v>
      </c>
      <c r="K175" s="1">
        <f t="shared" si="6"/>
        <v>65</v>
      </c>
    </row>
    <row r="176" spans="1:11" x14ac:dyDescent="0.3">
      <c r="A176" s="14">
        <f>Actions!$L$2*(1+Rendements!L163)</f>
        <v>84.219402622632344</v>
      </c>
      <c r="B176" s="14">
        <f>Actions!$M$2*(1+Rendements!M163)</f>
        <v>77.333333333333329</v>
      </c>
      <c r="C176" s="14">
        <f>Actions!$N$2*(1+Rendements!N163)</f>
        <v>10.375107676276485</v>
      </c>
      <c r="D176" s="14">
        <f>Actions!$O$2*(1+Rendements!O163)</f>
        <v>11.187818142266693</v>
      </c>
      <c r="E176" s="14">
        <f>Actions!$P$2*(1+Rendements!P163)</f>
        <v>101.20526315789473</v>
      </c>
      <c r="F176" s="59">
        <f>(Actions!$L$5*A176)+(Actions!$M$5*B176)+(Actions!$N$5*C176)+(Actions!$O$5*D176)+(Actions!$P$5*E176)</f>
        <v>1002557.8074661189</v>
      </c>
      <c r="G176" s="62">
        <f t="shared" si="7"/>
        <v>3.3929629085427404E-3</v>
      </c>
      <c r="H176" s="60">
        <f>$F176-Actions!$L$7</f>
        <v>2600.5024661188945</v>
      </c>
      <c r="I176" s="61">
        <f>$H176/Actions!$L$7</f>
        <v>2.6006134993122477E-3</v>
      </c>
      <c r="J176" s="35">
        <v>-4.0686893777585964E-3</v>
      </c>
      <c r="K176" s="1">
        <f t="shared" si="6"/>
        <v>66</v>
      </c>
    </row>
    <row r="177" spans="1:11" x14ac:dyDescent="0.3">
      <c r="A177" s="14">
        <f>Actions!$L$2*(1+Rendements!L164)</f>
        <v>83.7411674698795</v>
      </c>
      <c r="B177" s="14">
        <f>Actions!$M$2*(1+Rendements!M164)</f>
        <v>78.035862068965514</v>
      </c>
      <c r="C177" s="14">
        <f>Actions!$N$2*(1+Rendements!N164)</f>
        <v>10.473297164858243</v>
      </c>
      <c r="D177" s="14">
        <f>Actions!$O$2*(1+Rendements!O164)</f>
        <v>11.246341463414634</v>
      </c>
      <c r="E177" s="14">
        <f>Actions!$P$2*(1+Rendements!P164)</f>
        <v>100.14982578397213</v>
      </c>
      <c r="F177" s="59">
        <f>(Actions!$L$5*A177)+(Actions!$M$5*B177)+(Actions!$N$5*C177)+(Actions!$O$5*D177)+(Actions!$P$5*E177)</f>
        <v>1004065.7728718808</v>
      </c>
      <c r="G177" s="62">
        <f t="shared" si="7"/>
        <v>1.5041181610995213E-3</v>
      </c>
      <c r="H177" s="60">
        <f>$F177-Actions!$L$7</f>
        <v>4108.4678718807409</v>
      </c>
      <c r="I177" s="61">
        <f>$H177/Actions!$L$7</f>
        <v>4.1086432904060242E-3</v>
      </c>
      <c r="J177" s="35">
        <v>-4.0622029287057373E-3</v>
      </c>
      <c r="K177" s="1">
        <f t="shared" si="6"/>
        <v>67</v>
      </c>
    </row>
    <row r="178" spans="1:11" x14ac:dyDescent="0.3">
      <c r="A178" s="14">
        <f>Actions!$L$2*(1+Rendements!L165)</f>
        <v>84.243222315738848</v>
      </c>
      <c r="B178" s="14">
        <f>Actions!$M$2*(1+Rendements!M165)</f>
        <v>79.232579185520351</v>
      </c>
      <c r="C178" s="14">
        <f>Actions!$N$2*(1+Rendements!N165)</f>
        <v>10.608427672955974</v>
      </c>
      <c r="D178" s="14">
        <f>Actions!$O$2*(1+Rendements!O165)</f>
        <v>11.175710258078508</v>
      </c>
      <c r="E178" s="14">
        <f>Actions!$P$2*(1+Rendements!P165)</f>
        <v>100.20716783216783</v>
      </c>
      <c r="F178" s="59">
        <f>(Actions!$L$5*A178)+(Actions!$M$5*B178)+(Actions!$N$5*C178)+(Actions!$O$5*D178)+(Actions!$P$5*E178)</f>
        <v>1009821.2022211548</v>
      </c>
      <c r="G178" s="62">
        <f t="shared" si="7"/>
        <v>5.732123835684666E-3</v>
      </c>
      <c r="H178" s="60">
        <f>$F178-Actions!$L$7</f>
        <v>9863.8972211547662</v>
      </c>
      <c r="I178" s="61">
        <f>$H178/Actions!$L$7</f>
        <v>9.8643183782279233E-3</v>
      </c>
      <c r="J178" s="35">
        <v>-4.0354180214939254E-3</v>
      </c>
      <c r="K178" s="1">
        <f t="shared" si="6"/>
        <v>68</v>
      </c>
    </row>
    <row r="179" spans="1:11" x14ac:dyDescent="0.3">
      <c r="A179" s="14">
        <f>Actions!$L$2*(1+Rendements!L166)</f>
        <v>82.702801765267168</v>
      </c>
      <c r="B179" s="14">
        <f>Actions!$M$2*(1+Rendements!M166)</f>
        <v>76.463157894736838</v>
      </c>
      <c r="C179" s="14">
        <f>Actions!$N$2*(1+Rendements!N166)</f>
        <v>10.415397727272728</v>
      </c>
      <c r="D179" s="14">
        <f>Actions!$O$2*(1+Rendements!O166)</f>
        <v>11.10993262334275</v>
      </c>
      <c r="E179" s="14">
        <f>Actions!$P$2*(1+Rendements!P166)</f>
        <v>100.26504967855055</v>
      </c>
      <c r="F179" s="59">
        <f>(Actions!$L$5*A179)+(Actions!$M$5*B179)+(Actions!$N$5*C179)+(Actions!$O$5*D179)+(Actions!$P$5*E179)</f>
        <v>994171.52662252611</v>
      </c>
      <c r="G179" s="62">
        <f t="shared" si="7"/>
        <v>-1.5497471794221007E-2</v>
      </c>
      <c r="H179" s="60">
        <f>$F179-Actions!$L$7</f>
        <v>-5785.7783774739364</v>
      </c>
      <c r="I179" s="61">
        <f>$H179/Actions!$L$7</f>
        <v>-5.7860254118288941E-3</v>
      </c>
      <c r="J179" s="35">
        <v>-3.951754509126903E-3</v>
      </c>
      <c r="K179" s="1">
        <f t="shared" si="6"/>
        <v>69</v>
      </c>
    </row>
    <row r="180" spans="1:11" x14ac:dyDescent="0.3">
      <c r="A180" s="14">
        <f>Actions!$L$2*(1+Rendements!L167)</f>
        <v>82.270671326985664</v>
      </c>
      <c r="B180" s="14">
        <f>Actions!$M$2*(1+Rendements!M167)</f>
        <v>78.829955947136554</v>
      </c>
      <c r="C180" s="14">
        <f>Actions!$N$2*(1+Rendements!N167)</f>
        <v>10.335741444866921</v>
      </c>
      <c r="D180" s="14">
        <f>Actions!$O$2*(1+Rendements!O167)</f>
        <v>11.303067484662575</v>
      </c>
      <c r="E180" s="14">
        <f>Actions!$P$2*(1+Rendements!P167)</f>
        <v>101.14762741652022</v>
      </c>
      <c r="F180" s="59">
        <f>(Actions!$L$5*A180)+(Actions!$M$5*B180)+(Actions!$N$5*C180)+(Actions!$O$5*D180)+(Actions!$P$5*E180)</f>
        <v>1002981.9745031744</v>
      </c>
      <c r="G180" s="62">
        <f t="shared" si="7"/>
        <v>8.8621003968800682E-3</v>
      </c>
      <c r="H180" s="60">
        <f>$F180-Actions!$L$7</f>
        <v>3024.6695031743729</v>
      </c>
      <c r="I180" s="61">
        <f>$H180/Actions!$L$7</f>
        <v>3.0247986469526043E-3</v>
      </c>
      <c r="J180" s="35">
        <v>-3.8064822821212382E-3</v>
      </c>
      <c r="K180" s="1"/>
    </row>
    <row r="181" spans="1:11" x14ac:dyDescent="0.3">
      <c r="A181" s="14">
        <f>Actions!$L$2*(1+Rendements!L168)</f>
        <v>85.002394711067566</v>
      </c>
      <c r="B181" s="14">
        <f>Actions!$M$2*(1+Rendements!M168)</f>
        <v>74.987124463519308</v>
      </c>
      <c r="C181" s="14">
        <f>Actions!$N$2*(1+Rendements!N168)</f>
        <v>10.601223776223776</v>
      </c>
      <c r="D181" s="14">
        <f>Actions!$O$2*(1+Rendements!O168)</f>
        <v>11.173252279635257</v>
      </c>
      <c r="E181" s="14">
        <f>Actions!$P$2*(1+Rendements!P168)</f>
        <v>101.96245634458673</v>
      </c>
      <c r="F181" s="59">
        <f>(Actions!$L$5*A181)+(Actions!$M$5*B181)+(Actions!$N$5*C181)+(Actions!$O$5*D181)+(Actions!$P$5*E181)</f>
        <v>1003894.0663451479</v>
      </c>
      <c r="G181" s="62">
        <f t="shared" si="7"/>
        <v>9.0938009372032447E-4</v>
      </c>
      <c r="H181" s="60">
        <f>$F181-Actions!$L$7</f>
        <v>3936.7613451478537</v>
      </c>
      <c r="I181" s="61">
        <f>$H181/Actions!$L$7</f>
        <v>3.9369294323499679E-3</v>
      </c>
      <c r="J181" s="35">
        <v>-3.6567870392129461E-3</v>
      </c>
      <c r="K181" s="1">
        <f t="shared" ref="K181:K244" si="8">K180+1</f>
        <v>1</v>
      </c>
    </row>
    <row r="182" spans="1:11" x14ac:dyDescent="0.3">
      <c r="A182" s="14">
        <f>Actions!$L$2*(1+Rendements!L169)</f>
        <v>84.907844246509384</v>
      </c>
      <c r="B182" s="14">
        <f>Actions!$M$2*(1+Rendements!M169)</f>
        <v>77.981538461538477</v>
      </c>
      <c r="C182" s="14">
        <f>Actions!$N$2*(1+Rendements!N169)</f>
        <v>10.649679310344828</v>
      </c>
      <c r="D182" s="14">
        <f>Actions!$O$2*(1+Rendements!O169)</f>
        <v>11.394994559303591</v>
      </c>
      <c r="E182" s="14">
        <f>Actions!$P$2*(1+Rendements!P169)</f>
        <v>100.96127366609294</v>
      </c>
      <c r="F182" s="59">
        <f>(Actions!$L$5*A182)+(Actions!$M$5*B182)+(Actions!$N$5*C182)+(Actions!$O$5*D182)+(Actions!$P$5*E182)</f>
        <v>1014359.4654043384</v>
      </c>
      <c r="G182" s="62">
        <f t="shared" si="7"/>
        <v>1.0424804180078073E-2</v>
      </c>
      <c r="H182" s="60">
        <f>$F182-Actions!$L$7</f>
        <v>14402.160404338385</v>
      </c>
      <c r="I182" s="61">
        <f>$H182/Actions!$L$7</f>
        <v>1.4402775330831135E-2</v>
      </c>
      <c r="J182" s="35">
        <v>-3.6475854308911284E-3</v>
      </c>
      <c r="K182" s="1">
        <f t="shared" si="8"/>
        <v>2</v>
      </c>
    </row>
    <row r="183" spans="1:11" x14ac:dyDescent="0.3">
      <c r="A183" s="14">
        <f>Actions!$L$2*(1+Rendements!L170)</f>
        <v>82.282936855822769</v>
      </c>
      <c r="B183" s="14">
        <f>Actions!$M$2*(1+Rendements!M170)</f>
        <v>77.298701298701289</v>
      </c>
      <c r="C183" s="14">
        <f>Actions!$N$2*(1+Rendements!N170)</f>
        <v>10.359439742721733</v>
      </c>
      <c r="D183" s="14">
        <f>Actions!$O$2*(1+Rendements!O170)</f>
        <v>11.092192513368984</v>
      </c>
      <c r="E183" s="14">
        <f>Actions!$P$2*(1+Rendements!P170)</f>
        <v>100.55739577384352</v>
      </c>
      <c r="F183" s="59">
        <f>(Actions!$L$5*A183)+(Actions!$M$5*B183)+(Actions!$N$5*C183)+(Actions!$O$5*D183)+(Actions!$P$5*E183)</f>
        <v>994537.10821750457</v>
      </c>
      <c r="G183" s="62">
        <f t="shared" si="7"/>
        <v>-1.9541748130612047E-2</v>
      </c>
      <c r="H183" s="60">
        <f>$F183-Actions!$L$7</f>
        <v>-5420.1967824954772</v>
      </c>
      <c r="I183" s="61">
        <f>$H183/Actions!$L$7</f>
        <v>-5.4204282076778035E-3</v>
      </c>
      <c r="J183" s="35">
        <v>-3.4902912797711788E-3</v>
      </c>
      <c r="K183" s="1">
        <f t="shared" si="8"/>
        <v>3</v>
      </c>
    </row>
    <row r="184" spans="1:11" x14ac:dyDescent="0.3">
      <c r="A184" s="14">
        <f>Actions!$L$2*(1+Rendements!L171)</f>
        <v>83.338726988328716</v>
      </c>
      <c r="B184" s="14">
        <f>Actions!$M$2*(1+Rendements!M171)</f>
        <v>76.965161290322584</v>
      </c>
      <c r="C184" s="14">
        <f>Actions!$N$2*(1+Rendements!N171)</f>
        <v>10.490719166381961</v>
      </c>
      <c r="D184" s="14">
        <f>Actions!$O$2*(1+Rendements!O171)</f>
        <v>11.183066954643628</v>
      </c>
      <c r="E184" s="14">
        <f>Actions!$P$2*(1+Rendements!P171)</f>
        <v>103.19606164383563</v>
      </c>
      <c r="F184" s="59">
        <f>(Actions!$L$5*A184)+(Actions!$M$5*B184)+(Actions!$N$5*C184)+(Actions!$O$5*D184)+(Actions!$P$5*E184)</f>
        <v>1005580.0098970954</v>
      </c>
      <c r="G184" s="62">
        <f t="shared" si="7"/>
        <v>1.110355922202122E-2</v>
      </c>
      <c r="H184" s="60">
        <f>$F184-Actions!$L$7</f>
        <v>5622.7048970953329</v>
      </c>
      <c r="I184" s="61">
        <f>$H184/Actions!$L$7</f>
        <v>5.6229449687307722E-3</v>
      </c>
      <c r="J184" s="35">
        <v>-3.4686218271427881E-3</v>
      </c>
      <c r="K184" s="1">
        <f t="shared" si="8"/>
        <v>4</v>
      </c>
    </row>
    <row r="185" spans="1:11" x14ac:dyDescent="0.3">
      <c r="A185" s="14">
        <f>Actions!$L$2*(1+Rendements!L172)</f>
        <v>85.606817084942094</v>
      </c>
      <c r="B185" s="14">
        <f>Actions!$M$2*(1+Rendements!M172)</f>
        <v>75.646351931330457</v>
      </c>
      <c r="C185" s="14">
        <f>Actions!$N$2*(1+Rendements!N172)</f>
        <v>10.483478038815116</v>
      </c>
      <c r="D185" s="14">
        <f>Actions!$O$2*(1+Rendements!O172)</f>
        <v>11.2</v>
      </c>
      <c r="E185" s="14">
        <f>Actions!$P$2*(1+Rendements!P172)</f>
        <v>100.27654252362424</v>
      </c>
      <c r="F185" s="59">
        <f>(Actions!$L$5*A185)+(Actions!$M$5*B185)+(Actions!$N$5*C185)+(Actions!$O$5*D185)+(Actions!$P$5*E185)</f>
        <v>1001927.3847399575</v>
      </c>
      <c r="G185" s="62">
        <f t="shared" si="7"/>
        <v>-3.6323565715190576E-3</v>
      </c>
      <c r="H185" s="60">
        <f>$F185-Actions!$L$7</f>
        <v>1970.0797399574658</v>
      </c>
      <c r="I185" s="61">
        <f>$H185/Actions!$L$7</f>
        <v>1.970163856103302E-3</v>
      </c>
      <c r="J185" s="35">
        <v>-3.4427253546358331E-3</v>
      </c>
      <c r="K185" s="1">
        <f t="shared" si="8"/>
        <v>5</v>
      </c>
    </row>
    <row r="186" spans="1:11" x14ac:dyDescent="0.3">
      <c r="A186" s="14">
        <f>Actions!$L$2*(1+Rendements!L173)</f>
        <v>82.684098939929314</v>
      </c>
      <c r="B186" s="14">
        <f>Actions!$M$2*(1+Rendements!M173)</f>
        <v>77.971241830065367</v>
      </c>
      <c r="C186" s="14">
        <f>Actions!$N$2*(1+Rendements!N173)</f>
        <v>10.52600169779287</v>
      </c>
      <c r="D186" s="14">
        <f>Actions!$O$2*(1+Rendements!O173)</f>
        <v>11.265412070084361</v>
      </c>
      <c r="E186" s="14">
        <f>Actions!$P$2*(1+Rendements!P173)</f>
        <v>99.77214484679665</v>
      </c>
      <c r="F186" s="59">
        <f>(Actions!$L$5*A186)+(Actions!$M$5*B186)+(Actions!$N$5*C186)+(Actions!$O$5*D186)+(Actions!$P$5*E186)</f>
        <v>1001965.0805464428</v>
      </c>
      <c r="G186" s="62">
        <f t="shared" si="7"/>
        <v>3.7623291926580649E-5</v>
      </c>
      <c r="H186" s="60">
        <f>$F186-Actions!$L$7</f>
        <v>2007.7755464427173</v>
      </c>
      <c r="I186" s="61">
        <f>$H186/Actions!$L$7</f>
        <v>2.0078612720797286E-3</v>
      </c>
      <c r="J186" s="35">
        <v>-3.4261774176631951E-3</v>
      </c>
      <c r="K186" s="1">
        <f t="shared" si="8"/>
        <v>6</v>
      </c>
    </row>
    <row r="187" spans="1:11" x14ac:dyDescent="0.3">
      <c r="A187" s="14">
        <f>Actions!$L$2*(1+Rendements!L174)</f>
        <v>84.594727380952378</v>
      </c>
      <c r="B187" s="14">
        <f>Actions!$M$2*(1+Rendements!M174)</f>
        <v>77.459227467811147</v>
      </c>
      <c r="C187" s="14">
        <f>Actions!$N$2*(1+Rendements!N174)</f>
        <v>10.479682967959528</v>
      </c>
      <c r="D187" s="14">
        <f>Actions!$O$2*(1+Rendements!O174)</f>
        <v>11.238537634408601</v>
      </c>
      <c r="E187" s="14">
        <f>Actions!$P$2*(1+Rendements!P174)</f>
        <v>100.61279461279463</v>
      </c>
      <c r="F187" s="59">
        <f>(Actions!$L$5*A187)+(Actions!$M$5*B187)+(Actions!$N$5*C187)+(Actions!$O$5*D187)+(Actions!$P$5*E187)</f>
        <v>1005510.8942599928</v>
      </c>
      <c r="G187" s="62">
        <f t="shared" si="7"/>
        <v>3.5388595694534342E-3</v>
      </c>
      <c r="H187" s="60">
        <f>$F187-Actions!$L$7</f>
        <v>5553.5892599927029</v>
      </c>
      <c r="I187" s="61">
        <f>$H187/Actions!$L$7</f>
        <v>5.5538263806100231E-3</v>
      </c>
      <c r="J187" s="35">
        <v>-3.2034572924179035E-3</v>
      </c>
      <c r="K187" s="1">
        <f t="shared" si="8"/>
        <v>7</v>
      </c>
    </row>
    <row r="188" spans="1:11" x14ac:dyDescent="0.3">
      <c r="A188" s="14">
        <f>Actions!$L$2*(1+Rendements!L175)</f>
        <v>83.049100317534979</v>
      </c>
      <c r="B188" s="14">
        <f>Actions!$M$2*(1+Rendements!M175)</f>
        <v>75.982978723404258</v>
      </c>
      <c r="C188" s="14">
        <f>Actions!$N$2*(1+Rendements!N175)</f>
        <v>10.560534993270524</v>
      </c>
      <c r="D188" s="14">
        <f>Actions!$O$2*(1+Rendements!O175)</f>
        <v>10.945563651950277</v>
      </c>
      <c r="E188" s="14">
        <f>Actions!$P$2*(1+Rendements!P175)</f>
        <v>101.62668161434976</v>
      </c>
      <c r="F188" s="59">
        <f>(Actions!$L$5*A188)+(Actions!$M$5*B188)+(Actions!$N$5*C188)+(Actions!$O$5*D188)+(Actions!$P$5*E188)</f>
        <v>996300.67408730974</v>
      </c>
      <c r="G188" s="62">
        <f t="shared" si="7"/>
        <v>-9.1597418041514667E-3</v>
      </c>
      <c r="H188" s="60">
        <f>$F188-Actions!$L$7</f>
        <v>-3656.630912690307</v>
      </c>
      <c r="I188" s="61">
        <f>$H188/Actions!$L$7</f>
        <v>-3.6567870392129461E-3</v>
      </c>
      <c r="J188" s="35">
        <v>-3.1188307530484152E-3</v>
      </c>
      <c r="K188" s="1">
        <f t="shared" si="8"/>
        <v>8</v>
      </c>
    </row>
    <row r="189" spans="1:11" x14ac:dyDescent="0.3">
      <c r="A189" s="14">
        <f>Actions!$L$2*(1+Rendements!L176)</f>
        <v>83.451320710059164</v>
      </c>
      <c r="B189" s="14">
        <f>Actions!$M$2*(1+Rendements!M176)</f>
        <v>77.295483870967729</v>
      </c>
      <c r="C189" s="14">
        <f>Actions!$N$2*(1+Rendements!N176)</f>
        <v>10.455</v>
      </c>
      <c r="D189" s="14">
        <f>Actions!$O$2*(1+Rendements!O176)</f>
        <v>11.322807017543861</v>
      </c>
      <c r="E189" s="14">
        <f>Actions!$P$2*(1+Rendements!P176)</f>
        <v>99.720066518847005</v>
      </c>
      <c r="F189" s="59">
        <f>(Actions!$L$5*A189)+(Actions!$M$5*B189)+(Actions!$N$5*C189)+(Actions!$O$5*D189)+(Actions!$P$5*E189)</f>
        <v>1001604.4427439579</v>
      </c>
      <c r="G189" s="62">
        <f t="shared" si="7"/>
        <v>5.3234618771154096E-3</v>
      </c>
      <c r="H189" s="60">
        <f>$F189-Actions!$L$7</f>
        <v>1647.1377439578064</v>
      </c>
      <c r="I189" s="61">
        <f>$H189/Actions!$L$7</f>
        <v>1.6472080715064193E-3</v>
      </c>
      <c r="J189" s="35">
        <v>-3.054482800431765E-3</v>
      </c>
      <c r="K189" s="1">
        <f t="shared" si="8"/>
        <v>9</v>
      </c>
    </row>
    <row r="190" spans="1:11" x14ac:dyDescent="0.3">
      <c r="A190" s="14">
        <f>Actions!$L$2*(1+Rendements!L177)</f>
        <v>83.649232045508398</v>
      </c>
      <c r="B190" s="14">
        <f>Actions!$M$2*(1+Rendements!M177)</f>
        <v>76.964102564102561</v>
      </c>
      <c r="C190" s="14">
        <f>Actions!$N$2*(1+Rendements!N177)</f>
        <v>10.37838107928048</v>
      </c>
      <c r="D190" s="14">
        <f>Actions!$O$2*(1+Rendements!O177)</f>
        <v>11.248590021691973</v>
      </c>
      <c r="E190" s="14">
        <f>Actions!$P$2*(1+Rendements!P177)</f>
        <v>100.16312849162011</v>
      </c>
      <c r="F190" s="59">
        <f>(Actions!$L$5*A190)+(Actions!$M$5*B190)+(Actions!$N$5*C190)+(Actions!$O$5*D190)+(Actions!$P$5*E190)</f>
        <v>999305.88474305859</v>
      </c>
      <c r="G190" s="62">
        <f t="shared" si="7"/>
        <v>-2.2948760037467819E-3</v>
      </c>
      <c r="H190" s="60">
        <f>$F190-Actions!$L$7</f>
        <v>-651.42025694146287</v>
      </c>
      <c r="I190" s="61">
        <f>$H190/Actions!$L$7</f>
        <v>-6.5144807051683358E-4</v>
      </c>
      <c r="J190" s="35">
        <v>-3.0175008363255693E-3</v>
      </c>
      <c r="K190" s="1">
        <f t="shared" si="8"/>
        <v>10</v>
      </c>
    </row>
    <row r="191" spans="1:11" x14ac:dyDescent="0.3">
      <c r="A191" s="14">
        <f>Actions!$L$2*(1+Rendements!L178)</f>
        <v>83.619473123372018</v>
      </c>
      <c r="B191" s="14">
        <f>Actions!$M$2*(1+Rendements!M178)</f>
        <v>77.291257995735606</v>
      </c>
      <c r="C191" s="14">
        <f>Actions!$N$2*(1+Rendements!N178)</f>
        <v>10.525167785234897</v>
      </c>
      <c r="D191" s="14">
        <f>Actions!$O$2*(1+Rendements!O178)</f>
        <v>11.277408207343413</v>
      </c>
      <c r="E191" s="14">
        <f>Actions!$P$2*(1+Rendements!P178)</f>
        <v>99.992993273542595</v>
      </c>
      <c r="F191" s="59">
        <f>(Actions!$L$5*A191)+(Actions!$M$5*B191)+(Actions!$N$5*C191)+(Actions!$O$5*D191)+(Actions!$P$5*E191)</f>
        <v>1003070.5045417643</v>
      </c>
      <c r="G191" s="62">
        <f t="shared" si="7"/>
        <v>3.7672346937831502E-3</v>
      </c>
      <c r="H191" s="60">
        <f>$F191-Actions!$L$7</f>
        <v>3113.1995417642174</v>
      </c>
      <c r="I191" s="61">
        <f>$H191/Actions!$L$7</f>
        <v>3.1133324654938313E-3</v>
      </c>
      <c r="J191" s="35">
        <v>-2.9690323115352545E-3</v>
      </c>
      <c r="K191" s="1">
        <f t="shared" si="8"/>
        <v>11</v>
      </c>
    </row>
    <row r="192" spans="1:11" x14ac:dyDescent="0.3">
      <c r="A192" s="14">
        <f>Actions!$L$2*(1+Rendements!L179)</f>
        <v>81.602134658620258</v>
      </c>
      <c r="B192" s="14">
        <f>Actions!$M$2*(1+Rendements!M179)</f>
        <v>76.474576271186436</v>
      </c>
      <c r="C192" s="14">
        <f>Actions!$N$2*(1+Rendements!N179)</f>
        <v>10.02286</v>
      </c>
      <c r="D192" s="14">
        <f>Actions!$O$2*(1+Rendements!O179)</f>
        <v>11.260060060060061</v>
      </c>
      <c r="E192" s="14">
        <f>Actions!$P$2*(1+Rendements!P179)</f>
        <v>99.820563380281698</v>
      </c>
      <c r="F192" s="59">
        <f>(Actions!$L$5*A192)+(Actions!$M$5*B192)+(Actions!$N$5*C192)+(Actions!$O$5*D192)+(Actions!$P$5*E192)</f>
        <v>985854.80740750069</v>
      </c>
      <c r="G192" s="62">
        <f t="shared" si="7"/>
        <v>-1.7162998070737068E-2</v>
      </c>
      <c r="H192" s="60">
        <f>$F192-Actions!$L$7</f>
        <v>-14102.497592499363</v>
      </c>
      <c r="I192" s="61">
        <f>$H192/Actions!$L$7</f>
        <v>-1.4103099724342094E-2</v>
      </c>
      <c r="J192" s="35">
        <v>-2.9372624034541364E-3</v>
      </c>
      <c r="K192" s="1">
        <f t="shared" si="8"/>
        <v>12</v>
      </c>
    </row>
    <row r="193" spans="1:11" x14ac:dyDescent="0.3">
      <c r="A193" s="14">
        <f>Actions!$L$2*(1+Rendements!L180)</f>
        <v>83.114274115365959</v>
      </c>
      <c r="B193" s="14">
        <f>Actions!$M$2*(1+Rendements!M180)</f>
        <v>76.30978723404256</v>
      </c>
      <c r="C193" s="14">
        <f>Actions!$N$2*(1+Rendements!N180)</f>
        <v>10.447729485396383</v>
      </c>
      <c r="D193" s="14">
        <f>Actions!$O$2*(1+Rendements!O180)</f>
        <v>11.087689353531042</v>
      </c>
      <c r="E193" s="14">
        <f>Actions!$P$2*(1+Rendements!P180)</f>
        <v>100.27197958026092</v>
      </c>
      <c r="F193" s="59">
        <f>(Actions!$L$5*A193)+(Actions!$M$5*B193)+(Actions!$N$5*C193)+(Actions!$O$5*D193)+(Actions!$P$5*E193)</f>
        <v>994991.86939238803</v>
      </c>
      <c r="G193" s="62">
        <f t="shared" si="7"/>
        <v>9.2681619202275023E-3</v>
      </c>
      <c r="H193" s="60">
        <f>$F193-Actions!$L$7</f>
        <v>-4965.4356076120166</v>
      </c>
      <c r="I193" s="61">
        <f>$H193/Actions!$L$7</f>
        <v>-4.9656476159369786E-3</v>
      </c>
      <c r="J193" s="35">
        <v>-2.8592737990503631E-3</v>
      </c>
      <c r="K193" s="1">
        <f t="shared" si="8"/>
        <v>13</v>
      </c>
    </row>
    <row r="194" spans="1:11" x14ac:dyDescent="0.3">
      <c r="A194" s="14">
        <f>Actions!$L$2*(1+Rendements!L181)</f>
        <v>85.423264286584626</v>
      </c>
      <c r="B194" s="14">
        <f>Actions!$M$2*(1+Rendements!M181)</f>
        <v>76.142184154175567</v>
      </c>
      <c r="C194" s="14">
        <f>Actions!$N$2*(1+Rendements!N181)</f>
        <v>9.9675365344467632</v>
      </c>
      <c r="D194" s="14">
        <f>Actions!$O$2*(1+Rendements!O181)</f>
        <v>11.248275862068965</v>
      </c>
      <c r="E194" s="14">
        <f>Actions!$P$2*(1+Rendements!P181)</f>
        <v>101.35702103467879</v>
      </c>
      <c r="F194" s="59">
        <f>(Actions!$L$5*A194)+(Actions!$M$5*B194)+(Actions!$N$5*C194)+(Actions!$O$5*D194)+(Actions!$P$5*E194)</f>
        <v>995922.05927067855</v>
      </c>
      <c r="G194" s="62">
        <f t="shared" si="7"/>
        <v>9.3487183855933687E-4</v>
      </c>
      <c r="H194" s="60">
        <f>$F194-Actions!$L$7</f>
        <v>-4035.2457293214975</v>
      </c>
      <c r="I194" s="61">
        <f>$H194/Actions!$L$7</f>
        <v>-4.0354180214939254E-3</v>
      </c>
      <c r="J194" s="35">
        <v>-2.7619965470350098E-3</v>
      </c>
      <c r="K194" s="1">
        <f t="shared" si="8"/>
        <v>14</v>
      </c>
    </row>
    <row r="195" spans="1:11" x14ac:dyDescent="0.3">
      <c r="A195" s="14">
        <f>Actions!$L$2*(1+Rendements!L182)</f>
        <v>82.81289903444987</v>
      </c>
      <c r="B195" s="14">
        <f>Actions!$M$2*(1+Rendements!M182)</f>
        <v>76.302375809935214</v>
      </c>
      <c r="C195" s="14">
        <f>Actions!$N$2*(1+Rendements!N182)</f>
        <v>10.348160583941606</v>
      </c>
      <c r="D195" s="14">
        <f>Actions!$O$2*(1+Rendements!O182)</f>
        <v>11.269699570815449</v>
      </c>
      <c r="E195" s="14">
        <f>Actions!$P$2*(1+Rendements!P182)</f>
        <v>99.650225479143174</v>
      </c>
      <c r="F195" s="59">
        <f>(Actions!$L$5*A195)+(Actions!$M$5*B195)+(Actions!$N$5*C195)+(Actions!$O$5*D195)+(Actions!$P$5*E195)</f>
        <v>994359.5917482751</v>
      </c>
      <c r="G195" s="62">
        <f t="shared" si="7"/>
        <v>-1.5688652619539889E-3</v>
      </c>
      <c r="H195" s="60">
        <f>$F195-Actions!$L$7</f>
        <v>-5597.7132517249556</v>
      </c>
      <c r="I195" s="61">
        <f>$H195/Actions!$L$7</f>
        <v>-5.5979522562965376E-3</v>
      </c>
      <c r="J195" s="35">
        <v>-2.7454352953834417E-3</v>
      </c>
      <c r="K195" s="1">
        <f t="shared" si="8"/>
        <v>15</v>
      </c>
    </row>
    <row r="196" spans="1:11" x14ac:dyDescent="0.3">
      <c r="A196" s="14">
        <f>Actions!$L$2*(1+Rendements!L183)</f>
        <v>84.002275953326119</v>
      </c>
      <c r="B196" s="14">
        <f>Actions!$M$2*(1+Rendements!M183)</f>
        <v>77.634782608695659</v>
      </c>
      <c r="C196" s="14">
        <f>Actions!$N$2*(1+Rendements!N183)</f>
        <v>10.478130530973452</v>
      </c>
      <c r="D196" s="14">
        <f>Actions!$O$2*(1+Rendements!O183)</f>
        <v>11.250159948816377</v>
      </c>
      <c r="E196" s="14">
        <f>Actions!$P$2*(1+Rendements!P183)</f>
        <v>101.29988629903355</v>
      </c>
      <c r="F196" s="59">
        <f>(Actions!$L$5*A196)+(Actions!$M$5*B196)+(Actions!$N$5*C196)+(Actions!$O$5*D196)+(Actions!$P$5*E196)</f>
        <v>1006095.459137435</v>
      </c>
      <c r="G196" s="62">
        <f t="shared" si="7"/>
        <v>1.1802437957606493E-2</v>
      </c>
      <c r="H196" s="60">
        <f>$F196-Actions!$L$7</f>
        <v>6138.1541374349035</v>
      </c>
      <c r="I196" s="61">
        <f>$H196/Actions!$L$7</f>
        <v>6.1384162171152926E-3</v>
      </c>
      <c r="J196" s="35">
        <v>-2.7192488038791374E-3</v>
      </c>
      <c r="K196" s="1">
        <f t="shared" si="8"/>
        <v>16</v>
      </c>
    </row>
    <row r="197" spans="1:11" x14ac:dyDescent="0.3">
      <c r="A197" s="14">
        <f>Actions!$L$2*(1+Rendements!L184)</f>
        <v>81.869796553374812</v>
      </c>
      <c r="B197" s="14">
        <f>Actions!$M$2*(1+Rendements!M184)</f>
        <v>75.643870967741933</v>
      </c>
      <c r="C197" s="14">
        <f>Actions!$N$2*(1+Rendements!N184)</f>
        <v>10.354988962472406</v>
      </c>
      <c r="D197" s="14">
        <f>Actions!$O$2*(1+Rendements!O184)</f>
        <v>11.126284501061571</v>
      </c>
      <c r="E197" s="14">
        <f>Actions!$P$2*(1+Rendements!P184)</f>
        <v>99.649746192893403</v>
      </c>
      <c r="F197" s="59">
        <f>(Actions!$L$5*A197)+(Actions!$M$5*B197)+(Actions!$N$5*C197)+(Actions!$O$5*D197)+(Actions!$P$5*E197)</f>
        <v>987956.70427467499</v>
      </c>
      <c r="G197" s="62">
        <f t="shared" si="7"/>
        <v>-1.8028860679195402E-2</v>
      </c>
      <c r="H197" s="60">
        <f>$F197-Actions!$L$7</f>
        <v>-12000.600725325057</v>
      </c>
      <c r="I197" s="61">
        <f>$H197/Actions!$L$7</f>
        <v>-1.2001113112849409E-2</v>
      </c>
      <c r="J197" s="35">
        <v>-2.6583349738333976E-3</v>
      </c>
      <c r="K197" s="1">
        <f t="shared" si="8"/>
        <v>17</v>
      </c>
    </row>
    <row r="198" spans="1:11" x14ac:dyDescent="0.3">
      <c r="A198" s="14">
        <f>Actions!$L$2*(1+Rendements!L185)</f>
        <v>88.470268751526987</v>
      </c>
      <c r="B198" s="14">
        <f>Actions!$M$2*(1+Rendements!M185)</f>
        <v>76.632314410480362</v>
      </c>
      <c r="C198" s="14">
        <f>Actions!$N$2*(1+Rendements!N185)</f>
        <v>10.357906760772661</v>
      </c>
      <c r="D198" s="14">
        <f>Actions!$O$2*(1+Rendements!O185)</f>
        <v>11.216755717033553</v>
      </c>
      <c r="E198" s="14">
        <f>Actions!$P$2*(1+Rendements!P185)</f>
        <v>100.5</v>
      </c>
      <c r="F198" s="59">
        <f>(Actions!$L$5*A198)+(Actions!$M$5*B198)+(Actions!$N$5*C198)+(Actions!$O$5*D198)+(Actions!$P$5*E198)</f>
        <v>1009688.9051131834</v>
      </c>
      <c r="G198" s="62">
        <f t="shared" si="7"/>
        <v>2.1997118643436453E-2</v>
      </c>
      <c r="H198" s="60">
        <f>$F198-Actions!$L$7</f>
        <v>9731.6001131833764</v>
      </c>
      <c r="I198" s="61">
        <f>$H198/Actions!$L$7</f>
        <v>9.7320156215903401E-3</v>
      </c>
      <c r="J198" s="35">
        <v>-2.6119404811743852E-3</v>
      </c>
      <c r="K198" s="1">
        <f t="shared" si="8"/>
        <v>18</v>
      </c>
    </row>
    <row r="199" spans="1:11" x14ac:dyDescent="0.3">
      <c r="A199" s="14">
        <f>Actions!$L$2*(1+Rendements!L186)</f>
        <v>84.814003000230798</v>
      </c>
      <c r="B199" s="14">
        <f>Actions!$M$2*(1+Rendements!M186)</f>
        <v>77.472210065645498</v>
      </c>
      <c r="C199" s="14">
        <f>Actions!$N$2*(1+Rendements!N186)</f>
        <v>10.455</v>
      </c>
      <c r="D199" s="14">
        <f>Actions!$O$2*(1+Rendements!O186)</f>
        <v>11.269312846777634</v>
      </c>
      <c r="E199" s="14">
        <f>Actions!$P$2*(1+Rendements!P186)</f>
        <v>101.47184300341297</v>
      </c>
      <c r="F199" s="59">
        <f>(Actions!$L$5*A199)+(Actions!$M$5*B199)+(Actions!$N$5*C199)+(Actions!$O$5*D199)+(Actions!$P$5*E199)</f>
        <v>1007856.3262721933</v>
      </c>
      <c r="G199" s="62">
        <f t="shared" si="7"/>
        <v>-1.8149935407922868E-3</v>
      </c>
      <c r="H199" s="60">
        <f>$F199-Actions!$L$7</f>
        <v>7899.0212721932912</v>
      </c>
      <c r="I199" s="61">
        <f>$H199/Actions!$L$7</f>
        <v>7.8993585353059562E-3</v>
      </c>
      <c r="J199" s="35">
        <v>-2.5906460219687392E-3</v>
      </c>
      <c r="K199" s="1">
        <f t="shared" si="8"/>
        <v>19</v>
      </c>
    </row>
    <row r="200" spans="1:11" x14ac:dyDescent="0.3">
      <c r="A200" s="14">
        <f>Actions!$L$2*(1+Rendements!L187)</f>
        <v>84.102111426947133</v>
      </c>
      <c r="B200" s="14">
        <f>Actions!$M$2*(1+Rendements!M187)</f>
        <v>77.466377440347074</v>
      </c>
      <c r="C200" s="14">
        <f>Actions!$N$2*(1+Rendements!N187)</f>
        <v>10.490281214848142</v>
      </c>
      <c r="D200" s="14">
        <f>Actions!$O$2*(1+Rendements!O187)</f>
        <v>11.32352067868505</v>
      </c>
      <c r="E200" s="14">
        <f>Actions!$P$2*(1+Rendements!P187)</f>
        <v>99.820563380281698</v>
      </c>
      <c r="F200" s="59">
        <f>(Actions!$L$5*A200)+(Actions!$M$5*B200)+(Actions!$N$5*C200)+(Actions!$O$5*D200)+(Actions!$P$5*E200)</f>
        <v>1004494.4187442178</v>
      </c>
      <c r="G200" s="62">
        <f t="shared" si="7"/>
        <v>-3.3357011712278339E-3</v>
      </c>
      <c r="H200" s="60">
        <f>$F200-Actions!$L$7</f>
        <v>4537.113744217786</v>
      </c>
      <c r="I200" s="61">
        <f>$H200/Actions!$L$7</f>
        <v>4.5373074645599851E-3</v>
      </c>
      <c r="J200" s="35">
        <v>-2.4815636937714609E-3</v>
      </c>
      <c r="K200" s="1">
        <f t="shared" si="8"/>
        <v>20</v>
      </c>
    </row>
    <row r="201" spans="1:11" x14ac:dyDescent="0.3">
      <c r="A201" s="14">
        <f>Actions!$L$2*(1+Rendements!L188)</f>
        <v>84.174279742401978</v>
      </c>
      <c r="B201" s="14">
        <f>Actions!$M$2*(1+Rendements!M188)</f>
        <v>76.469677419354824</v>
      </c>
      <c r="C201" s="14">
        <f>Actions!$N$2*(1+Rendements!N188)</f>
        <v>10.372954035874439</v>
      </c>
      <c r="D201" s="14">
        <f>Actions!$O$2*(1+Rendements!O188)</f>
        <v>11.352716593245225</v>
      </c>
      <c r="E201" s="14">
        <f>Actions!$P$2*(1+Rendements!P188)</f>
        <v>100.95604083947815</v>
      </c>
      <c r="F201" s="59">
        <f>(Actions!$L$5*A201)+(Actions!$M$5*B201)+(Actions!$N$5*C201)+(Actions!$O$5*D201)+(Actions!$P$5*E201)</f>
        <v>1002608.3106519515</v>
      </c>
      <c r="G201" s="62">
        <f t="shared" si="7"/>
        <v>-1.8776690612420932E-3</v>
      </c>
      <c r="H201" s="60">
        <f>$F201-Actions!$L$7</f>
        <v>2651.0056519514183</v>
      </c>
      <c r="I201" s="61">
        <f>$H201/Actions!$L$7</f>
        <v>2.6511188414703548E-3</v>
      </c>
      <c r="J201" s="35">
        <v>-2.4330054951186278E-3</v>
      </c>
      <c r="K201" s="1">
        <f t="shared" si="8"/>
        <v>21</v>
      </c>
    </row>
    <row r="202" spans="1:11" x14ac:dyDescent="0.3">
      <c r="A202" s="14">
        <f>Actions!$L$2*(1+Rendements!L189)</f>
        <v>84.929242849130659</v>
      </c>
      <c r="B202" s="14">
        <f>Actions!$M$2*(1+Rendements!M189)</f>
        <v>76.634125269978412</v>
      </c>
      <c r="C202" s="14">
        <f>Actions!$N$2*(1+Rendements!N189)</f>
        <v>10.510129943502825</v>
      </c>
      <c r="D202" s="14">
        <f>Actions!$O$2*(1+Rendements!O189)</f>
        <v>11.206953642384105</v>
      </c>
      <c r="E202" s="14">
        <f>Actions!$P$2*(1+Rendements!P189)</f>
        <v>100.5</v>
      </c>
      <c r="F202" s="59">
        <f>(Actions!$L$5*A202)+(Actions!$M$5*B202)+(Actions!$N$5*C202)+(Actions!$O$5*D202)+(Actions!$P$5*E202)</f>
        <v>1003956.7872223121</v>
      </c>
      <c r="G202" s="62">
        <f t="shared" si="7"/>
        <v>1.3449684747612878E-3</v>
      </c>
      <c r="H202" s="60">
        <f>$F202-Actions!$L$7</f>
        <v>3999.4822223120136</v>
      </c>
      <c r="I202" s="61">
        <f>$H202/Actions!$L$7</f>
        <v>3.999652987496315E-3</v>
      </c>
      <c r="J202" s="35">
        <v>-2.4200575706783923E-3</v>
      </c>
      <c r="K202" s="1">
        <f t="shared" si="8"/>
        <v>22</v>
      </c>
    </row>
    <row r="203" spans="1:11" x14ac:dyDescent="0.3">
      <c r="A203" s="14">
        <f>Actions!$L$2*(1+Rendements!L190)</f>
        <v>82.647593818984546</v>
      </c>
      <c r="B203" s="14">
        <f>Actions!$M$2*(1+Rendements!M190)</f>
        <v>76.966233766233756</v>
      </c>
      <c r="C203" s="14">
        <f>Actions!$N$2*(1+Rendements!N190)</f>
        <v>10.533343949044585</v>
      </c>
      <c r="D203" s="14">
        <f>Actions!$O$2*(1+Rendements!O190)</f>
        <v>11.281075491209927</v>
      </c>
      <c r="E203" s="14">
        <f>Actions!$P$2*(1+Rendements!P190)</f>
        <v>100.44325239977414</v>
      </c>
      <c r="F203" s="59">
        <f>(Actions!$L$5*A203)+(Actions!$M$5*B203)+(Actions!$N$5*C203)+(Actions!$O$5*D203)+(Actions!$P$5*E203)</f>
        <v>1001016.3384594629</v>
      </c>
      <c r="G203" s="62">
        <f t="shared" si="7"/>
        <v>-2.9288598874704919E-3</v>
      </c>
      <c r="H203" s="60">
        <f>$F203-Actions!$L$7</f>
        <v>1059.0334594628075</v>
      </c>
      <c r="I203" s="61">
        <f>$H203/Actions!$L$7</f>
        <v>1.0590786768269146E-3</v>
      </c>
      <c r="J203" s="35">
        <v>-2.3351298447045533E-3</v>
      </c>
      <c r="K203" s="1">
        <f t="shared" si="8"/>
        <v>23</v>
      </c>
    </row>
    <row r="204" spans="1:11" x14ac:dyDescent="0.3">
      <c r="A204" s="14">
        <f>Actions!$L$2*(1+Rendements!L191)</f>
        <v>83.943080357142861</v>
      </c>
      <c r="B204" s="14">
        <f>Actions!$M$2*(1+Rendements!M191)</f>
        <v>78.126997840172791</v>
      </c>
      <c r="C204" s="14">
        <f>Actions!$N$2*(1+Rendements!N191)</f>
        <v>10.322805875790257</v>
      </c>
      <c r="D204" s="14">
        <f>Actions!$O$2*(1+Rendements!O191)</f>
        <v>11.174702258726899</v>
      </c>
      <c r="E204" s="14">
        <f>Actions!$P$2*(1+Rendements!P191)</f>
        <v>99.761864406779651</v>
      </c>
      <c r="F204" s="59">
        <f>(Actions!$L$5*A204)+(Actions!$M$5*B204)+(Actions!$N$5*C204)+(Actions!$O$5*D204)+(Actions!$P$5*E204)</f>
        <v>999856.21567202243</v>
      </c>
      <c r="G204" s="62">
        <f t="shared" si="7"/>
        <v>-1.1589449071588431E-3</v>
      </c>
      <c r="H204" s="60">
        <f>$F204-Actions!$L$7</f>
        <v>-101.089327977621</v>
      </c>
      <c r="I204" s="61">
        <f>$H204/Actions!$L$7</f>
        <v>-1.0109364417075886E-4</v>
      </c>
      <c r="J204" s="35">
        <v>-2.3179594637720282E-3</v>
      </c>
      <c r="K204" s="1">
        <f t="shared" si="8"/>
        <v>24</v>
      </c>
    </row>
    <row r="205" spans="1:11" x14ac:dyDescent="0.3">
      <c r="A205" s="14">
        <f>Actions!$L$2*(1+Rendements!L192)</f>
        <v>83.653570000000002</v>
      </c>
      <c r="B205" s="14">
        <f>Actions!$M$2*(1+Rendements!M192)</f>
        <v>76.636942675159233</v>
      </c>
      <c r="C205" s="14">
        <f>Actions!$N$2*(1+Rendements!N192)</f>
        <v>10.439248587570622</v>
      </c>
      <c r="D205" s="14">
        <f>Actions!$O$2*(1+Rendements!O192)</f>
        <v>11.354435068944229</v>
      </c>
      <c r="E205" s="14">
        <f>Actions!$P$2*(1+Rendements!P192)</f>
        <v>99.356004553215698</v>
      </c>
      <c r="F205" s="59">
        <f>(Actions!$L$5*A205)+(Actions!$M$5*B205)+(Actions!$N$5*C205)+(Actions!$O$5*D205)+(Actions!$P$5*E205)</f>
        <v>999912.57405478938</v>
      </c>
      <c r="G205" s="62">
        <f t="shared" si="7"/>
        <v>5.6366487384496011E-5</v>
      </c>
      <c r="H205" s="60">
        <f>$F205-Actions!$L$7</f>
        <v>-44.730945210671052</v>
      </c>
      <c r="I205" s="61">
        <f>$H205/Actions!$L$7</f>
        <v>-4.4732855079918687E-5</v>
      </c>
      <c r="J205" s="35">
        <v>-2.2165156096454982E-3</v>
      </c>
      <c r="K205" s="1">
        <f t="shared" si="8"/>
        <v>25</v>
      </c>
    </row>
    <row r="206" spans="1:11" x14ac:dyDescent="0.3">
      <c r="A206" s="14">
        <f>Actions!$L$2*(1+Rendements!L193)</f>
        <v>84.2842735042735</v>
      </c>
      <c r="B206" s="14">
        <f>Actions!$M$2*(1+Rendements!M193)</f>
        <v>77.290212765957435</v>
      </c>
      <c r="C206" s="14">
        <f>Actions!$N$2*(1+Rendements!N193)</f>
        <v>10.494437947944173</v>
      </c>
      <c r="D206" s="14">
        <f>Actions!$O$2*(1+Rendements!O193)</f>
        <v>11.325050751116523</v>
      </c>
      <c r="E206" s="14">
        <f>Actions!$P$2*(1+Rendements!P193)</f>
        <v>100.9050086355786</v>
      </c>
      <c r="F206" s="59">
        <f>(Actions!$L$5*A206)+(Actions!$M$5*B206)+(Actions!$N$5*C206)+(Actions!$O$5*D206)+(Actions!$P$5*E206)</f>
        <v>1006736.4824919929</v>
      </c>
      <c r="G206" s="62">
        <f t="shared" si="7"/>
        <v>6.8245050760102899E-3</v>
      </c>
      <c r="H206" s="60">
        <f>$F206-Actions!$L$7</f>
        <v>6779.1774919928284</v>
      </c>
      <c r="I206" s="61">
        <f>$H206/Actions!$L$7</f>
        <v>6.7794669413338881E-3</v>
      </c>
      <c r="J206" s="35">
        <v>-2.1873971093735564E-3</v>
      </c>
      <c r="K206" s="1">
        <f t="shared" si="8"/>
        <v>26</v>
      </c>
    </row>
    <row r="207" spans="1:11" x14ac:dyDescent="0.3">
      <c r="A207" s="14">
        <f>Actions!$L$2*(1+Rendements!L194)</f>
        <v>83.432034998899397</v>
      </c>
      <c r="B207" s="14">
        <f>Actions!$M$2*(1+Rendements!M194)</f>
        <v>78.74841437632135</v>
      </c>
      <c r="C207" s="14">
        <f>Actions!$N$2*(1+Rendements!N194)</f>
        <v>10.411781285231116</v>
      </c>
      <c r="D207" s="14">
        <f>Actions!$O$2*(1+Rendements!O194)</f>
        <v>11.143786388275448</v>
      </c>
      <c r="E207" s="14">
        <f>Actions!$P$2*(1+Rendements!P194)</f>
        <v>101.30676605504587</v>
      </c>
      <c r="F207" s="59">
        <f>(Actions!$L$5*A207)+(Actions!$M$5*B207)+(Actions!$N$5*C207)+(Actions!$O$5*D207)+(Actions!$P$5*E207)</f>
        <v>1004475.752978469</v>
      </c>
      <c r="G207" s="62">
        <f t="shared" si="7"/>
        <v>-2.2456020545991162E-3</v>
      </c>
      <c r="H207" s="60">
        <f>$F207-Actions!$L$7</f>
        <v>4518.4479784689611</v>
      </c>
      <c r="I207" s="61">
        <f>$H207/Actions!$L$7</f>
        <v>4.5186409018422649E-3</v>
      </c>
      <c r="J207" s="35">
        <v>-2.1603433788679833E-3</v>
      </c>
      <c r="K207" s="1">
        <f t="shared" si="8"/>
        <v>27</v>
      </c>
    </row>
    <row r="208" spans="1:11" x14ac:dyDescent="0.3">
      <c r="A208" s="14">
        <f>Actions!$L$2*(1+Rendements!L195)</f>
        <v>83.496296990408993</v>
      </c>
      <c r="B208" s="14">
        <f>Actions!$M$2*(1+Rendements!M195)</f>
        <v>77.275051546391751</v>
      </c>
      <c r="C208" s="14">
        <f>Actions!$N$2*(1+Rendements!N195)</f>
        <v>10.478671698113208</v>
      </c>
      <c r="D208" s="14">
        <f>Actions!$O$2*(1+Rendements!O195)</f>
        <v>11.265536723163841</v>
      </c>
      <c r="E208" s="14">
        <f>Actions!$P$2*(1+Rendements!P195)</f>
        <v>101.12883959044368</v>
      </c>
      <c r="F208" s="59">
        <f>(Actions!$L$5*A208)+(Actions!$M$5*B208)+(Actions!$N$5*C208)+(Actions!$O$5*D208)+(Actions!$P$5*E208)</f>
        <v>1003892.4638885801</v>
      </c>
      <c r="G208" s="62">
        <f t="shared" si="7"/>
        <v>-5.8069006460270689E-4</v>
      </c>
      <c r="H208" s="60">
        <f>$F208-Actions!$L$7</f>
        <v>3935.1588885800447</v>
      </c>
      <c r="I208" s="61">
        <f>$H208/Actions!$L$7</f>
        <v>3.9353269073623548E-3</v>
      </c>
      <c r="J208" s="35">
        <v>-2.1407335946720188E-3</v>
      </c>
      <c r="K208" s="1">
        <f t="shared" si="8"/>
        <v>28</v>
      </c>
    </row>
    <row r="209" spans="1:11" x14ac:dyDescent="0.3">
      <c r="A209" s="14">
        <f>Actions!$L$2*(1+Rendements!L196)</f>
        <v>83.763641178417757</v>
      </c>
      <c r="B209" s="14">
        <f>Actions!$M$2*(1+Rendements!M196)</f>
        <v>76.8</v>
      </c>
      <c r="C209" s="14">
        <f>Actions!$N$2*(1+Rendements!N196)</f>
        <v>10.388081701807231</v>
      </c>
      <c r="D209" s="14">
        <f>Actions!$O$2*(1+Rendements!O196)</f>
        <v>11.224714142427281</v>
      </c>
      <c r="E209" s="14">
        <f>Actions!$P$2*(1+Rendements!P196)</f>
        <v>100.78405879027699</v>
      </c>
      <c r="F209" s="59">
        <f>(Actions!$L$5*A209)+(Actions!$M$5*B209)+(Actions!$N$5*C209)+(Actions!$O$5*D209)+(Actions!$P$5*E209)</f>
        <v>1000147.2056477993</v>
      </c>
      <c r="G209" s="62">
        <f t="shared" si="7"/>
        <v>-3.7307364837400048E-3</v>
      </c>
      <c r="H209" s="60">
        <f>$F209-Actions!$L$7</f>
        <v>189.9006477992516</v>
      </c>
      <c r="I209" s="61">
        <f>$H209/Actions!$L$7</f>
        <v>1.8990875595358703E-4</v>
      </c>
      <c r="J209" s="35">
        <v>-2.1326279198705077E-3</v>
      </c>
      <c r="K209" s="1">
        <f t="shared" si="8"/>
        <v>29</v>
      </c>
    </row>
    <row r="210" spans="1:11" x14ac:dyDescent="0.3">
      <c r="A210" s="14">
        <f>Actions!$L$2*(1+Rendements!L197)</f>
        <v>82.567233597534127</v>
      </c>
      <c r="B210" s="14">
        <f>Actions!$M$2*(1+Rendements!M197)</f>
        <v>76.013114754098353</v>
      </c>
      <c r="C210" s="14">
        <f>Actions!$N$2*(1+Rendements!N197)</f>
        <v>10.403497536945814</v>
      </c>
      <c r="D210" s="14">
        <f>Actions!$O$2*(1+Rendements!O197)</f>
        <v>11.242594075260206</v>
      </c>
      <c r="E210" s="14">
        <f>Actions!$P$2*(1+Rendements!P197)</f>
        <v>100.27339346110485</v>
      </c>
      <c r="F210" s="59">
        <f>(Actions!$L$5*A210)+(Actions!$M$5*B210)+(Actions!$N$5*C210)+(Actions!$O$5*D210)+(Actions!$P$5*E210)</f>
        <v>994833.10059232777</v>
      </c>
      <c r="G210" s="62">
        <f t="shared" si="7"/>
        <v>-5.3133229043313968E-3</v>
      </c>
      <c r="H210" s="60">
        <f>$F210-Actions!$L$7</f>
        <v>-5124.2044076722814</v>
      </c>
      <c r="I210" s="61">
        <f>$H210/Actions!$L$7</f>
        <v>-5.1244231949205878E-3</v>
      </c>
      <c r="J210" s="35">
        <v>-1.9712599806287938E-3</v>
      </c>
      <c r="K210" s="1">
        <f t="shared" si="8"/>
        <v>30</v>
      </c>
    </row>
    <row r="211" spans="1:11" x14ac:dyDescent="0.3">
      <c r="A211" s="14">
        <f>Actions!$L$2*(1+Rendements!L198)</f>
        <v>83.448951532033433</v>
      </c>
      <c r="B211" s="14">
        <f>Actions!$M$2*(1+Rendements!M198)</f>
        <v>77.754037267080747</v>
      </c>
      <c r="C211" s="14">
        <f>Actions!$N$2*(1+Rendements!N198)</f>
        <v>10.447037319116527</v>
      </c>
      <c r="D211" s="14">
        <f>Actions!$O$2*(1+Rendements!O198)</f>
        <v>11.086101694915255</v>
      </c>
      <c r="E211" s="14">
        <f>Actions!$P$2*(1+Rendements!P198)</f>
        <v>99.988983050847452</v>
      </c>
      <c r="F211" s="59">
        <f>(Actions!$L$5*A211)+(Actions!$M$5*B211)+(Actions!$N$5*C211)+(Actions!$O$5*D211)+(Actions!$P$5*E211)</f>
        <v>998948.82517430244</v>
      </c>
      <c r="G211" s="62">
        <f t="shared" ref="G211:G274" si="9">(F211/F210)-1</f>
        <v>4.137100564430618E-3</v>
      </c>
      <c r="H211" s="60">
        <f>$F211-Actions!$L$7</f>
        <v>-1008.4798256976064</v>
      </c>
      <c r="I211" s="61">
        <f>$H211/Actions!$L$7</f>
        <v>-1.0085228845821636E-3</v>
      </c>
      <c r="J211" s="35">
        <v>-1.9434946170574505E-3</v>
      </c>
      <c r="K211" s="1">
        <f t="shared" si="8"/>
        <v>31</v>
      </c>
    </row>
    <row r="212" spans="1:11" x14ac:dyDescent="0.3">
      <c r="A212" s="14">
        <f>Actions!$L$2*(1+Rendements!L199)</f>
        <v>84.129495648292774</v>
      </c>
      <c r="B212" s="14">
        <f>Actions!$M$2*(1+Rendements!M199)</f>
        <v>79.78404907975461</v>
      </c>
      <c r="C212" s="14">
        <f>Actions!$N$2*(1+Rendements!N199)</f>
        <v>10.498828125000003</v>
      </c>
      <c r="D212" s="14">
        <f>Actions!$O$2*(1+Rendements!O199)</f>
        <v>11.337630942788072</v>
      </c>
      <c r="E212" s="14">
        <f>Actions!$P$2*(1+Rendements!P199)</f>
        <v>100.5</v>
      </c>
      <c r="F212" s="59">
        <f>(Actions!$L$5*A212)+(Actions!$M$5*B212)+(Actions!$N$5*C212)+(Actions!$O$5*D212)+(Actions!$P$5*E212)</f>
        <v>1012362.7058385373</v>
      </c>
      <c r="G212" s="62">
        <f t="shared" si="9"/>
        <v>1.3427995835416651E-2</v>
      </c>
      <c r="H212" s="60">
        <f>$F212-Actions!$L$7</f>
        <v>12405.400838537258</v>
      </c>
      <c r="I212" s="61">
        <f>$H212/Actions!$L$7</f>
        <v>1.240593050974037E-2</v>
      </c>
      <c r="J212" s="35">
        <v>-1.8837758072878803E-3</v>
      </c>
      <c r="K212" s="1">
        <f t="shared" si="8"/>
        <v>32</v>
      </c>
    </row>
    <row r="213" spans="1:11" x14ac:dyDescent="0.3">
      <c r="A213" s="14">
        <f>Actions!$L$2*(1+Rendements!L200)</f>
        <v>84.088723121259136</v>
      </c>
      <c r="B213" s="14">
        <f>Actions!$M$2*(1+Rendements!M200)</f>
        <v>75.288188976377953</v>
      </c>
      <c r="C213" s="14">
        <f>Actions!$N$2*(1+Rendements!N200)</f>
        <v>10.522451612903225</v>
      </c>
      <c r="D213" s="14">
        <f>Actions!$O$2*(1+Rendements!O200)</f>
        <v>11.166567164179103</v>
      </c>
      <c r="E213" s="14">
        <f>Actions!$P$2*(1+Rendements!P200)</f>
        <v>99.130323679727425</v>
      </c>
      <c r="F213" s="59">
        <f>(Actions!$L$5*A213)+(Actions!$M$5*B213)+(Actions!$N$5*C213)+(Actions!$O$5*D213)+(Actions!$P$5*E213)</f>
        <v>995229.46940029087</v>
      </c>
      <c r="G213" s="62">
        <f t="shared" si="9"/>
        <v>-1.6924009882461122E-2</v>
      </c>
      <c r="H213" s="60">
        <f>$F213-Actions!$L$7</f>
        <v>-4727.8355997091858</v>
      </c>
      <c r="I213" s="61">
        <f>$H213/Actions!$L$7</f>
        <v>-4.7280374632686795E-3</v>
      </c>
      <c r="J213" s="35">
        <v>-1.8422327610258487E-3</v>
      </c>
      <c r="K213" s="1">
        <f t="shared" si="8"/>
        <v>33</v>
      </c>
    </row>
    <row r="214" spans="1:11" x14ac:dyDescent="0.3">
      <c r="A214" s="14">
        <f>Actions!$L$2*(1+Rendements!L201)</f>
        <v>84.09472901520158</v>
      </c>
      <c r="B214" s="14">
        <f>Actions!$M$2*(1+Rendements!M201)</f>
        <v>75.103614457831327</v>
      </c>
      <c r="C214" s="14">
        <f>Actions!$N$2*(1+Rendements!N201)</f>
        <v>10.399807692307693</v>
      </c>
      <c r="D214" s="14">
        <f>Actions!$O$2*(1+Rendements!O201)</f>
        <v>11.074810379241518</v>
      </c>
      <c r="E214" s="14">
        <f>Actions!$P$2*(1+Rendements!P201)</f>
        <v>99.342832469775473</v>
      </c>
      <c r="F214" s="59">
        <f>(Actions!$L$5*A214)+(Actions!$M$5*B214)+(Actions!$N$5*C214)+(Actions!$O$5*D214)+(Actions!$P$5*E214)</f>
        <v>991201.54548469302</v>
      </c>
      <c r="G214" s="62">
        <f t="shared" si="9"/>
        <v>-4.0472313566287665E-3</v>
      </c>
      <c r="H214" s="60">
        <f>$F214-Actions!$L$7</f>
        <v>-8755.7595153070288</v>
      </c>
      <c r="I214" s="61">
        <f>$H214/Actions!$L$7</f>
        <v>-8.7561333584207663E-3</v>
      </c>
      <c r="J214" s="35">
        <v>-1.8183124612853026E-3</v>
      </c>
      <c r="K214" s="1">
        <f t="shared" si="8"/>
        <v>34</v>
      </c>
    </row>
    <row r="215" spans="1:11" x14ac:dyDescent="0.3">
      <c r="A215" s="14">
        <f>Actions!$L$2*(1+Rendements!L202)</f>
        <v>83.277253420908593</v>
      </c>
      <c r="B215" s="14">
        <f>Actions!$M$2*(1+Rendements!M202)</f>
        <v>75.065297741273099</v>
      </c>
      <c r="C215" s="14">
        <f>Actions!$N$2*(1+Rendements!N202)</f>
        <v>10.46292645943897</v>
      </c>
      <c r="D215" s="14">
        <f>Actions!$O$2*(1+Rendements!O202)</f>
        <v>11.181913605167541</v>
      </c>
      <c r="E215" s="14">
        <f>Actions!$P$2*(1+Rendements!P202)</f>
        <v>100.73412929528246</v>
      </c>
      <c r="F215" s="59">
        <f>(Actions!$L$5*A215)+(Actions!$M$5*B215)+(Actions!$N$5*C215)+(Actions!$O$5*D215)+(Actions!$P$5*E215)</f>
        <v>995034.17154220643</v>
      </c>
      <c r="G215" s="62">
        <f t="shared" si="9"/>
        <v>3.866646571499599E-3</v>
      </c>
      <c r="H215" s="60">
        <f>$F215-Actions!$L$7</f>
        <v>-4923.1334577936213</v>
      </c>
      <c r="I215" s="61">
        <f>$H215/Actions!$L$7</f>
        <v>-4.9233436599511824E-3</v>
      </c>
      <c r="J215" s="35">
        <v>-1.7717575851904875E-3</v>
      </c>
      <c r="K215" s="1">
        <f t="shared" si="8"/>
        <v>35</v>
      </c>
    </row>
    <row r="216" spans="1:11" x14ac:dyDescent="0.3">
      <c r="A216" s="14">
        <f>Actions!$L$2*(1+Rendements!L203)</f>
        <v>83.854595188399429</v>
      </c>
      <c r="B216" s="14">
        <f>Actions!$M$2*(1+Rendements!M203)</f>
        <v>77.445378151260499</v>
      </c>
      <c r="C216" s="14">
        <f>Actions!$N$2*(1+Rendements!N203)</f>
        <v>10.38371590909091</v>
      </c>
      <c r="D216" s="14">
        <f>Actions!$O$2*(1+Rendements!O203)</f>
        <v>11.224909017387787</v>
      </c>
      <c r="E216" s="14">
        <f>Actions!$P$2*(1+Rendements!P203)</f>
        <v>101.37594421847764</v>
      </c>
      <c r="F216" s="59">
        <f>(Actions!$L$5*A216)+(Actions!$M$5*B216)+(Actions!$N$5*C216)+(Actions!$O$5*D216)+(Actions!$P$5*E216)</f>
        <v>1003143.2419349863</v>
      </c>
      <c r="G216" s="62">
        <f t="shared" si="9"/>
        <v>8.1495396084856342E-3</v>
      </c>
      <c r="H216" s="60">
        <f>$F216-Actions!$L$7</f>
        <v>3185.9369349862682</v>
      </c>
      <c r="I216" s="61">
        <f>$H216/Actions!$L$7</f>
        <v>3.1860729643714818E-3</v>
      </c>
      <c r="J216" s="35">
        <v>-1.7684968302574971E-3</v>
      </c>
      <c r="K216" s="1">
        <f t="shared" si="8"/>
        <v>36</v>
      </c>
    </row>
    <row r="217" spans="1:11" x14ac:dyDescent="0.3">
      <c r="A217" s="14">
        <f>Actions!$L$2*(1+Rendements!L204)</f>
        <v>84.173855922925327</v>
      </c>
      <c r="B217" s="14">
        <f>Actions!$M$2*(1+Rendements!M204)</f>
        <v>76</v>
      </c>
      <c r="C217" s="14">
        <f>Actions!$N$2*(1+Rendements!N204)</f>
        <v>10.486899313501144</v>
      </c>
      <c r="D217" s="14">
        <f>Actions!$O$2*(1+Rendements!O204)</f>
        <v>11.202259431107525</v>
      </c>
      <c r="E217" s="14">
        <f>Actions!$P$2*(1+Rendements!P204)</f>
        <v>100.90524193548389</v>
      </c>
      <c r="F217" s="59">
        <f>(Actions!$L$5*A217)+(Actions!$M$5*B217)+(Actions!$N$5*C217)+(Actions!$O$5*D217)+(Actions!$P$5*E217)</f>
        <v>1000776.1123044237</v>
      </c>
      <c r="G217" s="62">
        <f t="shared" si="9"/>
        <v>-2.3597124833305561E-3</v>
      </c>
      <c r="H217" s="60">
        <f>$F217-Actions!$L$7</f>
        <v>818.80730442365166</v>
      </c>
      <c r="I217" s="61">
        <f>$H217/Actions!$L$7</f>
        <v>8.1884226489415128E-4</v>
      </c>
      <c r="J217" s="35">
        <v>-1.7085515725651491E-3</v>
      </c>
      <c r="K217" s="1">
        <f t="shared" si="8"/>
        <v>37</v>
      </c>
    </row>
    <row r="218" spans="1:11" x14ac:dyDescent="0.3">
      <c r="A218" s="14">
        <f>Actions!$L$2*(1+Rendements!L205)</f>
        <v>84.224026086956513</v>
      </c>
      <c r="B218" s="14">
        <f>Actions!$M$2*(1+Rendements!M205)</f>
        <v>76.314947368421059</v>
      </c>
      <c r="C218" s="14">
        <f>Actions!$N$2*(1+Rendements!N205)</f>
        <v>10.431148288973384</v>
      </c>
      <c r="D218" s="14">
        <f>Actions!$O$2*(1+Rendements!O205)</f>
        <v>11.107382008874545</v>
      </c>
      <c r="E218" s="14">
        <f>Actions!$P$2*(1+Rendements!P205)</f>
        <v>101.1342512908778</v>
      </c>
      <c r="F218" s="59">
        <f>(Actions!$L$5*A218)+(Actions!$M$5*B218)+(Actions!$N$5*C218)+(Actions!$O$5*D218)+(Actions!$P$5*E218)</f>
        <v>999411.33359454689</v>
      </c>
      <c r="G218" s="62">
        <f t="shared" si="9"/>
        <v>-1.3637203097646156E-3</v>
      </c>
      <c r="H218" s="60">
        <f>$F218-Actions!$L$7</f>
        <v>-545.97140545316506</v>
      </c>
      <c r="I218" s="61">
        <f>$H218/Actions!$L$7</f>
        <v>-5.4599471669759445E-4</v>
      </c>
      <c r="J218" s="35">
        <v>-1.6065505596374429E-3</v>
      </c>
      <c r="K218" s="1">
        <f t="shared" si="8"/>
        <v>38</v>
      </c>
    </row>
    <row r="219" spans="1:11" x14ac:dyDescent="0.3">
      <c r="A219" s="14">
        <f>Actions!$L$2*(1+Rendements!L206)</f>
        <v>82.984144736842097</v>
      </c>
      <c r="B219" s="14">
        <f>Actions!$M$2*(1+Rendements!M206)</f>
        <v>81.030508474576251</v>
      </c>
      <c r="C219" s="14">
        <f>Actions!$N$2*(1+Rendements!N206)</f>
        <v>10.403203125000001</v>
      </c>
      <c r="D219" s="14">
        <f>Actions!$O$2*(1+Rendements!O206)</f>
        <v>11.227333740085419</v>
      </c>
      <c r="E219" s="14">
        <f>Actions!$P$2*(1+Rendements!P206)</f>
        <v>100.6145952109464</v>
      </c>
      <c r="F219" s="59">
        <f>(Actions!$L$5*A219)+(Actions!$M$5*B219)+(Actions!$N$5*C219)+(Actions!$O$5*D219)+(Actions!$P$5*E219)</f>
        <v>1009296.9180676732</v>
      </c>
      <c r="G219" s="62">
        <f t="shared" si="9"/>
        <v>9.8914072122548991E-3</v>
      </c>
      <c r="H219" s="60">
        <f>$F219-Actions!$L$7</f>
        <v>9339.61306767317</v>
      </c>
      <c r="I219" s="61">
        <f>$H219/Actions!$L$7</f>
        <v>9.3400118394786555E-3</v>
      </c>
      <c r="J219" s="35">
        <v>-1.5238142697053506E-3</v>
      </c>
      <c r="K219" s="1">
        <f t="shared" si="8"/>
        <v>39</v>
      </c>
    </row>
    <row r="220" spans="1:11" x14ac:dyDescent="0.3">
      <c r="A220" s="14">
        <f>Actions!$L$2*(1+Rendements!L207)</f>
        <v>82.843856848050393</v>
      </c>
      <c r="B220" s="14">
        <f>Actions!$M$2*(1+Rendements!M207)</f>
        <v>75.566265060240966</v>
      </c>
      <c r="C220" s="14">
        <f>Actions!$N$2*(1+Rendements!N207)</f>
        <v>10.442987361164304</v>
      </c>
      <c r="D220" s="14">
        <f>Actions!$O$2*(1+Rendements!O207)</f>
        <v>11.247717589774801</v>
      </c>
      <c r="E220" s="14">
        <f>Actions!$P$2*(1+Rendements!P207)</f>
        <v>101.81634396355354</v>
      </c>
      <c r="F220" s="59">
        <f>(Actions!$L$5*A220)+(Actions!$M$5*B220)+(Actions!$N$5*C220)+(Actions!$O$5*D220)+(Actions!$P$5*E220)</f>
        <v>998248.82637404429</v>
      </c>
      <c r="G220" s="62">
        <f t="shared" si="9"/>
        <v>-1.0946324610582203E-2</v>
      </c>
      <c r="H220" s="60">
        <f>$F220-Actions!$L$7</f>
        <v>-1708.4786259557586</v>
      </c>
      <c r="I220" s="61">
        <f>$H220/Actions!$L$7</f>
        <v>-1.7085515725651491E-3</v>
      </c>
      <c r="J220" s="35">
        <v>-1.5006821429477031E-3</v>
      </c>
      <c r="K220" s="1">
        <f t="shared" si="8"/>
        <v>40</v>
      </c>
    </row>
    <row r="221" spans="1:11" x14ac:dyDescent="0.3">
      <c r="A221" s="14">
        <f>Actions!$L$2*(1+Rendements!L208)</f>
        <v>83.982035718198745</v>
      </c>
      <c r="B221" s="14">
        <f>Actions!$M$2*(1+Rendements!M208)</f>
        <v>79.307755102040815</v>
      </c>
      <c r="C221" s="14">
        <f>Actions!$N$2*(1+Rendements!N208)</f>
        <v>10.44698236196319</v>
      </c>
      <c r="D221" s="14">
        <f>Actions!$O$2*(1+Rendements!O208)</f>
        <v>11.369696969696969</v>
      </c>
      <c r="E221" s="14">
        <f>Actions!$P$2*(1+Rendements!P208)</f>
        <v>100.10455311973018</v>
      </c>
      <c r="F221" s="59">
        <f>(Actions!$L$5*A221)+(Actions!$M$5*B221)+(Actions!$N$5*C221)+(Actions!$O$5*D221)+(Actions!$P$5*E221)</f>
        <v>1009563.4708574995</v>
      </c>
      <c r="G221" s="62">
        <f t="shared" si="9"/>
        <v>1.133449314892121E-2</v>
      </c>
      <c r="H221" s="60">
        <f>$F221-Actions!$L$7</f>
        <v>9606.1658574994653</v>
      </c>
      <c r="I221" s="61">
        <f>$H221/Actions!$L$7</f>
        <v>9.6065760102622237E-3</v>
      </c>
      <c r="J221" s="35">
        <v>-1.4998254784038046E-3</v>
      </c>
      <c r="K221" s="1">
        <f t="shared" si="8"/>
        <v>41</v>
      </c>
    </row>
    <row r="222" spans="1:11" x14ac:dyDescent="0.3">
      <c r="A222" s="14">
        <f>Actions!$L$2*(1+Rendements!L209)</f>
        <v>83.469774313126891</v>
      </c>
      <c r="B222" s="14">
        <f>Actions!$M$2*(1+Rendements!M209)</f>
        <v>76.192885375494072</v>
      </c>
      <c r="C222" s="14">
        <f>Actions!$N$2*(1+Rendements!N209)</f>
        <v>10.314583653108214</v>
      </c>
      <c r="D222" s="14">
        <f>Actions!$O$2*(1+Rendements!O209)</f>
        <v>11.300298507462685</v>
      </c>
      <c r="E222" s="14">
        <f>Actions!$P$2*(1+Rendements!P209)</f>
        <v>100.3298532731377</v>
      </c>
      <c r="F222" s="59">
        <f>(Actions!$L$5*A222)+(Actions!$M$5*B222)+(Actions!$N$5*C222)+(Actions!$O$5*D222)+(Actions!$P$5*E222)</f>
        <v>996902.95261071145</v>
      </c>
      <c r="G222" s="62">
        <f t="shared" si="9"/>
        <v>-1.2540586711239143E-2</v>
      </c>
      <c r="H222" s="60">
        <f>$F222-Actions!$L$7</f>
        <v>-3054.3523892886005</v>
      </c>
      <c r="I222" s="61">
        <f>$H222/Actions!$L$7</f>
        <v>-3.054482800431765E-3</v>
      </c>
      <c r="J222" s="35">
        <v>-1.3996485343117139E-3</v>
      </c>
      <c r="K222" s="1">
        <f t="shared" si="8"/>
        <v>42</v>
      </c>
    </row>
    <row r="223" spans="1:11" x14ac:dyDescent="0.3">
      <c r="A223" s="14">
        <f>Actions!$L$2*(1+Rendements!L210)</f>
        <v>84.099097260124424</v>
      </c>
      <c r="B223" s="14">
        <f>Actions!$M$2*(1+Rendements!M210)</f>
        <v>76.494023904382459</v>
      </c>
      <c r="C223" s="14">
        <f>Actions!$N$2*(1+Rendements!N210)</f>
        <v>10.597327887981329</v>
      </c>
      <c r="D223" s="14">
        <f>Actions!$O$2*(1+Rendements!O210)</f>
        <v>12.299013806706112</v>
      </c>
      <c r="E223" s="14">
        <f>Actions!$P$2*(1+Rendements!P210)</f>
        <v>100.15912945166761</v>
      </c>
      <c r="F223" s="59">
        <f>(Actions!$L$5*A223)+(Actions!$M$5*B223)+(Actions!$N$5*C223)+(Actions!$O$5*D223)+(Actions!$P$5*E223)</f>
        <v>1022096.020314854</v>
      </c>
      <c r="G223" s="62">
        <f t="shared" si="9"/>
        <v>2.5271334223824216E-2</v>
      </c>
      <c r="H223" s="60">
        <f>$F223-Actions!$L$7</f>
        <v>22138.715314853936</v>
      </c>
      <c r="I223" s="61">
        <f>$H223/Actions!$L$7</f>
        <v>2.2139660567661871E-2</v>
      </c>
      <c r="J223" s="35">
        <v>-1.33865396701731E-3</v>
      </c>
      <c r="K223" s="1">
        <f t="shared" si="8"/>
        <v>43</v>
      </c>
    </row>
    <row r="224" spans="1:11" x14ac:dyDescent="0.3">
      <c r="A224" s="14">
        <f>Actions!$L$2*(1+Rendements!L211)</f>
        <v>83.307115739234192</v>
      </c>
      <c r="B224" s="14">
        <f>Actions!$M$2*(1+Rendements!M211)</f>
        <v>76.8</v>
      </c>
      <c r="C224" s="14">
        <f>Actions!$N$2*(1+Rendements!N211)</f>
        <v>10.479071373752879</v>
      </c>
      <c r="D224" s="14">
        <f>Actions!$O$2*(1+Rendements!O211)</f>
        <v>11.335788055680288</v>
      </c>
      <c r="E224" s="14">
        <f>Actions!$P$2*(1+Rendements!P211)</f>
        <v>99.758933635847981</v>
      </c>
      <c r="F224" s="59">
        <f>(Actions!$L$5*A224)+(Actions!$M$5*B224)+(Actions!$N$5*C224)+(Actions!$O$5*D224)+(Actions!$P$5*E224)</f>
        <v>1000738.7295181267</v>
      </c>
      <c r="G224" s="62">
        <f t="shared" si="9"/>
        <v>-2.0895581601176993E-2</v>
      </c>
      <c r="H224" s="60">
        <f>$F224-Actions!$L$7</f>
        <v>781.42451812664513</v>
      </c>
      <c r="I224" s="61">
        <f>$H224/Actions!$L$7</f>
        <v>7.814578824709372E-4</v>
      </c>
      <c r="J224" s="35">
        <v>-1.2601390542528936E-3</v>
      </c>
      <c r="K224" s="1">
        <f t="shared" si="8"/>
        <v>44</v>
      </c>
    </row>
    <row r="225" spans="1:11" x14ac:dyDescent="0.3">
      <c r="A225" s="14">
        <f>Actions!$L$2*(1+Rendements!L212)</f>
        <v>83.078946681175182</v>
      </c>
      <c r="B225" s="14">
        <f>Actions!$M$2*(1+Rendements!M212)</f>
        <v>79.872</v>
      </c>
      <c r="C225" s="14">
        <f>Actions!$N$2*(1+Rendements!N212)</f>
        <v>10.487021439509954</v>
      </c>
      <c r="D225" s="14">
        <f>Actions!$O$2*(1+Rendements!O212)</f>
        <v>11.368944099378881</v>
      </c>
      <c r="E225" s="14">
        <f>Actions!$P$2*(1+Rendements!P212)</f>
        <v>99.925714285714292</v>
      </c>
      <c r="F225" s="59">
        <f>(Actions!$L$5*A225)+(Actions!$M$5*B225)+(Actions!$N$5*C225)+(Actions!$O$5*D225)+(Actions!$P$5*E225)</f>
        <v>1009268.2467356182</v>
      </c>
      <c r="G225" s="62">
        <f t="shared" si="9"/>
        <v>8.5232208626506711E-3</v>
      </c>
      <c r="H225" s="60">
        <f>$F225-Actions!$L$7</f>
        <v>9310.9417356181657</v>
      </c>
      <c r="I225" s="61">
        <f>$H225/Actions!$L$7</f>
        <v>9.3113392832488637E-3</v>
      </c>
      <c r="J225" s="35">
        <v>-1.2410975689481226E-3</v>
      </c>
      <c r="K225" s="1">
        <f t="shared" si="8"/>
        <v>45</v>
      </c>
    </row>
    <row r="226" spans="1:11" x14ac:dyDescent="0.3">
      <c r="A226" s="14">
        <f>Actions!$L$2*(1+Rendements!L213)</f>
        <v>81.292315017513133</v>
      </c>
      <c r="B226" s="14">
        <f>Actions!$M$2*(1+Rendements!M213)</f>
        <v>77.390769230769223</v>
      </c>
      <c r="C226" s="14">
        <f>Actions!$N$2*(1+Rendements!N213)</f>
        <v>10.478942748091605</v>
      </c>
      <c r="D226" s="14">
        <f>Actions!$O$2*(1+Rendements!O213)</f>
        <v>11.131468531468531</v>
      </c>
      <c r="E226" s="14">
        <f>Actions!$P$2*(1+Rendements!P213)</f>
        <v>102.23275862068965</v>
      </c>
      <c r="F226" s="59">
        <f>(Actions!$L$5*A226)+(Actions!$M$5*B226)+(Actions!$N$5*C226)+(Actions!$O$5*D226)+(Actions!$P$5*E226)</f>
        <v>998727.59196368221</v>
      </c>
      <c r="G226" s="62">
        <f t="shared" si="9"/>
        <v>-1.0443858514353144E-2</v>
      </c>
      <c r="H226" s="60">
        <f>$F226-Actions!$L$7</f>
        <v>-1229.7130363178439</v>
      </c>
      <c r="I226" s="61">
        <f>$H226/Actions!$L$7</f>
        <v>-1.2297655411576236E-3</v>
      </c>
      <c r="J226" s="35">
        <v>-1.2342876297012019E-3</v>
      </c>
      <c r="K226" s="1">
        <f t="shared" si="8"/>
        <v>46</v>
      </c>
    </row>
    <row r="227" spans="1:11" x14ac:dyDescent="0.3">
      <c r="A227" s="14">
        <f>Actions!$L$2*(1+Rendements!L214)</f>
        <v>83.889723191178106</v>
      </c>
      <c r="B227" s="14">
        <f>Actions!$M$2*(1+Rendements!M214)</f>
        <v>76.8</v>
      </c>
      <c r="C227" s="14">
        <f>Actions!$N$2*(1+Rendements!N214)</f>
        <v>10.39926123381569</v>
      </c>
      <c r="D227" s="14">
        <f>Actions!$O$2*(1+Rendements!O214)</f>
        <v>11.204925241864556</v>
      </c>
      <c r="E227" s="14">
        <f>Actions!$P$2*(1+Rendements!P214)</f>
        <v>97.433898305084739</v>
      </c>
      <c r="F227" s="59">
        <f>(Actions!$L$5*A227)+(Actions!$M$5*B227)+(Actions!$N$5*C227)+(Actions!$O$5*D227)+(Actions!$P$5*E227)</f>
        <v>993642.5834092435</v>
      </c>
      <c r="G227" s="62">
        <f t="shared" si="9"/>
        <v>-5.0914870034186599E-3</v>
      </c>
      <c r="H227" s="60">
        <f>$F227-Actions!$L$7</f>
        <v>-6314.7215907565551</v>
      </c>
      <c r="I227" s="61">
        <f>$H227/Actions!$L$7</f>
        <v>-6.3149912093062362E-3</v>
      </c>
      <c r="J227" s="35">
        <v>-1.2297655411576236E-3</v>
      </c>
      <c r="K227" s="1">
        <f t="shared" si="8"/>
        <v>47</v>
      </c>
    </row>
    <row r="228" spans="1:11" x14ac:dyDescent="0.3">
      <c r="A228" s="14">
        <f>Actions!$L$2*(1+Rendements!L215)</f>
        <v>83.476322161192684</v>
      </c>
      <c r="B228" s="14">
        <f>Actions!$M$2*(1+Rendements!M215)</f>
        <v>79.145038167938935</v>
      </c>
      <c r="C228" s="14">
        <f>Actions!$N$2*(1+Rendements!N215)</f>
        <v>10.479016079632464</v>
      </c>
      <c r="D228" s="14">
        <f>Actions!$O$2*(1+Rendements!O215)</f>
        <v>11.298461538461538</v>
      </c>
      <c r="E228" s="14">
        <f>Actions!$P$2*(1+Rendements!P215)</f>
        <v>100.20716783216783</v>
      </c>
      <c r="F228" s="59">
        <f>(Actions!$L$5*A228)+(Actions!$M$5*B228)+(Actions!$N$5*C228)+(Actions!$O$5*D228)+(Actions!$P$5*E228)</f>
        <v>1007474.5085866582</v>
      </c>
      <c r="G228" s="62">
        <f t="shared" si="9"/>
        <v>1.3920423106220436E-2</v>
      </c>
      <c r="H228" s="60">
        <f>$F228-Actions!$L$7</f>
        <v>7517.2035866581136</v>
      </c>
      <c r="I228" s="61">
        <f>$H228/Actions!$L$7</f>
        <v>7.5175245473686628E-3</v>
      </c>
      <c r="J228" s="35">
        <v>-1.1834897814727763E-3</v>
      </c>
      <c r="K228" s="1">
        <f t="shared" si="8"/>
        <v>48</v>
      </c>
    </row>
    <row r="229" spans="1:11" x14ac:dyDescent="0.3">
      <c r="A229" s="14">
        <f>Actions!$L$2*(1+Rendements!L216)</f>
        <v>81.309830546515542</v>
      </c>
      <c r="B229" s="14">
        <f>Actions!$M$2*(1+Rendements!M216)</f>
        <v>75.946666666666658</v>
      </c>
      <c r="C229" s="14">
        <f>Actions!$N$2*(1+Rendements!N216)</f>
        <v>10.339188311688313</v>
      </c>
      <c r="D229" s="14">
        <f>Actions!$O$2*(1+Rendements!O216)</f>
        <v>11.209760348583876</v>
      </c>
      <c r="E229" s="14">
        <f>Actions!$P$2*(1+Rendements!P216)</f>
        <v>99.266510812390408</v>
      </c>
      <c r="F229" s="59">
        <f>(Actions!$L$5*A229)+(Actions!$M$5*B229)+(Actions!$N$5*C229)+(Actions!$O$5*D229)+(Actions!$P$5*E229)</f>
        <v>987830.92477341671</v>
      </c>
      <c r="G229" s="62">
        <f t="shared" si="9"/>
        <v>-1.9497846988504541E-2</v>
      </c>
      <c r="H229" s="60">
        <f>$F229-Actions!$L$7</f>
        <v>-12126.380226583336</v>
      </c>
      <c r="I229" s="61">
        <f>$H229/Actions!$L$7</f>
        <v>-1.2126897984492783E-2</v>
      </c>
      <c r="J229" s="35">
        <v>-1.1636715183054166E-3</v>
      </c>
      <c r="K229" s="1">
        <f t="shared" si="8"/>
        <v>49</v>
      </c>
    </row>
    <row r="230" spans="1:11" x14ac:dyDescent="0.3">
      <c r="A230" s="14">
        <f>Actions!$L$2*(1+Rendements!L217)</f>
        <v>84.504981545559389</v>
      </c>
      <c r="B230" s="14">
        <f>Actions!$M$2*(1+Rendements!M217)</f>
        <v>76.512359550561797</v>
      </c>
      <c r="C230" s="14">
        <f>Actions!$N$2*(1+Rendements!N217)</f>
        <v>10.580185399768249</v>
      </c>
      <c r="D230" s="14">
        <f>Actions!$O$2*(1+Rendements!O217)</f>
        <v>11.117109272964736</v>
      </c>
      <c r="E230" s="14">
        <f>Actions!$P$2*(1+Rendements!P217)</f>
        <v>101.21360946745563</v>
      </c>
      <c r="F230" s="59">
        <f>(Actions!$L$5*A230)+(Actions!$M$5*B230)+(Actions!$N$5*C230)+(Actions!$O$5*D230)+(Actions!$P$5*E230)</f>
        <v>1003780.2747479214</v>
      </c>
      <c r="G230" s="62">
        <f t="shared" si="9"/>
        <v>1.6145829791837096E-2</v>
      </c>
      <c r="H230" s="60">
        <f>$F230-Actions!$L$7</f>
        <v>3822.9697479213355</v>
      </c>
      <c r="I230" s="61">
        <f>$H230/Actions!$L$7</f>
        <v>3.8231329765837704E-3</v>
      </c>
      <c r="J230" s="35">
        <v>-1.1371684658910465E-3</v>
      </c>
      <c r="K230" s="1">
        <f t="shared" si="8"/>
        <v>50</v>
      </c>
    </row>
    <row r="231" spans="1:11" x14ac:dyDescent="0.3">
      <c r="A231" s="14">
        <f>Actions!$L$2*(1+Rendements!L218)</f>
        <v>84.523233717349143</v>
      </c>
      <c r="B231" s="14">
        <f>Actions!$M$2*(1+Rendements!M218)</f>
        <v>77.088721804511266</v>
      </c>
      <c r="C231" s="14">
        <f>Actions!$N$2*(1+Rendements!N218)</f>
        <v>10.339276717557253</v>
      </c>
      <c r="D231" s="14">
        <f>Actions!$O$2*(1+Rendements!O218)</f>
        <v>11.096842105263157</v>
      </c>
      <c r="E231" s="14">
        <f>Actions!$P$2*(1+Rendements!P218)</f>
        <v>100.79524089306697</v>
      </c>
      <c r="F231" s="59">
        <f>(Actions!$L$5*A231)+(Actions!$M$5*B231)+(Actions!$N$5*C231)+(Actions!$O$5*D231)+(Actions!$P$5*E231)</f>
        <v>999521.99304560397</v>
      </c>
      <c r="G231" s="62">
        <f t="shared" si="9"/>
        <v>-4.2422448512318134E-3</v>
      </c>
      <c r="H231" s="60">
        <f>$F231-Actions!$L$7</f>
        <v>-435.31195439607836</v>
      </c>
      <c r="I231" s="61">
        <f>$H231/Actions!$L$7</f>
        <v>-4.3533054083351924E-4</v>
      </c>
      <c r="J231" s="35">
        <v>-1.0085228845821636E-3</v>
      </c>
      <c r="K231" s="1">
        <f t="shared" si="8"/>
        <v>51</v>
      </c>
    </row>
    <row r="232" spans="1:11" x14ac:dyDescent="0.3">
      <c r="A232" s="14">
        <f>Actions!$L$2*(1+Rendements!L219)</f>
        <v>82.806588474117504</v>
      </c>
      <c r="B232" s="14">
        <f>Actions!$M$2*(1+Rendements!M219)</f>
        <v>77.375280898876397</v>
      </c>
      <c r="C232" s="14">
        <f>Actions!$N$2*(1+Rendements!N219)</f>
        <v>10.390438054805095</v>
      </c>
      <c r="D232" s="14">
        <f>Actions!$O$2*(1+Rendements!O219)</f>
        <v>11.085967242142541</v>
      </c>
      <c r="E232" s="14">
        <f>Actions!$P$2*(1+Rendements!P219)</f>
        <v>100.32337434094904</v>
      </c>
      <c r="F232" s="59">
        <f>(Actions!$L$5*A232)+(Actions!$M$5*B232)+(Actions!$N$5*C232)+(Actions!$O$5*D232)+(Actions!$P$5*E232)</f>
        <v>996005.71921103192</v>
      </c>
      <c r="G232" s="62">
        <f t="shared" si="9"/>
        <v>-3.5179554417384962E-3</v>
      </c>
      <c r="H232" s="60">
        <f>$F232-Actions!$L$7</f>
        <v>-3951.5857889681356</v>
      </c>
      <c r="I232" s="61">
        <f>$H232/Actions!$L$7</f>
        <v>-3.951754509126903E-3</v>
      </c>
      <c r="J232" s="35">
        <v>-9.7887227996450686E-4</v>
      </c>
      <c r="K232" s="1">
        <f t="shared" si="8"/>
        <v>52</v>
      </c>
    </row>
    <row r="233" spans="1:11" x14ac:dyDescent="0.3">
      <c r="A233" s="14">
        <f>Actions!$L$2*(1+Rendements!L220)</f>
        <v>82.704433189164575</v>
      </c>
      <c r="B233" s="14">
        <f>Actions!$M$2*(1+Rendements!M220)</f>
        <v>75.943494423791819</v>
      </c>
      <c r="C233" s="14">
        <f>Actions!$N$2*(1+Rendements!N220)</f>
        <v>10.398157281553399</v>
      </c>
      <c r="D233" s="14">
        <f>Actions!$O$2*(1+Rendements!O220)</f>
        <v>11.174955277280858</v>
      </c>
      <c r="E233" s="14">
        <f>Actions!$P$2*(1+Rendements!P220)</f>
        <v>100.85387323943661</v>
      </c>
      <c r="F233" s="59">
        <f>(Actions!$L$5*A233)+(Actions!$M$5*B233)+(Actions!$N$5*C233)+(Actions!$O$5*D233)+(Actions!$P$5*E233)</f>
        <v>994825.30287294288</v>
      </c>
      <c r="G233" s="62">
        <f t="shared" si="9"/>
        <v>-1.1851501606076065E-3</v>
      </c>
      <c r="H233" s="60">
        <f>$F233-Actions!$L$7</f>
        <v>-5132.0021270571742</v>
      </c>
      <c r="I233" s="61">
        <f>$H233/Actions!$L$7</f>
        <v>-5.132221247243325E-3</v>
      </c>
      <c r="J233" s="35">
        <v>-8.906841656392163E-4</v>
      </c>
      <c r="K233" s="1">
        <f t="shared" si="8"/>
        <v>53</v>
      </c>
    </row>
    <row r="234" spans="1:11" x14ac:dyDescent="0.3">
      <c r="A234" s="14">
        <f>Actions!$L$2*(1+Rendements!L221)</f>
        <v>84.194732604945358</v>
      </c>
      <c r="B234" s="14">
        <f>Actions!$M$2*(1+Rendements!M221)</f>
        <v>75.35639097744361</v>
      </c>
      <c r="C234" s="14">
        <f>Actions!$N$2*(1+Rendements!N221)</f>
        <v>10.450917610308474</v>
      </c>
      <c r="D234" s="14">
        <f>Actions!$O$2*(1+Rendements!O221)</f>
        <v>11.415867324069923</v>
      </c>
      <c r="E234" s="14">
        <f>Actions!$P$2*(1+Rendements!P221)</f>
        <v>101.26403508771932</v>
      </c>
      <c r="F234" s="59">
        <f>(Actions!$L$5*A234)+(Actions!$M$5*B234)+(Actions!$N$5*C234)+(Actions!$O$5*D234)+(Actions!$P$5*E234)</f>
        <v>1002990.2128269663</v>
      </c>
      <c r="G234" s="62">
        <f t="shared" si="9"/>
        <v>8.2073806631617341E-3</v>
      </c>
      <c r="H234" s="60">
        <f>$F234-Actions!$L$7</f>
        <v>3032.9078269662568</v>
      </c>
      <c r="I234" s="61">
        <f>$H234/Actions!$L$7</f>
        <v>3.0330373224947407E-3</v>
      </c>
      <c r="J234" s="35">
        <v>-8.7698839627137735E-4</v>
      </c>
      <c r="K234" s="1">
        <f t="shared" si="8"/>
        <v>54</v>
      </c>
    </row>
    <row r="235" spans="1:11" x14ac:dyDescent="0.3">
      <c r="A235" s="14">
        <f>Actions!$L$2*(1+Rendements!L222)</f>
        <v>84.485835616438365</v>
      </c>
      <c r="B235" s="14">
        <f>Actions!$M$2*(1+Rendements!M222)</f>
        <v>79.742528735632192</v>
      </c>
      <c r="C235" s="14">
        <f>Actions!$N$2*(1+Rendements!N222)</f>
        <v>10.31614453125</v>
      </c>
      <c r="D235" s="14">
        <f>Actions!$O$2*(1+Rendements!O222)</f>
        <v>11.229551451187335</v>
      </c>
      <c r="E235" s="14">
        <f>Actions!$P$2*(1+Rendements!P222)</f>
        <v>100.84997098084736</v>
      </c>
      <c r="F235" s="59">
        <f>(Actions!$L$5*A235)+(Actions!$M$5*B235)+(Actions!$N$5*C235)+(Actions!$O$5*D235)+(Actions!$P$5*E235)</f>
        <v>1008379.220711743</v>
      </c>
      <c r="G235" s="62">
        <f t="shared" si="9"/>
        <v>5.3729416457490853E-3</v>
      </c>
      <c r="H235" s="60">
        <f>$F235-Actions!$L$7</f>
        <v>8421.9157117429422</v>
      </c>
      <c r="I235" s="61">
        <f>$H235/Actions!$L$7</f>
        <v>8.4222753007869092E-3</v>
      </c>
      <c r="J235" s="35">
        <v>-8.188473854912285E-4</v>
      </c>
      <c r="K235" s="1">
        <f t="shared" si="8"/>
        <v>55</v>
      </c>
    </row>
    <row r="236" spans="1:11" x14ac:dyDescent="0.3">
      <c r="A236" s="14">
        <f>Actions!$L$2*(1+Rendements!L223)</f>
        <v>84.862806007226723</v>
      </c>
      <c r="B236" s="14">
        <f>Actions!$M$2*(1+Rendements!M223)</f>
        <v>75.949815498154976</v>
      </c>
      <c r="C236" s="14">
        <f>Actions!$N$2*(1+Rendements!N223)</f>
        <v>10.434305225653207</v>
      </c>
      <c r="D236" s="14">
        <f>Actions!$O$2*(1+Rendements!O223)</f>
        <v>11.298245614035087</v>
      </c>
      <c r="E236" s="14">
        <f>Actions!$P$2*(1+Rendements!P223)</f>
        <v>102.99942163100056</v>
      </c>
      <c r="F236" s="59">
        <f>(Actions!$L$5*A236)+(Actions!$M$5*B236)+(Actions!$N$5*C236)+(Actions!$O$5*D236)+(Actions!$P$5*E236)</f>
        <v>1007169.459969525</v>
      </c>
      <c r="G236" s="62">
        <f t="shared" si="9"/>
        <v>-1.1997081230651352E-3</v>
      </c>
      <c r="H236" s="60">
        <f>$F236-Actions!$L$7</f>
        <v>7212.1549695249414</v>
      </c>
      <c r="I236" s="61">
        <f>$H236/Actions!$L$7</f>
        <v>7.2124629056286972E-3</v>
      </c>
      <c r="J236" s="35">
        <v>-8.0939330867178707E-4</v>
      </c>
      <c r="K236" s="1">
        <f t="shared" si="8"/>
        <v>56</v>
      </c>
    </row>
    <row r="237" spans="1:11" x14ac:dyDescent="0.3">
      <c r="A237" s="14">
        <f>Actions!$L$2*(1+Rendements!L224)</f>
        <v>87.02691537862782</v>
      </c>
      <c r="B237" s="14">
        <f>Actions!$M$2*(1+Rendements!M224)</f>
        <v>76.8</v>
      </c>
      <c r="C237" s="14">
        <f>Actions!$N$2*(1+Rendements!N224)</f>
        <v>10.583562078540261</v>
      </c>
      <c r="D237" s="14">
        <f>Actions!$O$2*(1+Rendements!O224)</f>
        <v>11.219478260869563</v>
      </c>
      <c r="E237" s="14">
        <f>Actions!$P$2*(1+Rendements!P224)</f>
        <v>99.365688487584649</v>
      </c>
      <c r="F237" s="59">
        <f>(Actions!$L$5*A237)+(Actions!$M$5*B237)+(Actions!$N$5*C237)+(Actions!$O$5*D237)+(Actions!$P$5*E237)</f>
        <v>1008779.5108960943</v>
      </c>
      <c r="G237" s="62">
        <f t="shared" si="9"/>
        <v>1.5985899002715076E-3</v>
      </c>
      <c r="H237" s="60">
        <f>$F237-Actions!$L$7</f>
        <v>8822.2058960942086</v>
      </c>
      <c r="I237" s="61">
        <f>$H237/Actions!$L$7</f>
        <v>8.8225825762573012E-3</v>
      </c>
      <c r="J237" s="35">
        <v>-7.8967008791223589E-4</v>
      </c>
      <c r="K237" s="1">
        <f t="shared" si="8"/>
        <v>57</v>
      </c>
    </row>
    <row r="238" spans="1:11" x14ac:dyDescent="0.3">
      <c r="A238" s="14">
        <f>Actions!$L$2*(1+Rendements!L225)</f>
        <v>83.507534436732499</v>
      </c>
      <c r="B238" s="14">
        <f>Actions!$M$2*(1+Rendements!M225)</f>
        <v>77.086567164179087</v>
      </c>
      <c r="C238" s="14">
        <f>Actions!$N$2*(1+Rendements!N225)</f>
        <v>10.479580721003135</v>
      </c>
      <c r="D238" s="14">
        <f>Actions!$O$2*(1+Rendements!O225)</f>
        <v>11.122222222222222</v>
      </c>
      <c r="E238" s="14">
        <f>Actions!$P$2*(1+Rendements!P225)</f>
        <v>99.295376712328775</v>
      </c>
      <c r="F238" s="59">
        <f>(Actions!$L$5*A238)+(Actions!$M$5*B238)+(Actions!$N$5*C238)+(Actions!$O$5*D238)+(Actions!$P$5*E238)</f>
        <v>997238.1722944486</v>
      </c>
      <c r="G238" s="62">
        <f t="shared" si="9"/>
        <v>-1.1440893155525655E-2</v>
      </c>
      <c r="H238" s="60">
        <f>$F238-Actions!$L$7</f>
        <v>-2719.1327055514557</v>
      </c>
      <c r="I238" s="61">
        <f>$H238/Actions!$L$7</f>
        <v>-2.7192488038791374E-3</v>
      </c>
      <c r="J238" s="35">
        <v>-7.8488897391124036E-4</v>
      </c>
      <c r="K238" s="1">
        <f t="shared" si="8"/>
        <v>58</v>
      </c>
    </row>
    <row r="239" spans="1:11" x14ac:dyDescent="0.3">
      <c r="A239" s="14">
        <f>Actions!$L$2*(1+Rendements!L226)</f>
        <v>83.471766403077567</v>
      </c>
      <c r="B239" s="14">
        <f>Actions!$M$2*(1+Rendements!M226)</f>
        <v>77.656505576208176</v>
      </c>
      <c r="C239" s="14">
        <f>Actions!$N$2*(1+Rendements!N226)</f>
        <v>10.442738467552777</v>
      </c>
      <c r="D239" s="14">
        <f>Actions!$O$2*(1+Rendements!O226)</f>
        <v>11.248951048951048</v>
      </c>
      <c r="E239" s="14">
        <f>Actions!$P$2*(1+Rendements!P226)</f>
        <v>99.222703639514734</v>
      </c>
      <c r="F239" s="59">
        <f>(Actions!$L$5*A239)+(Actions!$M$5*B239)+(Actions!$N$5*C239)+(Actions!$O$5*D239)+(Actions!$P$5*E239)</f>
        <v>1000050.320792581</v>
      </c>
      <c r="G239" s="62">
        <f t="shared" si="9"/>
        <v>2.8199366773757895E-3</v>
      </c>
      <c r="H239" s="60">
        <f>$F239-Actions!$L$7</f>
        <v>93.015792580903508</v>
      </c>
      <c r="I239" s="61">
        <f>$H239/Actions!$L$7</f>
        <v>9.3019764059730034E-5</v>
      </c>
      <c r="J239" s="35">
        <v>-7.8149186065473817E-4</v>
      </c>
      <c r="K239" s="1">
        <f t="shared" si="8"/>
        <v>59</v>
      </c>
    </row>
    <row r="240" spans="1:11" x14ac:dyDescent="0.3">
      <c r="A240" s="14">
        <f>Actions!$L$2*(1+Rendements!L227)</f>
        <v>83.981278485075435</v>
      </c>
      <c r="B240" s="14">
        <f>Actions!$M$2*(1+Rendements!M227)</f>
        <v>76.8</v>
      </c>
      <c r="C240" s="14">
        <f>Actions!$N$2*(1+Rendements!N227)</f>
        <v>10.389528375733855</v>
      </c>
      <c r="D240" s="14">
        <f>Actions!$O$2*(1+Rendements!O227)</f>
        <v>11.307223672758919</v>
      </c>
      <c r="E240" s="14">
        <f>Actions!$P$2*(1+Rendements!P227)</f>
        <v>100.14716208308953</v>
      </c>
      <c r="F240" s="59">
        <f>(Actions!$L$5*A240)+(Actions!$M$5*B240)+(Actions!$N$5*C240)+(Actions!$O$5*D240)+(Actions!$P$5*E240)</f>
        <v>1000901.6333840026</v>
      </c>
      <c r="G240" s="62">
        <f t="shared" si="9"/>
        <v>8.5126975485283474E-4</v>
      </c>
      <c r="H240" s="60">
        <f>$F240-Actions!$L$7</f>
        <v>944.32838400255423</v>
      </c>
      <c r="I240" s="61">
        <f>$H240/Actions!$L$7</f>
        <v>9.4436870382436392E-4</v>
      </c>
      <c r="J240" s="35">
        <v>-7.6563998347626758E-4</v>
      </c>
      <c r="K240" s="1">
        <f t="shared" si="8"/>
        <v>60</v>
      </c>
    </row>
    <row r="241" spans="1:11" x14ac:dyDescent="0.3">
      <c r="A241" s="14">
        <f>Actions!$L$2*(1+Rendements!L228)</f>
        <v>82.680294900457781</v>
      </c>
      <c r="B241" s="14">
        <f>Actions!$M$2*(1+Rendements!M228)</f>
        <v>76.235294117647058</v>
      </c>
      <c r="C241" s="14">
        <f>Actions!$N$2*(1+Rendements!N228)</f>
        <v>10.578532886963373</v>
      </c>
      <c r="D241" s="14">
        <f>Actions!$O$2*(1+Rendements!O228)</f>
        <v>11.325517241379311</v>
      </c>
      <c r="E241" s="14">
        <f>Actions!$P$2*(1+Rendements!P228)</f>
        <v>100.3819729888432</v>
      </c>
      <c r="F241" s="59">
        <f>(Actions!$L$5*A241)+(Actions!$M$5*B241)+(Actions!$N$5*C241)+(Actions!$O$5*D241)+(Actions!$P$5*E241)</f>
        <v>1000727.2948009792</v>
      </c>
      <c r="G241" s="62">
        <f t="shared" si="9"/>
        <v>-1.7418153513648615E-4</v>
      </c>
      <c r="H241" s="60">
        <f>$F241-Actions!$L$7</f>
        <v>769.98980097915046</v>
      </c>
      <c r="I241" s="61">
        <f>$H241/Actions!$L$7</f>
        <v>7.7002267709734909E-4</v>
      </c>
      <c r="J241" s="35">
        <v>-6.8989562238315179E-4</v>
      </c>
      <c r="K241" s="1">
        <f t="shared" si="8"/>
        <v>61</v>
      </c>
    </row>
    <row r="242" spans="1:11" x14ac:dyDescent="0.3">
      <c r="A242" s="14">
        <f>Actions!$L$2*(1+Rendements!L229)</f>
        <v>83.075396535026343</v>
      </c>
      <c r="B242" s="14">
        <f>Actions!$M$2*(1+Rendements!M229)</f>
        <v>76.515555555555551</v>
      </c>
      <c r="C242" s="14">
        <f>Actions!$N$2*(1+Rendements!N229)</f>
        <v>10.800922537952509</v>
      </c>
      <c r="D242" s="14">
        <f>Actions!$O$2*(1+Rendements!O229)</f>
        <v>11.2</v>
      </c>
      <c r="E242" s="14">
        <f>Actions!$P$2*(1+Rendements!P229)</f>
        <v>99.495590828924165</v>
      </c>
      <c r="F242" s="59">
        <f>(Actions!$L$5*A242)+(Actions!$M$5*B242)+(Actions!$N$5*C242)+(Actions!$O$5*D242)+(Actions!$P$5*E242)</f>
        <v>1002651.4035530374</v>
      </c>
      <c r="G242" s="62">
        <f t="shared" si="9"/>
        <v>1.9227103747989638E-3</v>
      </c>
      <c r="H242" s="60">
        <f>$F242-Actions!$L$7</f>
        <v>2694.0985530373873</v>
      </c>
      <c r="I242" s="61">
        <f>$H242/Actions!$L$7</f>
        <v>2.6942135824862914E-3</v>
      </c>
      <c r="J242" s="35">
        <v>-6.5144807051683358E-4</v>
      </c>
      <c r="K242" s="1">
        <f t="shared" si="8"/>
        <v>62</v>
      </c>
    </row>
    <row r="243" spans="1:11" x14ac:dyDescent="0.3">
      <c r="A243" s="14">
        <f>Actions!$L$2*(1+Rendements!L230)</f>
        <v>83.443351374756432</v>
      </c>
      <c r="B243" s="14">
        <f>Actions!$M$2*(1+Rendements!M230)</f>
        <v>75.657992565055764</v>
      </c>
      <c r="C243" s="14">
        <f>Actions!$N$2*(1+Rendements!N230)</f>
        <v>10.52590806330068</v>
      </c>
      <c r="D243" s="14">
        <f>Actions!$O$2*(1+Rendements!O230)</f>
        <v>12.283716965046887</v>
      </c>
      <c r="E243" s="14">
        <f>Actions!$P$2*(1+Rendements!P230)</f>
        <v>100.67903800475059</v>
      </c>
      <c r="F243" s="59">
        <f>(Actions!$L$5*A243)+(Actions!$M$5*B243)+(Actions!$N$5*C243)+(Actions!$O$5*D243)+(Actions!$P$5*E243)</f>
        <v>1017745.067296372</v>
      </c>
      <c r="G243" s="62">
        <f t="shared" si="9"/>
        <v>1.5053750176629688E-2</v>
      </c>
      <c r="H243" s="60">
        <f>$F243-Actions!$L$7</f>
        <v>17787.762296371977</v>
      </c>
      <c r="I243" s="61">
        <f>$H243/Actions!$L$7</f>
        <v>1.7788521777309257E-2</v>
      </c>
      <c r="J243" s="35">
        <v>-5.8075347120673318E-4</v>
      </c>
      <c r="K243" s="1">
        <f t="shared" si="8"/>
        <v>63</v>
      </c>
    </row>
    <row r="244" spans="1:11" x14ac:dyDescent="0.3">
      <c r="A244" s="14">
        <f>Actions!$L$2*(1+Rendements!L231)</f>
        <v>83.633420424978311</v>
      </c>
      <c r="B244" s="14">
        <f>Actions!$M$2*(1+Rendements!M231)</f>
        <v>76.510188679245275</v>
      </c>
      <c r="C244" s="14">
        <f>Actions!$N$2*(1+Rendements!N231)</f>
        <v>10.474563997005989</v>
      </c>
      <c r="D244" s="14">
        <f>Actions!$O$2*(1+Rendements!O231)</f>
        <v>11.487291099883404</v>
      </c>
      <c r="E244" s="14">
        <f>Actions!$P$2*(1+Rendements!P231)</f>
        <v>101.45317131001781</v>
      </c>
      <c r="F244" s="59">
        <f>(Actions!$L$5*A244)+(Actions!$M$5*B244)+(Actions!$N$5*C244)+(Actions!$O$5*D244)+(Actions!$P$5*E244)</f>
        <v>1006755.6091740087</v>
      </c>
      <c r="G244" s="62">
        <f t="shared" si="9"/>
        <v>-1.0797849555347572E-2</v>
      </c>
      <c r="H244" s="60">
        <f>$F244-Actions!$L$7</f>
        <v>6798.3041740086628</v>
      </c>
      <c r="I244" s="61">
        <f>$H244/Actions!$L$7</f>
        <v>6.7985944399982781E-3</v>
      </c>
      <c r="J244" s="35">
        <v>-5.4599471669759445E-4</v>
      </c>
      <c r="K244" s="1">
        <f t="shared" si="8"/>
        <v>64</v>
      </c>
    </row>
    <row r="245" spans="1:11" x14ac:dyDescent="0.3">
      <c r="A245" s="14">
        <f>Actions!$L$2*(1+Rendements!L232)</f>
        <v>84.837446647167141</v>
      </c>
      <c r="B245" s="14">
        <f>Actions!$M$2*(1+Rendements!M232)</f>
        <v>74.181818181818187</v>
      </c>
      <c r="C245" s="14">
        <f>Actions!$N$2*(1+Rendements!N232)</f>
        <v>10.490149420993649</v>
      </c>
      <c r="D245" s="14">
        <f>Actions!$O$2*(1+Rendements!O232)</f>
        <v>11.492838196286469</v>
      </c>
      <c r="E245" s="14">
        <f>Actions!$P$2*(1+Rendements!P232)</f>
        <v>100.3819729888432</v>
      </c>
      <c r="F245" s="59">
        <f>(Actions!$L$5*A245)+(Actions!$M$5*B245)+(Actions!$N$5*C245)+(Actions!$O$5*D245)+(Actions!$P$5*E245)</f>
        <v>1001839.2705651985</v>
      </c>
      <c r="G245" s="62">
        <f t="shared" si="9"/>
        <v>-4.8833486141128812E-3</v>
      </c>
      <c r="H245" s="60">
        <f>$F245-Actions!$L$7</f>
        <v>1881.9655651984503</v>
      </c>
      <c r="I245" s="61">
        <f>$H245/Actions!$L$7</f>
        <v>1.8820459191489683E-3</v>
      </c>
      <c r="J245" s="35">
        <v>-5.2017687667357804E-4</v>
      </c>
      <c r="K245" s="1">
        <f t="shared" ref="K245:K308" si="10">K244+1</f>
        <v>65</v>
      </c>
    </row>
    <row r="246" spans="1:11" x14ac:dyDescent="0.3">
      <c r="A246" s="14">
        <f>Actions!$L$2*(1+Rendements!L233)</f>
        <v>83.828620211290144</v>
      </c>
      <c r="B246" s="14">
        <f>Actions!$M$2*(1+Rendements!M233)</f>
        <v>75.595294117647057</v>
      </c>
      <c r="C246" s="14">
        <f>Actions!$N$2*(1+Rendements!N233)</f>
        <v>10.474462025316456</v>
      </c>
      <c r="D246" s="14">
        <f>Actions!$O$2*(1+Rendements!O233)</f>
        <v>11.137961595273264</v>
      </c>
      <c r="E246" s="14">
        <f>Actions!$P$2*(1+Rendements!P233)</f>
        <v>99.850088183421519</v>
      </c>
      <c r="F246" s="59">
        <f>(Actions!$L$5*A246)+(Actions!$M$5*B246)+(Actions!$N$5*C246)+(Actions!$O$5*D246)+(Actions!$P$5*E246)</f>
        <v>995410.27382205217</v>
      </c>
      <c r="G246" s="62">
        <f t="shared" si="9"/>
        <v>-6.4171937875018292E-3</v>
      </c>
      <c r="H246" s="60">
        <f>$F246-Actions!$L$7</f>
        <v>-4547.0311779478798</v>
      </c>
      <c r="I246" s="61">
        <f>$H246/Actions!$L$7</f>
        <v>-4.5472253217329912E-3</v>
      </c>
      <c r="J246" s="35">
        <v>-4.4896288081051476E-4</v>
      </c>
      <c r="K246" s="1">
        <f t="shared" si="10"/>
        <v>66</v>
      </c>
    </row>
    <row r="247" spans="1:11" x14ac:dyDescent="0.3">
      <c r="A247" s="14">
        <f>Actions!$L$2*(1+Rendements!L234)</f>
        <v>83.125478723404242</v>
      </c>
      <c r="B247" s="14">
        <f>Actions!$M$2*(1+Rendements!M234)</f>
        <v>77.105976095617521</v>
      </c>
      <c r="C247" s="14">
        <f>Actions!$N$2*(1+Rendements!N234)</f>
        <v>10.443344481605351</v>
      </c>
      <c r="D247" s="14">
        <f>Actions!$O$2*(1+Rendements!O234)</f>
        <v>11.150092833271444</v>
      </c>
      <c r="E247" s="14">
        <f>Actions!$P$2*(1+Rendements!P234)</f>
        <v>99.01331360946746</v>
      </c>
      <c r="F247" s="59">
        <f>(Actions!$L$5*A247)+(Actions!$M$5*B247)+(Actions!$N$5*C247)+(Actions!$O$5*D247)+(Actions!$P$5*E247)</f>
        <v>995617.67073329154</v>
      </c>
      <c r="G247" s="62">
        <f t="shared" si="9"/>
        <v>2.0835319535428276E-4</v>
      </c>
      <c r="H247" s="60">
        <f>$F247-Actions!$L$7</f>
        <v>-4339.6342667085119</v>
      </c>
      <c r="I247" s="61">
        <f>$H247/Actions!$L$7</f>
        <v>-4.3398195553044257E-3</v>
      </c>
      <c r="J247" s="35">
        <v>-4.3533054083351924E-4</v>
      </c>
      <c r="K247" s="1">
        <f t="shared" si="10"/>
        <v>67</v>
      </c>
    </row>
    <row r="248" spans="1:11" x14ac:dyDescent="0.3">
      <c r="A248" s="14">
        <f>Actions!$L$2*(1+Rendements!L235)</f>
        <v>83.418054545454538</v>
      </c>
      <c r="B248" s="14">
        <f>Actions!$M$2*(1+Rendements!M235)</f>
        <v>77.714285714285708</v>
      </c>
      <c r="C248" s="14">
        <f>Actions!$N$2*(1+Rendements!N235)</f>
        <v>10.451110491071429</v>
      </c>
      <c r="D248" s="14">
        <f>Actions!$O$2*(1+Rendements!O235)</f>
        <v>11.321148825065276</v>
      </c>
      <c r="E248" s="14">
        <f>Actions!$P$2*(1+Rendements!P235)</f>
        <v>100.6207207207207</v>
      </c>
      <c r="F248" s="59">
        <f>(Actions!$L$5*A248)+(Actions!$M$5*B248)+(Actions!$N$5*C248)+(Actions!$O$5*D248)+(Actions!$P$5*E248)</f>
        <v>1004303.6859144029</v>
      </c>
      <c r="G248" s="62">
        <f t="shared" si="9"/>
        <v>8.7242477071685087E-3</v>
      </c>
      <c r="H248" s="60">
        <f>$F248-Actions!$L$7</f>
        <v>4346.3809144028928</v>
      </c>
      <c r="I248" s="61">
        <f>$H248/Actions!$L$7</f>
        <v>4.3465664910592285E-3</v>
      </c>
      <c r="J248" s="35">
        <v>-3.2262422818490991E-4</v>
      </c>
      <c r="K248" s="1">
        <f t="shared" si="10"/>
        <v>68</v>
      </c>
    </row>
    <row r="249" spans="1:11" x14ac:dyDescent="0.3">
      <c r="A249" s="14">
        <f>Actions!$L$2*(1+Rendements!L236)</f>
        <v>81.994052287581681</v>
      </c>
      <c r="B249" s="14">
        <f>Actions!$M$2*(1+Rendements!M236)</f>
        <v>72.884705882352932</v>
      </c>
      <c r="C249" s="14">
        <f>Actions!$N$2*(1+Rendements!N236)</f>
        <v>10.295470785262374</v>
      </c>
      <c r="D249" s="14">
        <f>Actions!$O$2*(1+Rendements!O236)</f>
        <v>10.993357933579336</v>
      </c>
      <c r="E249" s="14">
        <f>Actions!$P$2*(1+Rendements!P236)</f>
        <v>95.315236952609482</v>
      </c>
      <c r="F249" s="59">
        <f>(Actions!$L$5*A249)+(Actions!$M$5*B249)+(Actions!$N$5*C249)+(Actions!$O$5*D249)+(Actions!$P$5*E249)</f>
        <v>968931.31604873308</v>
      </c>
      <c r="G249" s="62">
        <f t="shared" si="9"/>
        <v>-3.522079064507655E-2</v>
      </c>
      <c r="H249" s="60">
        <f>$F249-Actions!$L$7</f>
        <v>-31025.988951266976</v>
      </c>
      <c r="I249" s="61">
        <f>$H249/Actions!$L$7</f>
        <v>-3.102731366242379E-2</v>
      </c>
      <c r="J249" s="35">
        <v>-3.061013257178356E-4</v>
      </c>
      <c r="K249" s="1">
        <f t="shared" si="10"/>
        <v>69</v>
      </c>
    </row>
    <row r="250" spans="1:11" x14ac:dyDescent="0.3">
      <c r="A250" s="14">
        <f>Actions!$L$2*(1+Rendements!L237)</f>
        <v>82.538722288959264</v>
      </c>
      <c r="B250" s="14">
        <f>Actions!$M$2*(1+Rendements!M237)</f>
        <v>76.958677685950406</v>
      </c>
      <c r="C250" s="14">
        <f>Actions!$N$2*(1+Rendements!N237)</f>
        <v>10.237681405895692</v>
      </c>
      <c r="D250" s="14">
        <f>Actions!$O$2*(1+Rendements!O237)</f>
        <v>11.12</v>
      </c>
      <c r="E250" s="14">
        <f>Actions!$P$2*(1+Rendements!P237)</f>
        <v>96.62239089184061</v>
      </c>
      <c r="F250" s="59">
        <f>(Actions!$L$5*A250)+(Actions!$M$5*B250)+(Actions!$N$5*C250)+(Actions!$O$5*D250)+(Actions!$P$5*E250)</f>
        <v>984600.56461983582</v>
      </c>
      <c r="G250" s="62">
        <f t="shared" si="9"/>
        <v>1.6171681430425133E-2</v>
      </c>
      <c r="H250" s="60">
        <f>$F250-Actions!$L$7</f>
        <v>-15356.740380164236</v>
      </c>
      <c r="I250" s="61">
        <f>$H250/Actions!$L$7</f>
        <v>-1.5357396064189196E-2</v>
      </c>
      <c r="J250" s="35">
        <v>-2.2873022027930398E-4</v>
      </c>
      <c r="K250" s="1">
        <f t="shared" si="10"/>
        <v>70</v>
      </c>
    </row>
    <row r="251" spans="1:11" x14ac:dyDescent="0.3">
      <c r="A251" s="14">
        <f>Actions!$L$2*(1+Rendements!L238)</f>
        <v>83.99505749668289</v>
      </c>
      <c r="B251" s="14">
        <f>Actions!$M$2*(1+Rendements!M238)</f>
        <v>76.95835051546392</v>
      </c>
      <c r="C251" s="14">
        <f>Actions!$N$2*(1+Rendements!N238)</f>
        <v>10.418683905827866</v>
      </c>
      <c r="D251" s="14">
        <f>Actions!$O$2*(1+Rendements!O238)</f>
        <v>11.195759182127981</v>
      </c>
      <c r="E251" s="14">
        <f>Actions!$P$2*(1+Rendements!P238)</f>
        <v>98.780921052631584</v>
      </c>
      <c r="F251" s="59">
        <f>(Actions!$L$5*A251)+(Actions!$M$5*B251)+(Actions!$N$5*C251)+(Actions!$O$5*D251)+(Actions!$P$5*E251)</f>
        <v>997195.42637640762</v>
      </c>
      <c r="G251" s="62">
        <f t="shared" si="9"/>
        <v>1.279184900877528E-2</v>
      </c>
      <c r="H251" s="60">
        <f>$F251-Actions!$L$7</f>
        <v>-2761.8786235924345</v>
      </c>
      <c r="I251" s="61">
        <f>$H251/Actions!$L$7</f>
        <v>-2.7619965470350098E-3</v>
      </c>
      <c r="J251" s="35">
        <v>-1.420041057074336E-4</v>
      </c>
      <c r="K251" s="1">
        <f t="shared" si="10"/>
        <v>71</v>
      </c>
    </row>
    <row r="252" spans="1:11" x14ac:dyDescent="0.3">
      <c r="A252" s="14">
        <f>Actions!$L$2*(1+Rendements!L239)</f>
        <v>81.30836963696369</v>
      </c>
      <c r="B252" s="14">
        <f>Actions!$M$2*(1+Rendements!M239)</f>
        <v>74.271604938271594</v>
      </c>
      <c r="C252" s="14">
        <f>Actions!$N$2*(1+Rendements!N239)</f>
        <v>10.309229279628195</v>
      </c>
      <c r="D252" s="14">
        <f>Actions!$O$2*(1+Rendements!O239)</f>
        <v>11.021818181818182</v>
      </c>
      <c r="E252" s="14">
        <f>Actions!$P$2*(1+Rendements!P239)</f>
        <v>96.329317269076299</v>
      </c>
      <c r="F252" s="59">
        <f>(Actions!$L$5*A252)+(Actions!$M$5*B252)+(Actions!$N$5*C252)+(Actions!$O$5*D252)+(Actions!$P$5*E252)</f>
        <v>973691.38332871022</v>
      </c>
      <c r="G252" s="62">
        <f t="shared" si="9"/>
        <v>-2.3570147261009811E-2</v>
      </c>
      <c r="H252" s="60">
        <f>$F252-Actions!$L$7</f>
        <v>-26265.921671289834</v>
      </c>
      <c r="I252" s="61">
        <f>$H252/Actions!$L$7</f>
        <v>-2.626704314269681E-2</v>
      </c>
      <c r="J252" s="35">
        <v>-1.0264383847583674E-4</v>
      </c>
      <c r="K252" s="1">
        <f t="shared" si="10"/>
        <v>72</v>
      </c>
    </row>
    <row r="253" spans="1:11" x14ac:dyDescent="0.3">
      <c r="A253" s="14">
        <f>Actions!$L$2*(1+Rendements!L240)</f>
        <v>79.308345771144275</v>
      </c>
      <c r="B253" s="14">
        <f>Actions!$M$2*(1+Rendements!M240)</f>
        <v>74.512340425531917</v>
      </c>
      <c r="C253" s="14">
        <f>Actions!$N$2*(1+Rendements!N240)</f>
        <v>10.011504320502748</v>
      </c>
      <c r="D253" s="14">
        <f>Actions!$O$2*(1+Rendements!O240)</f>
        <v>10.855119322555812</v>
      </c>
      <c r="E253" s="14">
        <f>Actions!$P$2*(1+Rendements!P240)</f>
        <v>93.902932960893878</v>
      </c>
      <c r="F253" s="59">
        <f>(Actions!$L$5*A253)+(Actions!$M$5*B253)+(Actions!$N$5*C253)+(Actions!$O$5*D253)+(Actions!$P$5*E253)</f>
        <v>956031.77438038832</v>
      </c>
      <c r="G253" s="62">
        <f t="shared" si="9"/>
        <v>-1.8136762069260404E-2</v>
      </c>
      <c r="H253" s="60">
        <f>$F253-Actions!$L$7</f>
        <v>-43925.530619611731</v>
      </c>
      <c r="I253" s="61">
        <f>$H253/Actions!$L$7</f>
        <v>-4.3927406100215179E-2</v>
      </c>
      <c r="J253" s="35">
        <v>-1.0109364417075886E-4</v>
      </c>
      <c r="K253" s="1">
        <f t="shared" si="10"/>
        <v>73</v>
      </c>
    </row>
    <row r="254" spans="1:11" x14ac:dyDescent="0.3">
      <c r="A254" s="14">
        <f>Actions!$L$2*(1+Rendements!L241)</f>
        <v>85.222879780769688</v>
      </c>
      <c r="B254" s="14">
        <f>Actions!$M$2*(1+Rendements!M241)</f>
        <v>81.852631578947367</v>
      </c>
      <c r="C254" s="14">
        <f>Actions!$N$2*(1+Rendements!N241)</f>
        <v>10.446423297785069</v>
      </c>
      <c r="D254" s="14">
        <f>Actions!$O$2*(1+Rendements!O241)</f>
        <v>11.426846703733121</v>
      </c>
      <c r="E254" s="14">
        <f>Actions!$P$2*(1+Rendements!P241)</f>
        <v>101.10089686098654</v>
      </c>
      <c r="F254" s="59">
        <f>(Actions!$L$5*A254)+(Actions!$M$5*B254)+(Actions!$N$5*C254)+(Actions!$O$5*D254)+(Actions!$P$5*E254)</f>
        <v>1022152.2215522169</v>
      </c>
      <c r="G254" s="62">
        <f t="shared" si="9"/>
        <v>6.916134896738324E-2</v>
      </c>
      <c r="H254" s="60">
        <f>$F254-Actions!$L$7</f>
        <v>22194.916552216862</v>
      </c>
      <c r="I254" s="61">
        <f>$H254/Actions!$L$7</f>
        <v>2.2195864204639079E-2</v>
      </c>
      <c r="J254" s="35">
        <v>-9.0240392593491221E-5</v>
      </c>
      <c r="K254" s="1">
        <f t="shared" si="10"/>
        <v>74</v>
      </c>
    </row>
    <row r="255" spans="1:11" x14ac:dyDescent="0.3">
      <c r="A255" s="14">
        <f>Actions!$L$2*(1+Rendements!L242)</f>
        <v>84.058199556022899</v>
      </c>
      <c r="B255" s="14">
        <f>Actions!$M$2*(1+Rendements!M242)</f>
        <v>78.222222222222214</v>
      </c>
      <c r="C255" s="14">
        <f>Actions!$N$2*(1+Rendements!N242)</f>
        <v>10.399205665024631</v>
      </c>
      <c r="D255" s="14">
        <f>Actions!$O$2*(1+Rendements!O242)</f>
        <v>11.330790190735694</v>
      </c>
      <c r="E255" s="14">
        <f>Actions!$P$2*(1+Rendements!P242)</f>
        <v>99.678677563150075</v>
      </c>
      <c r="F255" s="59">
        <f>(Actions!$L$5*A255)+(Actions!$M$5*B255)+(Actions!$N$5*C255)+(Actions!$O$5*D255)+(Actions!$P$5*E255)</f>
        <v>1004462.8321571215</v>
      </c>
      <c r="G255" s="62">
        <f t="shared" si="9"/>
        <v>-1.7306022549393618E-2</v>
      </c>
      <c r="H255" s="60">
        <f>$F255-Actions!$L$7</f>
        <v>4505.5271571214544</v>
      </c>
      <c r="I255" s="61">
        <f>$H255/Actions!$L$7</f>
        <v>4.505719528816737E-3</v>
      </c>
      <c r="J255" s="35">
        <v>-7.068296930661174E-5</v>
      </c>
      <c r="K255" s="1">
        <f t="shared" si="10"/>
        <v>75</v>
      </c>
    </row>
    <row r="256" spans="1:11" x14ac:dyDescent="0.3">
      <c r="A256" s="14">
        <f>Actions!$L$2*(1+Rendements!L243)</f>
        <v>86.957841793471928</v>
      </c>
      <c r="B256" s="14">
        <f>Actions!$M$2*(1+Rendements!M243)</f>
        <v>75.093333333333334</v>
      </c>
      <c r="C256" s="14">
        <f>Actions!$N$2*(1+Rendements!N243)</f>
        <v>10.821766405282707</v>
      </c>
      <c r="D256" s="14">
        <f>Actions!$O$2*(1+Rendements!O243)</f>
        <v>11.574913428241631</v>
      </c>
      <c r="E256" s="14">
        <f>Actions!$P$2*(1+Rendements!P243)</f>
        <v>101.62921348314607</v>
      </c>
      <c r="F256" s="59">
        <f>(Actions!$L$5*A256)+(Actions!$M$5*B256)+(Actions!$N$5*C256)+(Actions!$O$5*D256)+(Actions!$P$5*E256)</f>
        <v>1019578.0888980028</v>
      </c>
      <c r="G256" s="62">
        <f t="shared" si="9"/>
        <v>1.504809959809128E-2</v>
      </c>
      <c r="H256" s="60">
        <f>$F256-Actions!$L$7</f>
        <v>19620.783898002701</v>
      </c>
      <c r="I256" s="61">
        <f>$H256/Actions!$L$7</f>
        <v>1.9621621643138753E-2</v>
      </c>
      <c r="J256" s="35">
        <v>-4.5375905696298739E-5</v>
      </c>
      <c r="K256" s="1">
        <f t="shared" si="10"/>
        <v>76</v>
      </c>
    </row>
    <row r="257" spans="1:11" x14ac:dyDescent="0.3">
      <c r="A257" s="14">
        <f>Actions!$L$2*(1+Rendements!L244)</f>
        <v>83.467379995534714</v>
      </c>
      <c r="B257" s="14">
        <f>Actions!$M$2*(1+Rendements!M244)</f>
        <v>72.991735537190081</v>
      </c>
      <c r="C257" s="14">
        <f>Actions!$N$2*(1+Rendements!N244)</f>
        <v>10.288253588516747</v>
      </c>
      <c r="D257" s="14">
        <f>Actions!$O$2*(1+Rendements!O244)</f>
        <v>10.995681310498883</v>
      </c>
      <c r="E257" s="14">
        <f>Actions!$P$2*(1+Rendements!P244)</f>
        <v>99.457777777777778</v>
      </c>
      <c r="F257" s="59">
        <f>(Actions!$L$5*A257)+(Actions!$M$5*B257)+(Actions!$N$5*C257)+(Actions!$O$5*D257)+(Actions!$P$5*E257)</f>
        <v>980882.78150225081</v>
      </c>
      <c r="G257" s="62">
        <f t="shared" si="9"/>
        <v>-3.7952274393788898E-2</v>
      </c>
      <c r="H257" s="60">
        <f>$F257-Actions!$L$7</f>
        <v>-19074.523497749236</v>
      </c>
      <c r="I257" s="61">
        <f>$H257/Actions!$L$7</f>
        <v>-1.9075337919301699E-2</v>
      </c>
      <c r="J257" s="35">
        <v>-4.4732855079918687E-5</v>
      </c>
      <c r="K257" s="1">
        <f t="shared" si="10"/>
        <v>77</v>
      </c>
    </row>
    <row r="258" spans="1:11" x14ac:dyDescent="0.3">
      <c r="A258" s="14">
        <f>Actions!$L$2*(1+Rendements!L245)</f>
        <v>79.450812562870226</v>
      </c>
      <c r="B258" s="14">
        <f>Actions!$M$2*(1+Rendements!M245)</f>
        <v>73.961739130434779</v>
      </c>
      <c r="C258" s="14">
        <f>Actions!$N$2*(1+Rendements!N245)</f>
        <v>10.251661264181523</v>
      </c>
      <c r="D258" s="14">
        <f>Actions!$O$2*(1+Rendements!O245)</f>
        <v>10.524687144482366</v>
      </c>
      <c r="E258" s="14">
        <f>Actions!$P$2*(1+Rendements!P245)</f>
        <v>97.415793413173645</v>
      </c>
      <c r="F258" s="59">
        <f>(Actions!$L$5*A258)+(Actions!$M$5*B258)+(Actions!$N$5*C258)+(Actions!$O$5*D258)+(Actions!$P$5*E258)</f>
        <v>960622.95871236629</v>
      </c>
      <c r="G258" s="62">
        <f t="shared" si="9"/>
        <v>-2.0654682875415609E-2</v>
      </c>
      <c r="H258" s="60">
        <f>$F258-Actions!$L$7</f>
        <v>-39334.346287633758</v>
      </c>
      <c r="I258" s="61">
        <f>$H258/Actions!$L$7</f>
        <v>-3.933602573925269E-2</v>
      </c>
      <c r="J258" s="35">
        <v>7.4293386337426787E-5</v>
      </c>
      <c r="K258" s="1">
        <f t="shared" si="10"/>
        <v>78</v>
      </c>
    </row>
    <row r="259" spans="1:11" x14ac:dyDescent="0.3">
      <c r="A259" s="14">
        <f>Actions!$L$2*(1+Rendements!L246)</f>
        <v>78.529862450035267</v>
      </c>
      <c r="B259" s="14">
        <f>Actions!$M$2*(1+Rendements!M246)</f>
        <v>71.945823927765232</v>
      </c>
      <c r="C259" s="14">
        <f>Actions!$N$2*(1+Rendements!N246)</f>
        <v>9.7637603305785134</v>
      </c>
      <c r="D259" s="14">
        <f>Actions!$O$2*(1+Rendements!O246)</f>
        <v>10.291525423728812</v>
      </c>
      <c r="E259" s="14">
        <f>Actions!$P$2*(1+Rendements!P246)</f>
        <v>95.300386100386092</v>
      </c>
      <c r="F259" s="59">
        <f>(Actions!$L$5*A259)+(Actions!$M$5*B259)+(Actions!$N$5*C259)+(Actions!$O$5*D259)+(Actions!$P$5*E259)</f>
        <v>935463.39554576506</v>
      </c>
      <c r="G259" s="62">
        <f t="shared" si="9"/>
        <v>-2.6190882633416845E-2</v>
      </c>
      <c r="H259" s="60">
        <f>$F259-Actions!$L$7</f>
        <v>-64493.909454234992</v>
      </c>
      <c r="I259" s="61">
        <f>$H259/Actions!$L$7</f>
        <v>-6.4496663139267718E-2</v>
      </c>
      <c r="J259" s="35">
        <v>7.8380758758670198E-5</v>
      </c>
      <c r="K259" s="1">
        <f t="shared" si="10"/>
        <v>79</v>
      </c>
    </row>
    <row r="260" spans="1:11" x14ac:dyDescent="0.3">
      <c r="A260" s="14">
        <f>Actions!$L$2*(1+Rendements!L247)</f>
        <v>81.938957838108337</v>
      </c>
      <c r="B260" s="14">
        <f>Actions!$M$2*(1+Rendements!M247)</f>
        <v>76.8</v>
      </c>
      <c r="C260" s="14">
        <f>Actions!$N$2*(1+Rendements!N247)</f>
        <v>10.034024336283185</v>
      </c>
      <c r="D260" s="14">
        <f>Actions!$O$2*(1+Rendements!O247)</f>
        <v>10.658937198067633</v>
      </c>
      <c r="E260" s="14">
        <f>Actions!$P$2*(1+Rendements!P247)</f>
        <v>99.517915309446252</v>
      </c>
      <c r="F260" s="59">
        <f>(Actions!$L$5*A260)+(Actions!$M$5*B260)+(Actions!$N$5*C260)+(Actions!$O$5*D260)+(Actions!$P$5*E260)</f>
        <v>976385.27064704604</v>
      </c>
      <c r="G260" s="62">
        <f t="shared" si="9"/>
        <v>4.374503085436765E-2</v>
      </c>
      <c r="H260" s="60">
        <f>$F260-Actions!$L$7</f>
        <v>-23572.034352954011</v>
      </c>
      <c r="I260" s="61">
        <f>$H260/Actions!$L$7</f>
        <v>-2.3573040803931133E-2</v>
      </c>
      <c r="J260" s="35">
        <v>8.299769387668932E-5</v>
      </c>
      <c r="K260" s="1">
        <f t="shared" si="10"/>
        <v>80</v>
      </c>
    </row>
    <row r="261" spans="1:11" x14ac:dyDescent="0.3">
      <c r="A261" s="14">
        <f>Actions!$L$2*(1+Rendements!L248)</f>
        <v>84.913603419675894</v>
      </c>
      <c r="B261" s="14">
        <f>Actions!$M$2*(1+Rendements!M248)</f>
        <v>76.985060240963861</v>
      </c>
      <c r="C261" s="14">
        <f>Actions!$N$2*(1+Rendements!N248)</f>
        <v>10.334495159059475</v>
      </c>
      <c r="D261" s="14">
        <f>Actions!$O$2*(1+Rendements!O248)</f>
        <v>11.106968158744806</v>
      </c>
      <c r="E261" s="14">
        <f>Actions!$P$2*(1+Rendements!P248)</f>
        <v>94.301398026315795</v>
      </c>
      <c r="F261" s="59">
        <f>(Actions!$L$5*A261)+(Actions!$M$5*B261)+(Actions!$N$5*C261)+(Actions!$O$5*D261)+(Actions!$P$5*E261)</f>
        <v>987352.8202314775</v>
      </c>
      <c r="G261" s="62">
        <f t="shared" si="9"/>
        <v>1.123280933679327E-2</v>
      </c>
      <c r="H261" s="60">
        <f>$F261-Actions!$L$7</f>
        <v>-12604.484768522554</v>
      </c>
      <c r="I261" s="61">
        <f>$H261/Actions!$L$7</f>
        <v>-1.2605022939976975E-2</v>
      </c>
      <c r="J261" s="35">
        <v>9.3019764059730034E-5</v>
      </c>
      <c r="K261" s="1">
        <f t="shared" si="10"/>
        <v>81</v>
      </c>
    </row>
    <row r="262" spans="1:11" x14ac:dyDescent="0.3">
      <c r="A262" s="14">
        <f>Actions!$L$2*(1+Rendements!L249)</f>
        <v>77.073725982669842</v>
      </c>
      <c r="B262" s="14">
        <f>Actions!$M$2*(1+Rendements!M249)</f>
        <v>72</v>
      </c>
      <c r="C262" s="14">
        <f>Actions!$N$2*(1+Rendements!N249)</f>
        <v>9.3724393656716405</v>
      </c>
      <c r="D262" s="14">
        <f>Actions!$O$2*(1+Rendements!O249)</f>
        <v>9.4207166123778503</v>
      </c>
      <c r="E262" s="14">
        <f>Actions!$P$2*(1+Rendements!P249)</f>
        <v>86.274978089395276</v>
      </c>
      <c r="F262" s="59">
        <f>(Actions!$L$5*A262)+(Actions!$M$5*B262)+(Actions!$N$5*C262)+(Actions!$O$5*D262)+(Actions!$P$5*E262)</f>
        <v>891123.76184758963</v>
      </c>
      <c r="G262" s="62">
        <f t="shared" si="9"/>
        <v>-9.7461673691606743E-2</v>
      </c>
      <c r="H262" s="60">
        <f>$F262-Actions!$L$7</f>
        <v>-108833.54315241042</v>
      </c>
      <c r="I262" s="61">
        <f>$H262/Actions!$L$7</f>
        <v>-0.10883818999893242</v>
      </c>
      <c r="J262" s="35">
        <v>1.7286396730236154E-4</v>
      </c>
      <c r="K262" s="1">
        <f t="shared" si="10"/>
        <v>82</v>
      </c>
    </row>
    <row r="263" spans="1:11" x14ac:dyDescent="0.3">
      <c r="A263" s="14">
        <f>Actions!$L$2*(1+Rendements!L250)</f>
        <v>83.535861928104566</v>
      </c>
      <c r="B263" s="14">
        <f>Actions!$M$2*(1+Rendements!M250)</f>
        <v>73.058461538461543</v>
      </c>
      <c r="C263" s="14">
        <f>Actions!$N$2*(1+Rendements!N250)</f>
        <v>10.452824141519253</v>
      </c>
      <c r="D263" s="14">
        <f>Actions!$O$2*(1+Rendements!O250)</f>
        <v>11.311529099358264</v>
      </c>
      <c r="E263" s="14">
        <f>Actions!$P$2*(1+Rendements!P250)</f>
        <v>95.421133231240432</v>
      </c>
      <c r="F263" s="59">
        <f>(Actions!$L$5*A263)+(Actions!$M$5*B263)+(Actions!$N$5*C263)+(Actions!$O$5*D263)+(Actions!$P$5*E263)</f>
        <v>981975.65470063884</v>
      </c>
      <c r="G263" s="62">
        <f t="shared" si="9"/>
        <v>0.10195204834924798</v>
      </c>
      <c r="H263" s="60">
        <f>$F263-Actions!$L$7</f>
        <v>-17981.650299361208</v>
      </c>
      <c r="I263" s="61">
        <f>$H263/Actions!$L$7</f>
        <v>-1.7982418058700225E-2</v>
      </c>
      <c r="J263" s="35">
        <v>1.8990875595358703E-4</v>
      </c>
      <c r="K263" s="1">
        <f t="shared" si="10"/>
        <v>83</v>
      </c>
    </row>
    <row r="264" spans="1:11" x14ac:dyDescent="0.3">
      <c r="A264" s="14">
        <f>Actions!$L$2*(1+Rendements!L251)</f>
        <v>87.201498433455924</v>
      </c>
      <c r="B264" s="14">
        <f>Actions!$M$2*(1+Rendements!M251)</f>
        <v>69.347708894878707</v>
      </c>
      <c r="C264" s="14">
        <f>Actions!$N$2*(1+Rendements!N251)</f>
        <v>10.230839925062448</v>
      </c>
      <c r="D264" s="14">
        <f>Actions!$O$2*(1+Rendements!O251)</f>
        <v>10.061349693251532</v>
      </c>
      <c r="E264" s="14">
        <f>Actions!$P$2*(1+Rendements!P251)</f>
        <v>84.290322580645167</v>
      </c>
      <c r="F264" s="59">
        <f>(Actions!$L$5*A264)+(Actions!$M$5*B264)+(Actions!$N$5*C264)+(Actions!$O$5*D264)+(Actions!$P$5*E264)</f>
        <v>932363.62004792015</v>
      </c>
      <c r="G264" s="62">
        <f t="shared" si="9"/>
        <v>-5.0522672751844522E-2</v>
      </c>
      <c r="H264" s="60">
        <f>$F264-Actions!$L$7</f>
        <v>-67593.684952079901</v>
      </c>
      <c r="I264" s="61">
        <f>$H264/Actions!$L$7</f>
        <v>-6.7596570987678212E-2</v>
      </c>
      <c r="J264" s="35">
        <v>2.8686629559962929E-4</v>
      </c>
      <c r="K264" s="1">
        <f t="shared" si="10"/>
        <v>84</v>
      </c>
    </row>
    <row r="265" spans="1:11" x14ac:dyDescent="0.3">
      <c r="A265" s="14">
        <f>Actions!$L$2*(1+Rendements!L252)</f>
        <v>85.588335509138389</v>
      </c>
      <c r="B265" s="14">
        <f>Actions!$M$2*(1+Rendements!M252)</f>
        <v>73.81970149253732</v>
      </c>
      <c r="C265" s="14">
        <f>Actions!$N$2*(1+Rendements!N252)</f>
        <v>11.631493299298025</v>
      </c>
      <c r="D265" s="14">
        <f>Actions!$O$2*(1+Rendements!O252)</f>
        <v>10.721951219512196</v>
      </c>
      <c r="E265" s="14">
        <f>Actions!$P$2*(1+Rendements!P252)</f>
        <v>92.318269230769232</v>
      </c>
      <c r="F265" s="59">
        <f>(Actions!$L$5*A265)+(Actions!$M$5*B265)+(Actions!$N$5*C265)+(Actions!$O$5*D265)+(Actions!$P$5*E265)</f>
        <v>994713.46357826726</v>
      </c>
      <c r="G265" s="62">
        <f t="shared" si="9"/>
        <v>6.6872883271810402E-2</v>
      </c>
      <c r="H265" s="60">
        <f>$F265-Actions!$L$7</f>
        <v>-5243.8414217327954</v>
      </c>
      <c r="I265" s="61">
        <f>$H265/Actions!$L$7</f>
        <v>-5.2440653171015091E-3</v>
      </c>
      <c r="J265" s="35">
        <v>3.0679682582005044E-4</v>
      </c>
      <c r="K265" s="1">
        <f t="shared" si="10"/>
        <v>85</v>
      </c>
    </row>
    <row r="266" spans="1:11" x14ac:dyDescent="0.3">
      <c r="A266" s="14">
        <f>Actions!$L$2*(1+Rendements!L253)</f>
        <v>81.066628425748874</v>
      </c>
      <c r="B266" s="14">
        <f>Actions!$M$2*(1+Rendements!M253)</f>
        <v>78.231055900621115</v>
      </c>
      <c r="C266" s="14">
        <f>Actions!$N$2*(1+Rendements!N253)</f>
        <v>10.479988049713191</v>
      </c>
      <c r="D266" s="14">
        <f>Actions!$O$2*(1+Rendements!O253)</f>
        <v>9.7019108280254773</v>
      </c>
      <c r="E266" s="14">
        <f>Actions!$P$2*(1+Rendements!P253)</f>
        <v>101.69225401256107</v>
      </c>
      <c r="F266" s="59">
        <f>(Actions!$L$5*A266)+(Actions!$M$5*B266)+(Actions!$N$5*C266)+(Actions!$O$5*D266)+(Actions!$P$5*E266)</f>
        <v>973792.4099320455</v>
      </c>
      <c r="G266" s="62">
        <f t="shared" si="9"/>
        <v>-2.1032241356181869E-2</v>
      </c>
      <c r="H266" s="60">
        <f>$F266-Actions!$L$7</f>
        <v>-26164.895067954552</v>
      </c>
      <c r="I266" s="61">
        <f>$H266/Actions!$L$7</f>
        <v>-2.6166012225846535E-2</v>
      </c>
      <c r="J266" s="35">
        <v>3.3770584413445856E-4</v>
      </c>
      <c r="K266" s="1">
        <f t="shared" si="10"/>
        <v>86</v>
      </c>
    </row>
    <row r="267" spans="1:11" x14ac:dyDescent="0.3">
      <c r="A267" s="14">
        <f>Actions!$L$2*(1+Rendements!L254)</f>
        <v>83.328404730617606</v>
      </c>
      <c r="B267" s="14">
        <f>Actions!$M$2*(1+Rendements!M254)</f>
        <v>74.926829268292693</v>
      </c>
      <c r="C267" s="14">
        <f>Actions!$N$2*(1+Rendements!N254)</f>
        <v>10.903712446351934</v>
      </c>
      <c r="D267" s="14">
        <f>Actions!$O$2*(1+Rendements!O254)</f>
        <v>10.541176470588235</v>
      </c>
      <c r="E267" s="14">
        <f>Actions!$P$2*(1+Rendements!P254)</f>
        <v>115.6096551724138</v>
      </c>
      <c r="F267" s="59">
        <f>(Actions!$L$5*A267)+(Actions!$M$5*B267)+(Actions!$N$5*C267)+(Actions!$O$5*D267)+(Actions!$P$5*E267)</f>
        <v>1021388.4533496659</v>
      </c>
      <c r="G267" s="62">
        <f t="shared" si="9"/>
        <v>4.8876991576615181E-2</v>
      </c>
      <c r="H267" s="60">
        <f>$F267-Actions!$L$7</f>
        <v>21431.148349665804</v>
      </c>
      <c r="I267" s="61">
        <f>$H267/Actions!$L$7</f>
        <v>2.1432063391612306E-2</v>
      </c>
      <c r="J267" s="35">
        <v>3.4540672209533137E-4</v>
      </c>
      <c r="K267" s="1">
        <f t="shared" si="10"/>
        <v>87</v>
      </c>
    </row>
    <row r="268" spans="1:11" x14ac:dyDescent="0.3">
      <c r="A268" s="14">
        <f>Actions!$L$2*(1+Rendements!L255)</f>
        <v>81.334271217712171</v>
      </c>
      <c r="B268" s="14">
        <f>Actions!$M$2*(1+Rendements!M255)</f>
        <v>79.919999999999987</v>
      </c>
      <c r="C268" s="14">
        <f>Actions!$N$2*(1+Rendements!N255)</f>
        <v>10.646220850480111</v>
      </c>
      <c r="D268" s="14">
        <f>Actions!$O$2*(1+Rendements!O255)</f>
        <v>12.1275</v>
      </c>
      <c r="E268" s="14">
        <f>Actions!$P$2*(1+Rendements!P255)</f>
        <v>123.3956834532374</v>
      </c>
      <c r="F268" s="59">
        <f>(Actions!$L$5*A268)+(Actions!$M$5*B268)+(Actions!$N$5*C268)+(Actions!$O$5*D268)+(Actions!$P$5*E268)</f>
        <v>1068514.3272447616</v>
      </c>
      <c r="G268" s="62">
        <f t="shared" si="9"/>
        <v>4.6139031374934136E-2</v>
      </c>
      <c r="H268" s="60">
        <f>$F268-Actions!$L$7</f>
        <v>68557.022244761582</v>
      </c>
      <c r="I268" s="61">
        <f>$H268/Actions!$L$7</f>
        <v>6.8559949411801713E-2</v>
      </c>
      <c r="J268" s="35">
        <v>3.6044036903812115E-4</v>
      </c>
      <c r="K268" s="1">
        <f t="shared" si="10"/>
        <v>88</v>
      </c>
    </row>
    <row r="269" spans="1:11" x14ac:dyDescent="0.3">
      <c r="A269" s="14">
        <f>Actions!$L$2*(1+Rendements!L256)</f>
        <v>81.533087339201089</v>
      </c>
      <c r="B269" s="14">
        <f>Actions!$M$2*(1+Rendements!M256)</f>
        <v>84.641441441441444</v>
      </c>
      <c r="C269" s="14">
        <f>Actions!$N$2*(1+Rendements!N256)</f>
        <v>10.506641221374045</v>
      </c>
      <c r="D269" s="14">
        <f>Actions!$O$2*(1+Rendements!O256)</f>
        <v>10.666666666666666</v>
      </c>
      <c r="E269" s="14">
        <f>Actions!$P$2*(1+Rendements!P256)</f>
        <v>93.72802734375</v>
      </c>
      <c r="F269" s="59">
        <f>(Actions!$L$5*A269)+(Actions!$M$5*B269)+(Actions!$N$5*C269)+(Actions!$O$5*D269)+(Actions!$P$5*E269)</f>
        <v>993489.97252061497</v>
      </c>
      <c r="G269" s="62">
        <f t="shared" si="9"/>
        <v>-7.0213709644495026E-2</v>
      </c>
      <c r="H269" s="60">
        <f>$F269-Actions!$L$7</f>
        <v>-6467.332479385077</v>
      </c>
      <c r="I269" s="61">
        <f>$H269/Actions!$L$7</f>
        <v>-6.4676086139348488E-3</v>
      </c>
      <c r="J269" s="35">
        <v>4.0307738863488236E-4</v>
      </c>
      <c r="K269" s="1">
        <f t="shared" si="10"/>
        <v>89</v>
      </c>
    </row>
    <row r="270" spans="1:11" x14ac:dyDescent="0.3">
      <c r="A270" s="14">
        <f>Actions!$L$2*(1+Rendements!L257)</f>
        <v>86.690101318528789</v>
      </c>
      <c r="B270" s="14">
        <f>Actions!$M$2*(1+Rendements!M257)</f>
        <v>75.544414168937323</v>
      </c>
      <c r="C270" s="14">
        <f>Actions!$N$2*(1+Rendements!N257)</f>
        <v>10.884785522788206</v>
      </c>
      <c r="D270" s="14">
        <f>Actions!$O$2*(1+Rendements!O257)</f>
        <v>12.075636363636363</v>
      </c>
      <c r="E270" s="14">
        <f>Actions!$P$2*(1+Rendements!P257)</f>
        <v>112.81256544502619</v>
      </c>
      <c r="F270" s="59">
        <f>(Actions!$L$5*A270)+(Actions!$M$5*B270)+(Actions!$N$5*C270)+(Actions!$O$5*D270)+(Actions!$P$5*E270)</f>
        <v>1052513.7729976245</v>
      </c>
      <c r="G270" s="62">
        <f t="shared" si="9"/>
        <v>5.9410564886989592E-2</v>
      </c>
      <c r="H270" s="60">
        <f>$F270-Actions!$L$7</f>
        <v>52556.467997624422</v>
      </c>
      <c r="I270" s="61">
        <f>$H270/Actions!$L$7</f>
        <v>5.2558711991832908E-2</v>
      </c>
      <c r="J270" s="35">
        <v>6.0136359593697278E-4</v>
      </c>
      <c r="K270" s="1">
        <f t="shared" si="10"/>
        <v>90</v>
      </c>
    </row>
    <row r="271" spans="1:11" x14ac:dyDescent="0.3">
      <c r="A271" s="14">
        <f>Actions!$L$2*(1+Rendements!L258)</f>
        <v>85.873374364463473</v>
      </c>
      <c r="B271" s="14">
        <f>Actions!$M$2*(1+Rendements!M258)</f>
        <v>76.374515235457054</v>
      </c>
      <c r="C271" s="14">
        <f>Actions!$N$2*(1+Rendements!N258)</f>
        <v>10.257566523605149</v>
      </c>
      <c r="D271" s="14">
        <f>Actions!$O$2*(1+Rendements!O258)</f>
        <v>11.804384485666104</v>
      </c>
      <c r="E271" s="14">
        <f>Actions!$P$2*(1+Rendements!P258)</f>
        <v>97.21875</v>
      </c>
      <c r="F271" s="59">
        <f>(Actions!$L$5*A271)+(Actions!$M$5*B271)+(Actions!$N$5*C271)+(Actions!$O$5*D271)+(Actions!$P$5*E271)</f>
        <v>1004847.4188178738</v>
      </c>
      <c r="G271" s="62">
        <f t="shared" si="9"/>
        <v>-4.5288104918564609E-2</v>
      </c>
      <c r="H271" s="60">
        <f>$F271-Actions!$L$7</f>
        <v>4890.1138178737601</v>
      </c>
      <c r="I271" s="61">
        <f>$H271/Actions!$L$7</f>
        <v>4.8903226101976024E-3</v>
      </c>
      <c r="J271" s="35">
        <v>6.4258675222739398E-4</v>
      </c>
      <c r="K271" s="1">
        <f t="shared" si="10"/>
        <v>91</v>
      </c>
    </row>
    <row r="272" spans="1:11" x14ac:dyDescent="0.3">
      <c r="A272" s="14">
        <f>Actions!$L$2*(1+Rendements!L259)</f>
        <v>84.54933593749999</v>
      </c>
      <c r="B272" s="14">
        <f>Actions!$M$2*(1+Rendements!M259)</f>
        <v>82.362116991643447</v>
      </c>
      <c r="C272" s="14">
        <f>Actions!$N$2*(1+Rendements!N259)</f>
        <v>10.487014435695539</v>
      </c>
      <c r="D272" s="14">
        <f>Actions!$O$2*(1+Rendements!O259)</f>
        <v>11.609173333333333</v>
      </c>
      <c r="E272" s="14">
        <f>Actions!$P$2*(1+Rendements!P259)</f>
        <v>103.89199614271939</v>
      </c>
      <c r="F272" s="59">
        <f>(Actions!$L$5*A272)+(Actions!$M$5*B272)+(Actions!$N$5*C272)+(Actions!$O$5*D272)+(Actions!$P$5*E272)</f>
        <v>1031453.6932224419</v>
      </c>
      <c r="G272" s="62">
        <f t="shared" si="9"/>
        <v>2.6477924813568698E-2</v>
      </c>
      <c r="H272" s="60">
        <f>$F272-Actions!$L$7</f>
        <v>31496.388222441892</v>
      </c>
      <c r="I272" s="61">
        <f>$H272/Actions!$L$7</f>
        <v>3.1497733018153104E-2</v>
      </c>
      <c r="J272" s="35">
        <v>6.6745468732458749E-4</v>
      </c>
      <c r="K272" s="1">
        <f t="shared" si="10"/>
        <v>92</v>
      </c>
    </row>
    <row r="273" spans="1:11" x14ac:dyDescent="0.3">
      <c r="A273" s="14">
        <f>Actions!$L$2*(1+Rendements!L260)</f>
        <v>82.817117117117107</v>
      </c>
      <c r="B273" s="14">
        <f>Actions!$M$2*(1+Rendements!M260)</f>
        <v>73.807792207792204</v>
      </c>
      <c r="C273" s="14">
        <f>Actions!$N$2*(1+Rendements!N260)</f>
        <v>9.9716899258613179</v>
      </c>
      <c r="D273" s="14">
        <f>Actions!$O$2*(1+Rendements!O260)</f>
        <v>10.358631335219963</v>
      </c>
      <c r="E273" s="14">
        <f>Actions!$P$2*(1+Rendements!P260)</f>
        <v>91.40625</v>
      </c>
      <c r="F273" s="59">
        <f>(Actions!$L$5*A273)+(Actions!$M$5*B273)+(Actions!$N$5*C273)+(Actions!$O$5*D273)+(Actions!$P$5*E273)</f>
        <v>947997.82601517614</v>
      </c>
      <c r="G273" s="62">
        <f t="shared" si="9"/>
        <v>-8.0910919952727145E-2</v>
      </c>
      <c r="H273" s="60">
        <f>$F273-Actions!$L$7</f>
        <v>-51959.478984823916</v>
      </c>
      <c r="I273" s="61">
        <f>$H273/Actions!$L$7</f>
        <v>-5.1961697489498228E-2</v>
      </c>
      <c r="J273" s="35">
        <v>7.7002267709734909E-4</v>
      </c>
      <c r="K273" s="1">
        <f t="shared" si="10"/>
        <v>93</v>
      </c>
    </row>
    <row r="274" spans="1:11" x14ac:dyDescent="0.3">
      <c r="A274" s="14">
        <f>Actions!$L$2*(1+Rendements!L261)</f>
        <v>87.379489610389612</v>
      </c>
      <c r="B274" s="14">
        <f>Actions!$M$2*(1+Rendements!M261)</f>
        <v>80.121081081081073</v>
      </c>
      <c r="C274" s="14">
        <f>Actions!$N$2*(1+Rendements!N261)</f>
        <v>10.717928669410151</v>
      </c>
      <c r="D274" s="14">
        <f>Actions!$O$2*(1+Rendements!O261)</f>
        <v>10.835493741307371</v>
      </c>
      <c r="E274" s="14">
        <f>Actions!$P$2*(1+Rendements!P261)</f>
        <v>91.326153846153844</v>
      </c>
      <c r="F274" s="59">
        <f>(Actions!$L$5*A274)+(Actions!$M$5*B274)+(Actions!$N$5*C274)+(Actions!$O$5*D274)+(Actions!$P$5*E274)</f>
        <v>997986.12918231613</v>
      </c>
      <c r="G274" s="62">
        <f t="shared" si="9"/>
        <v>5.2730398525554945E-2</v>
      </c>
      <c r="H274" s="60">
        <f>$F274-Actions!$L$7</f>
        <v>-1971.1758176839212</v>
      </c>
      <c r="I274" s="61">
        <f>$H274/Actions!$L$7</f>
        <v>-1.9712599806287938E-3</v>
      </c>
      <c r="J274" s="35">
        <v>7.814578824709372E-4</v>
      </c>
      <c r="K274" s="1">
        <f t="shared" si="10"/>
        <v>94</v>
      </c>
    </row>
    <row r="275" spans="1:11" x14ac:dyDescent="0.3">
      <c r="A275" s="14">
        <f>Actions!$L$2*(1+Rendements!L262)</f>
        <v>83.1859371506645</v>
      </c>
      <c r="B275" s="14">
        <f>Actions!$M$2*(1+Rendements!M262)</f>
        <v>74.412435233160608</v>
      </c>
      <c r="C275" s="14">
        <f>Actions!$N$2*(1+Rendements!N262)</f>
        <v>10.385051293487956</v>
      </c>
      <c r="D275" s="14">
        <f>Actions!$O$2*(1+Rendements!O262)</f>
        <v>11.570327774583093</v>
      </c>
      <c r="E275" s="14">
        <f>Actions!$P$2*(1+Rendements!P262)</f>
        <v>99.195541760722364</v>
      </c>
      <c r="F275" s="59">
        <f>(Actions!$L$5*A275)+(Actions!$M$5*B275)+(Actions!$N$5*C275)+(Actions!$O$5*D275)+(Actions!$P$5*E275)</f>
        <v>995500.04631638934</v>
      </c>
      <c r="G275" s="62">
        <f t="shared" ref="G275:G338" si="11">(F275/F274)-1</f>
        <v>-2.4910996187529344E-3</v>
      </c>
      <c r="H275" s="60">
        <f>$F275-Actions!$L$7</f>
        <v>-4457.2586836107075</v>
      </c>
      <c r="I275" s="61">
        <f>$H275/Actions!$L$7</f>
        <v>-4.4574489943955227E-3</v>
      </c>
      <c r="J275" s="35">
        <v>8.167983547509017E-4</v>
      </c>
      <c r="K275" s="1">
        <f t="shared" si="10"/>
        <v>95</v>
      </c>
    </row>
    <row r="276" spans="1:11" x14ac:dyDescent="0.3">
      <c r="A276" s="14">
        <f>Actions!$L$2*(1+Rendements!L263)</f>
        <v>82.318639880209616</v>
      </c>
      <c r="B276" s="14">
        <f>Actions!$M$2*(1+Rendements!M263)</f>
        <v>77.416042780748668</v>
      </c>
      <c r="C276" s="14">
        <f>Actions!$N$2*(1+Rendements!N263)</f>
        <v>10.210877862595421</v>
      </c>
      <c r="D276" s="14">
        <f>Actions!$O$2*(1+Rendements!O263)</f>
        <v>10.688783746173113</v>
      </c>
      <c r="E276" s="14">
        <f>Actions!$P$2*(1+Rendements!P263)</f>
        <v>95.098627787307024</v>
      </c>
      <c r="F276" s="59">
        <f>(Actions!$L$5*A276)+(Actions!$M$5*B276)+(Actions!$N$5*C276)+(Actions!$O$5*D276)+(Actions!$P$5*E276)</f>
        <v>974019.64392015326</v>
      </c>
      <c r="G276" s="62">
        <f t="shared" si="11"/>
        <v>-2.1577500147507922E-2</v>
      </c>
      <c r="H276" s="60">
        <f>$F276-Actions!$L$7</f>
        <v>-25937.661079846788</v>
      </c>
      <c r="I276" s="61">
        <f>$H276/Actions!$L$7</f>
        <v>-2.5938768535569413E-2</v>
      </c>
      <c r="J276" s="35">
        <v>8.1884226489415128E-4</v>
      </c>
      <c r="K276" s="1">
        <f t="shared" si="10"/>
        <v>96</v>
      </c>
    </row>
    <row r="277" spans="1:11" x14ac:dyDescent="0.3">
      <c r="A277" s="14">
        <f>Actions!$L$2*(1+Rendements!L264)</f>
        <v>84.141672156067898</v>
      </c>
      <c r="B277" s="14">
        <f>Actions!$M$2*(1+Rendements!M264)</f>
        <v>82.096551724137925</v>
      </c>
      <c r="C277" s="14">
        <f>Actions!$N$2*(1+Rendements!N264)</f>
        <v>10.623241379310345</v>
      </c>
      <c r="D277" s="14">
        <f>Actions!$O$2*(1+Rendements!O264)</f>
        <v>11.585418489355497</v>
      </c>
      <c r="E277" s="14">
        <f>Actions!$P$2*(1+Rendements!P264)</f>
        <v>103.35407854984895</v>
      </c>
      <c r="F277" s="59">
        <f>(Actions!$L$5*A277)+(Actions!$M$5*B277)+(Actions!$N$5*C277)+(Actions!$O$5*D277)+(Actions!$P$5*E277)</f>
        <v>1030897.8607825738</v>
      </c>
      <c r="G277" s="62">
        <f t="shared" si="11"/>
        <v>5.8395348818122139E-2</v>
      </c>
      <c r="H277" s="60">
        <f>$F277-Actions!$L$7</f>
        <v>30940.555782573763</v>
      </c>
      <c r="I277" s="61">
        <f>$H277/Actions!$L$7</f>
        <v>3.0941876846005703E-2</v>
      </c>
      <c r="J277" s="35">
        <v>8.7736026799853947E-4</v>
      </c>
      <c r="K277" s="1">
        <f t="shared" si="10"/>
        <v>97</v>
      </c>
    </row>
    <row r="278" spans="1:11" x14ac:dyDescent="0.3">
      <c r="A278" s="14">
        <f>Actions!$L$2*(1+Rendements!L265)</f>
        <v>85.546743834927014</v>
      </c>
      <c r="B278" s="14">
        <f>Actions!$M$2*(1+Rendements!M265)</f>
        <v>76.8</v>
      </c>
      <c r="C278" s="14">
        <f>Actions!$N$2*(1+Rendements!N265)</f>
        <v>10.3935</v>
      </c>
      <c r="D278" s="14">
        <f>Actions!$O$2*(1+Rendements!O265)</f>
        <v>11.433662249788553</v>
      </c>
      <c r="E278" s="14">
        <f>Actions!$P$2*(1+Rendements!P265)</f>
        <v>100.08666274970624</v>
      </c>
      <c r="F278" s="59">
        <f>(Actions!$L$5*A278)+(Actions!$M$5*B278)+(Actions!$N$5*C278)+(Actions!$O$5*D278)+(Actions!$P$5*E278)</f>
        <v>1006861.1851633699</v>
      </c>
      <c r="G278" s="62">
        <f t="shared" si="11"/>
        <v>-2.3316253271645437E-2</v>
      </c>
      <c r="H278" s="60">
        <f>$F278-Actions!$L$7</f>
        <v>6903.8801633698167</v>
      </c>
      <c r="I278" s="61">
        <f>$H278/Actions!$L$7</f>
        <v>6.9041749371187566E-3</v>
      </c>
      <c r="J278" s="35">
        <v>9.3191709194339332E-4</v>
      </c>
      <c r="K278" s="1">
        <f t="shared" si="10"/>
        <v>98</v>
      </c>
    </row>
    <row r="279" spans="1:11" x14ac:dyDescent="0.3">
      <c r="A279" s="14">
        <f>Actions!$L$2*(1+Rendements!L266)</f>
        <v>87.134256391347094</v>
      </c>
      <c r="B279" s="14">
        <f>Actions!$M$2*(1+Rendements!M266)</f>
        <v>79.849131513647635</v>
      </c>
      <c r="C279" s="14">
        <f>Actions!$N$2*(1+Rendements!N266)</f>
        <v>10.830942193900777</v>
      </c>
      <c r="D279" s="14">
        <f>Actions!$O$2*(1+Rendements!O266)</f>
        <v>11.444352388842862</v>
      </c>
      <c r="E279" s="14">
        <f>Actions!$P$2*(1+Rendements!P266)</f>
        <v>105.42123893805309</v>
      </c>
      <c r="F279" s="59">
        <f>(Actions!$L$5*A279)+(Actions!$M$5*B279)+(Actions!$N$5*C279)+(Actions!$O$5*D279)+(Actions!$P$5*E279)</f>
        <v>1037774.5733274526</v>
      </c>
      <c r="G279" s="62">
        <f t="shared" si="11"/>
        <v>3.0702731041386766E-2</v>
      </c>
      <c r="H279" s="60">
        <f>$F279-Actions!$L$7</f>
        <v>37817.268327452592</v>
      </c>
      <c r="I279" s="61">
        <f>$H279/Actions!$L$7</f>
        <v>3.7818883004662476E-2</v>
      </c>
      <c r="J279" s="35">
        <v>9.4436870382436392E-4</v>
      </c>
      <c r="K279" s="1">
        <f t="shared" si="10"/>
        <v>99</v>
      </c>
    </row>
    <row r="280" spans="1:11" x14ac:dyDescent="0.3">
      <c r="A280" s="14">
        <f>Actions!$L$2*(1+Rendements!L267)</f>
        <v>82.752328185783327</v>
      </c>
      <c r="B280" s="14">
        <f>Actions!$M$2*(1+Rendements!M267)</f>
        <v>80.649164677804293</v>
      </c>
      <c r="C280" s="14">
        <f>Actions!$N$2*(1+Rendements!N267)</f>
        <v>10.409064147627417</v>
      </c>
      <c r="D280" s="14">
        <f>Actions!$O$2*(1+Rendements!O267)</f>
        <v>11.647999999999998</v>
      </c>
      <c r="E280" s="14">
        <f>Actions!$P$2*(1+Rendements!P267)</f>
        <v>105.13498312710911</v>
      </c>
      <c r="F280" s="59">
        <f>(Actions!$L$5*A280)+(Actions!$M$5*B280)+(Actions!$N$5*C280)+(Actions!$O$5*D280)+(Actions!$P$5*E280)</f>
        <v>1024368.6866724939</v>
      </c>
      <c r="G280" s="62">
        <f t="shared" si="11"/>
        <v>-1.2917917820991609E-2</v>
      </c>
      <c r="H280" s="60">
        <f>$F280-Actions!$L$7</f>
        <v>24411.381672493881</v>
      </c>
      <c r="I280" s="61">
        <f>$H280/Actions!$L$7</f>
        <v>2.441242396093489E-2</v>
      </c>
      <c r="J280" s="35">
        <v>9.5937084962391926E-4</v>
      </c>
      <c r="K280" s="1">
        <f t="shared" si="10"/>
        <v>100</v>
      </c>
    </row>
    <row r="281" spans="1:11" x14ac:dyDescent="0.3">
      <c r="A281" s="14">
        <f>Actions!$L$2*(1+Rendements!L268)</f>
        <v>81.580238095238087</v>
      </c>
      <c r="B281" s="14">
        <f>Actions!$M$2*(1+Rendements!M268)</f>
        <v>75.054545454545448</v>
      </c>
      <c r="C281" s="14">
        <f>Actions!$N$2*(1+Rendements!N268)</f>
        <v>10.579574139452779</v>
      </c>
      <c r="D281" s="14">
        <f>Actions!$O$2*(1+Rendements!O268)</f>
        <v>11.144698544698546</v>
      </c>
      <c r="E281" s="14">
        <f>Actions!$P$2*(1+Rendements!P268)</f>
        <v>96.177419354838719</v>
      </c>
      <c r="F281" s="59">
        <f>(Actions!$L$5*A281)+(Actions!$M$5*B281)+(Actions!$N$5*C281)+(Actions!$O$5*D281)+(Actions!$P$5*E281)</f>
        <v>983444.16626794438</v>
      </c>
      <c r="G281" s="62">
        <f t="shared" si="11"/>
        <v>-3.9950967788254688E-2</v>
      </c>
      <c r="H281" s="60">
        <f>$F281-Actions!$L$7</f>
        <v>-16513.138732055668</v>
      </c>
      <c r="I281" s="61">
        <f>$H281/Actions!$L$7</f>
        <v>-1.6513843790616309E-2</v>
      </c>
      <c r="J281" s="35">
        <v>9.9112941699817524E-4</v>
      </c>
      <c r="K281" s="1">
        <f t="shared" si="10"/>
        <v>101</v>
      </c>
    </row>
    <row r="282" spans="1:11" x14ac:dyDescent="0.3">
      <c r="A282" s="14">
        <f>Actions!$L$2*(1+Rendements!L269)</f>
        <v>83.702489024390232</v>
      </c>
      <c r="B282" s="14">
        <f>Actions!$M$2*(1+Rendements!M269)</f>
        <v>74.299534883720924</v>
      </c>
      <c r="C282" s="14">
        <f>Actions!$N$2*(1+Rendements!N269)</f>
        <v>10.363809419973833</v>
      </c>
      <c r="D282" s="14">
        <f>Actions!$O$2*(1+Rendements!O269)</f>
        <v>11.708957952468007</v>
      </c>
      <c r="E282" s="14">
        <f>Actions!$P$2*(1+Rendements!P269)</f>
        <v>104.45224719101124</v>
      </c>
      <c r="F282" s="59">
        <f>(Actions!$L$5*A282)+(Actions!$M$5*B282)+(Actions!$N$5*C282)+(Actions!$O$5*D282)+(Actions!$P$5*E282)</f>
        <v>1008972.189534588</v>
      </c>
      <c r="G282" s="62">
        <f t="shared" si="11"/>
        <v>2.595777588830428E-2</v>
      </c>
      <c r="H282" s="60">
        <f>$F282-Actions!$L$7</f>
        <v>9014.8845345879672</v>
      </c>
      <c r="I282" s="61">
        <f>$H282/Actions!$L$7</f>
        <v>9.0152694415167722E-3</v>
      </c>
      <c r="J282" s="35">
        <v>1.0539040357115056E-3</v>
      </c>
      <c r="K282" s="1">
        <f t="shared" si="10"/>
        <v>102</v>
      </c>
    </row>
    <row r="283" spans="1:11" x14ac:dyDescent="0.3">
      <c r="A283" s="14">
        <f>Actions!$L$2*(1+Rendements!L270)</f>
        <v>84.099117253135276</v>
      </c>
      <c r="B283" s="14">
        <f>Actions!$M$2*(1+Rendements!M270)</f>
        <v>81.230769230769226</v>
      </c>
      <c r="C283" s="14">
        <f>Actions!$N$2*(1+Rendements!N270)</f>
        <v>10.717179938407391</v>
      </c>
      <c r="D283" s="14">
        <f>Actions!$O$2*(1+Rendements!O270)</f>
        <v>11.130052460654507</v>
      </c>
      <c r="E283" s="14">
        <f>Actions!$P$2*(1+Rendements!P270)</f>
        <v>102.45567567567568</v>
      </c>
      <c r="F283" s="59">
        <f>(Actions!$L$5*A283)+(Actions!$M$5*B283)+(Actions!$N$5*C283)+(Actions!$O$5*D283)+(Actions!$P$5*E283)</f>
        <v>1020419.187089973</v>
      </c>
      <c r="G283" s="62">
        <f t="shared" si="11"/>
        <v>1.1345206214915748E-2</v>
      </c>
      <c r="H283" s="60">
        <f>$F283-Actions!$L$7</f>
        <v>20461.882089972962</v>
      </c>
      <c r="I283" s="61">
        <f>$H283/Actions!$L$7</f>
        <v>2.0462755747329593E-2</v>
      </c>
      <c r="J283" s="35">
        <v>1.0590786768269146E-3</v>
      </c>
      <c r="K283" s="1">
        <f t="shared" si="10"/>
        <v>103</v>
      </c>
    </row>
    <row r="284" spans="1:11" x14ac:dyDescent="0.3">
      <c r="A284" s="14">
        <f>Actions!$L$2*(1+Rendements!L271)</f>
        <v>83.731781004234705</v>
      </c>
      <c r="B284" s="14">
        <f>Actions!$M$2*(1+Rendements!M271)</f>
        <v>75.403636363636366</v>
      </c>
      <c r="C284" s="14">
        <f>Actions!$N$2*(1+Rendements!N271)</f>
        <v>10.154362660944205</v>
      </c>
      <c r="D284" s="14">
        <f>Actions!$O$2*(1+Rendements!O271)</f>
        <v>10.75233785822021</v>
      </c>
      <c r="E284" s="14">
        <f>Actions!$P$2*(1+Rendements!P271)</f>
        <v>93.732502651113478</v>
      </c>
      <c r="F284" s="59">
        <f>(Actions!$L$5*A284)+(Actions!$M$5*B284)+(Actions!$N$5*C284)+(Actions!$O$5*D284)+(Actions!$P$5*E284)</f>
        <v>969496.20178519865</v>
      </c>
      <c r="G284" s="62">
        <f t="shared" si="11"/>
        <v>-4.9903986468537775E-2</v>
      </c>
      <c r="H284" s="60">
        <f>$F284-Actions!$L$7</f>
        <v>-30461.103214801406</v>
      </c>
      <c r="I284" s="61">
        <f>$H284/Actions!$L$7</f>
        <v>-3.0462403807131951E-2</v>
      </c>
      <c r="J284" s="35">
        <v>1.0950567029455571E-3</v>
      </c>
      <c r="K284" s="1">
        <f t="shared" si="10"/>
        <v>104</v>
      </c>
    </row>
    <row r="285" spans="1:11" x14ac:dyDescent="0.3">
      <c r="A285" s="14">
        <f>Actions!$L$2*(1+Rendements!L272)</f>
        <v>85.608538823813532</v>
      </c>
      <c r="B285" s="14">
        <f>Actions!$M$2*(1+Rendements!M272)</f>
        <v>73.777777777777771</v>
      </c>
      <c r="C285" s="14">
        <f>Actions!$N$2*(1+Rendements!N272)</f>
        <v>10.311780821917809</v>
      </c>
      <c r="D285" s="14">
        <f>Actions!$O$2*(1+Rendements!O272)</f>
        <v>10.554804922754649</v>
      </c>
      <c r="E285" s="14">
        <f>Actions!$P$2*(1+Rendements!P272)</f>
        <v>95.643547470153493</v>
      </c>
      <c r="F285" s="59">
        <f>(Actions!$L$5*A285)+(Actions!$M$5*B285)+(Actions!$N$5*C285)+(Actions!$O$5*D285)+(Actions!$P$5*E285)</f>
        <v>973040.43305242015</v>
      </c>
      <c r="G285" s="62">
        <f t="shared" si="11"/>
        <v>3.6557453868260037E-3</v>
      </c>
      <c r="H285" s="60">
        <f>$F285-Actions!$L$7</f>
        <v>-26916.871947579901</v>
      </c>
      <c r="I285" s="61">
        <f>$H285/Actions!$L$7</f>
        <v>-2.6918021212495567E-2</v>
      </c>
      <c r="J285" s="35">
        <v>1.1312248794763647E-3</v>
      </c>
      <c r="K285" s="1">
        <f t="shared" si="10"/>
        <v>105</v>
      </c>
    </row>
    <row r="286" spans="1:11" x14ac:dyDescent="0.3">
      <c r="A286" s="14">
        <f>Actions!$L$2*(1+Rendements!L273)</f>
        <v>85.28415536956264</v>
      </c>
      <c r="B286" s="14">
        <f>Actions!$M$2*(1+Rendements!M273)</f>
        <v>80.501204819277106</v>
      </c>
      <c r="C286" s="14">
        <f>Actions!$N$2*(1+Rendements!N273)</f>
        <v>10.647049731182795</v>
      </c>
      <c r="D286" s="14">
        <f>Actions!$O$2*(1+Rendements!O273)</f>
        <v>11.284023339816613</v>
      </c>
      <c r="E286" s="14">
        <f>Actions!$P$2*(1+Rendements!P273)</f>
        <v>106.14336917562724</v>
      </c>
      <c r="F286" s="59">
        <f>(Actions!$L$5*A286)+(Actions!$M$5*B286)+(Actions!$N$5*C286)+(Actions!$O$5*D286)+(Actions!$P$5*E286)</f>
        <v>1030101.6448951601</v>
      </c>
      <c r="G286" s="62">
        <f t="shared" si="11"/>
        <v>5.8642179609884604E-2</v>
      </c>
      <c r="H286" s="60">
        <f>$F286-Actions!$L$7</f>
        <v>30144.339895160054</v>
      </c>
      <c r="I286" s="61">
        <f>$H286/Actions!$L$7</f>
        <v>3.0145626962703224E-2</v>
      </c>
      <c r="J286" s="35">
        <v>1.1420829632195516E-3</v>
      </c>
      <c r="K286" s="1">
        <f t="shared" si="10"/>
        <v>106</v>
      </c>
    </row>
    <row r="287" spans="1:11" x14ac:dyDescent="0.3">
      <c r="A287" s="14">
        <f>Actions!$L$2*(1+Rendements!L274)</f>
        <v>85.336583111932541</v>
      </c>
      <c r="B287" s="14">
        <f>Actions!$M$2*(1+Rendements!M274)</f>
        <v>73.798620689655166</v>
      </c>
      <c r="C287" s="14">
        <f>Actions!$N$2*(1+Rendements!N274)</f>
        <v>10.588389793224813</v>
      </c>
      <c r="D287" s="14">
        <f>Actions!$O$2*(1+Rendements!O274)</f>
        <v>10.888030888030887</v>
      </c>
      <c r="E287" s="14">
        <f>Actions!$P$2*(1+Rendements!P274)</f>
        <v>100.04524886877827</v>
      </c>
      <c r="F287" s="59">
        <f>(Actions!$L$5*A287)+(Actions!$M$5*B287)+(Actions!$N$5*C287)+(Actions!$O$5*D287)+(Actions!$P$5*E287)</f>
        <v>992444.97283375042</v>
      </c>
      <c r="G287" s="62">
        <f t="shared" si="11"/>
        <v>-3.655626825568481E-2</v>
      </c>
      <c r="H287" s="60">
        <f>$F287-Actions!$L$7</f>
        <v>-7512.332166249631</v>
      </c>
      <c r="I287" s="61">
        <f>$H287/Actions!$L$7</f>
        <v>-7.5126529189660056E-3</v>
      </c>
      <c r="J287" s="35">
        <v>1.2421025533773781E-3</v>
      </c>
      <c r="K287" s="1">
        <f t="shared" si="10"/>
        <v>107</v>
      </c>
    </row>
    <row r="288" spans="1:11" x14ac:dyDescent="0.3">
      <c r="A288" s="14">
        <f>Actions!$L$2*(1+Rendements!L275)</f>
        <v>83.276937782805419</v>
      </c>
      <c r="B288" s="14">
        <f>Actions!$M$2*(1+Rendements!M275)</f>
        <v>76.983732057416276</v>
      </c>
      <c r="C288" s="14">
        <f>Actions!$N$2*(1+Rendements!N275)</f>
        <v>10.000829713292788</v>
      </c>
      <c r="D288" s="14">
        <f>Actions!$O$2*(1+Rendements!O275)</f>
        <v>10.653503546099291</v>
      </c>
      <c r="E288" s="14">
        <f>Actions!$P$2*(1+Rendements!P275)</f>
        <v>98.615624999999994</v>
      </c>
      <c r="F288" s="59">
        <f>(Actions!$L$5*A288)+(Actions!$M$5*B288)+(Actions!$N$5*C288)+(Actions!$O$5*D288)+(Actions!$P$5*E288)</f>
        <v>977537.92855003814</v>
      </c>
      <c r="G288" s="62">
        <f t="shared" si="11"/>
        <v>-1.5020524756297449E-2</v>
      </c>
      <c r="H288" s="60">
        <f>$F288-Actions!$L$7</f>
        <v>-22419.376449961914</v>
      </c>
      <c r="I288" s="61">
        <f>$H288/Actions!$L$7</f>
        <v>-2.2420333686108639E-2</v>
      </c>
      <c r="J288" s="35">
        <v>1.3141086834507979E-3</v>
      </c>
      <c r="K288" s="1">
        <f t="shared" si="10"/>
        <v>108</v>
      </c>
    </row>
    <row r="289" spans="1:11" x14ac:dyDescent="0.3">
      <c r="A289" s="14">
        <f>Actions!$L$2*(1+Rendements!L276)</f>
        <v>83.636408218867047</v>
      </c>
      <c r="B289" s="14">
        <f>Actions!$M$2*(1+Rendements!M276)</f>
        <v>75.51694510739857</v>
      </c>
      <c r="C289" s="14">
        <f>Actions!$N$2*(1+Rendements!N276)</f>
        <v>10.735129427792916</v>
      </c>
      <c r="D289" s="14">
        <f>Actions!$O$2*(1+Rendements!O276)</f>
        <v>11.173277661795407</v>
      </c>
      <c r="E289" s="14">
        <f>Actions!$P$2*(1+Rendements!P276)</f>
        <v>101.8384481760278</v>
      </c>
      <c r="F289" s="59">
        <f>(Actions!$L$5*A289)+(Actions!$M$5*B289)+(Actions!$N$5*C289)+(Actions!$O$5*D289)+(Actions!$P$5*E289)</f>
        <v>1004320.0718286412</v>
      </c>
      <c r="G289" s="62">
        <f t="shared" si="11"/>
        <v>2.7397548981376696E-2</v>
      </c>
      <c r="H289" s="60">
        <f>$F289-Actions!$L$7</f>
        <v>4362.766828641179</v>
      </c>
      <c r="I289" s="61">
        <f>$H289/Actions!$L$7</f>
        <v>4.3629531049239932E-3</v>
      </c>
      <c r="J289" s="35">
        <v>1.3689332566649481E-3</v>
      </c>
      <c r="K289" s="1">
        <f t="shared" si="10"/>
        <v>109</v>
      </c>
    </row>
    <row r="290" spans="1:11" x14ac:dyDescent="0.3">
      <c r="A290" s="14">
        <f>Actions!$L$2*(1+Rendements!L277)</f>
        <v>84.26199296733212</v>
      </c>
      <c r="B290" s="14">
        <f>Actions!$M$2*(1+Rendements!M277)</f>
        <v>80.155339805825236</v>
      </c>
      <c r="C290" s="14">
        <f>Actions!$N$2*(1+Rendements!N277)</f>
        <v>10.459624060150377</v>
      </c>
      <c r="D290" s="14">
        <f>Actions!$O$2*(1+Rendements!O277)</f>
        <v>11.29710014947683</v>
      </c>
      <c r="E290" s="14">
        <f>Actions!$P$2*(1+Rendements!P277)</f>
        <v>99.753428571428572</v>
      </c>
      <c r="F290" s="59">
        <f>(Actions!$L$5*A290)+(Actions!$M$5*B290)+(Actions!$N$5*C290)+(Actions!$O$5*D290)+(Actions!$P$5*E290)</f>
        <v>1010687.2428981619</v>
      </c>
      <c r="G290" s="62">
        <f t="shared" si="11"/>
        <v>6.3397827526512351E-3</v>
      </c>
      <c r="H290" s="60">
        <f>$F290-Actions!$L$7</f>
        <v>10729.937898161821</v>
      </c>
      <c r="I290" s="61">
        <f>$H290/Actions!$L$7</f>
        <v>1.0730396032420425E-2</v>
      </c>
      <c r="J290" s="35">
        <v>1.4797524112187621E-3</v>
      </c>
      <c r="K290" s="1">
        <f t="shared" si="10"/>
        <v>110</v>
      </c>
    </row>
    <row r="291" spans="1:11" x14ac:dyDescent="0.3">
      <c r="A291" s="14">
        <f>Actions!$L$2*(1+Rendements!L278)</f>
        <v>85.497309033637066</v>
      </c>
      <c r="B291" s="14">
        <f>Actions!$M$2*(1+Rendements!M278)</f>
        <v>78.586046511627913</v>
      </c>
      <c r="C291" s="14">
        <f>Actions!$N$2*(1+Rendements!N278)</f>
        <v>10.339449602122016</v>
      </c>
      <c r="D291" s="14">
        <f>Actions!$O$2*(1+Rendements!O278)</f>
        <v>11.126970954356844</v>
      </c>
      <c r="E291" s="14">
        <f>Actions!$P$2*(1+Rendements!P278)</f>
        <v>99.80569948186529</v>
      </c>
      <c r="F291" s="59">
        <f>(Actions!$L$5*A291)+(Actions!$M$5*B291)+(Actions!$N$5*C291)+(Actions!$O$5*D291)+(Actions!$P$5*E291)</f>
        <v>1004324.1193736268</v>
      </c>
      <c r="G291" s="62">
        <f t="shared" si="11"/>
        <v>-6.2958383706207544E-3</v>
      </c>
      <c r="H291" s="60">
        <f>$F291-Actions!$L$7</f>
        <v>4366.814373626723</v>
      </c>
      <c r="I291" s="61">
        <f>$H291/Actions!$L$7</f>
        <v>4.3670008227268487E-3</v>
      </c>
      <c r="J291" s="35">
        <v>1.5093013803005246E-3</v>
      </c>
      <c r="K291" s="1">
        <f t="shared" si="10"/>
        <v>111</v>
      </c>
    </row>
    <row r="292" spans="1:11" x14ac:dyDescent="0.3">
      <c r="A292" s="14">
        <f>Actions!$L$2*(1+Rendements!L279)</f>
        <v>85.830635583901469</v>
      </c>
      <c r="B292" s="14">
        <f>Actions!$M$2*(1+Rendements!M279)</f>
        <v>77.149090909090916</v>
      </c>
      <c r="C292" s="14">
        <f>Actions!$N$2*(1+Rendements!N279)</f>
        <v>10.581189092534645</v>
      </c>
      <c r="D292" s="14">
        <f>Actions!$O$2*(1+Rendements!O279)</f>
        <v>11.009546539379475</v>
      </c>
      <c r="E292" s="14">
        <f>Actions!$P$2*(1+Rendements!P279)</f>
        <v>104.40347826086955</v>
      </c>
      <c r="F292" s="59">
        <f>(Actions!$L$5*A292)+(Actions!$M$5*B292)+(Actions!$N$5*C292)+(Actions!$O$5*D292)+(Actions!$P$5*E292)</f>
        <v>1013056.9041234739</v>
      </c>
      <c r="G292" s="62">
        <f t="shared" si="11"/>
        <v>8.6951857287800305E-3</v>
      </c>
      <c r="H292" s="60">
        <f>$F292-Actions!$L$7</f>
        <v>13099.599123473861</v>
      </c>
      <c r="I292" s="61">
        <f>$H292/Actions!$L$7</f>
        <v>1.3100158434738232E-2</v>
      </c>
      <c r="J292" s="35">
        <v>1.5406320812034482E-3</v>
      </c>
      <c r="K292" s="1">
        <f t="shared" si="10"/>
        <v>112</v>
      </c>
    </row>
    <row r="293" spans="1:11" x14ac:dyDescent="0.3">
      <c r="A293" s="14">
        <f>Actions!$L$2*(1+Rendements!L280)</f>
        <v>82.487347965738749</v>
      </c>
      <c r="B293" s="14">
        <f>Actions!$M$2*(1+Rendements!M280)</f>
        <v>71.239819004524875</v>
      </c>
      <c r="C293" s="14">
        <f>Actions!$N$2*(1+Rendements!N280)</f>
        <v>10.390348939929329</v>
      </c>
      <c r="D293" s="14">
        <f>Actions!$O$2*(1+Rendements!O280)</f>
        <v>11.509317147192716</v>
      </c>
      <c r="E293" s="14">
        <f>Actions!$P$2*(1+Rendements!P280)</f>
        <v>101.22907366071429</v>
      </c>
      <c r="F293" s="59">
        <f>(Actions!$L$5*A293)+(Actions!$M$5*B293)+(Actions!$N$5*C293)+(Actions!$O$5*D293)+(Actions!$P$5*E293)</f>
        <v>988625.43012394558</v>
      </c>
      <c r="G293" s="62">
        <f t="shared" si="11"/>
        <v>-2.4116586047717825E-2</v>
      </c>
      <c r="H293" s="60">
        <f>$F293-Actions!$L$7</f>
        <v>-11331.874876054469</v>
      </c>
      <c r="I293" s="61">
        <f>$H293/Actions!$L$7</f>
        <v>-1.1332358711109639E-2</v>
      </c>
      <c r="J293" s="35">
        <v>1.573428006871399E-3</v>
      </c>
      <c r="K293" s="1">
        <f t="shared" si="10"/>
        <v>113</v>
      </c>
    </row>
    <row r="294" spans="1:11" x14ac:dyDescent="0.3">
      <c r="A294" s="14">
        <f>Actions!$L$2*(1+Rendements!L281)</f>
        <v>82.219318798134282</v>
      </c>
      <c r="B294" s="14">
        <f>Actions!$M$2*(1+Rendements!M281)</f>
        <v>76.8</v>
      </c>
      <c r="C294" s="14">
        <f>Actions!$N$2*(1+Rendements!N281)</f>
        <v>10.408533333333333</v>
      </c>
      <c r="D294" s="14">
        <f>Actions!$O$2*(1+Rendements!O281)</f>
        <v>12.089781453041937</v>
      </c>
      <c r="E294" s="14">
        <f>Actions!$P$2*(1+Rendements!P281)</f>
        <v>99.776177285318553</v>
      </c>
      <c r="F294" s="59">
        <f>(Actions!$L$5*A294)+(Actions!$M$5*B294)+(Actions!$N$5*C294)+(Actions!$O$5*D294)+(Actions!$P$5*E294)</f>
        <v>1010284.6842220224</v>
      </c>
      <c r="G294" s="62">
        <f t="shared" si="11"/>
        <v>2.1908453331370703E-2</v>
      </c>
      <c r="H294" s="60">
        <f>$F294-Actions!$L$7</f>
        <v>10327.37922202237</v>
      </c>
      <c r="I294" s="61">
        <f>$H294/Actions!$L$7</f>
        <v>1.0327820168304455E-2</v>
      </c>
      <c r="J294" s="35">
        <v>1.6055144152462618E-3</v>
      </c>
      <c r="K294" s="1">
        <f t="shared" si="10"/>
        <v>114</v>
      </c>
    </row>
    <row r="295" spans="1:11" x14ac:dyDescent="0.3">
      <c r="A295" s="14">
        <f>Actions!$L$2*(1+Rendements!L282)</f>
        <v>82.178702315325239</v>
      </c>
      <c r="B295" s="14">
        <f>Actions!$M$2*(1+Rendements!M282)</f>
        <v>74.177560975609765</v>
      </c>
      <c r="C295" s="14">
        <f>Actions!$N$2*(1+Rendements!N282)</f>
        <v>10.394323660714287</v>
      </c>
      <c r="D295" s="14">
        <f>Actions!$O$2*(1+Rendements!O282)</f>
        <v>11.144842681258549</v>
      </c>
      <c r="E295" s="14">
        <f>Actions!$P$2*(1+Rendements!P282)</f>
        <v>100.27566964285717</v>
      </c>
      <c r="F295" s="59">
        <f>(Actions!$L$5*A295)+(Actions!$M$5*B295)+(Actions!$N$5*C295)+(Actions!$O$5*D295)+(Actions!$P$5*E295)</f>
        <v>987207.0590753844</v>
      </c>
      <c r="G295" s="62">
        <f t="shared" si="11"/>
        <v>-2.2842695239321698E-2</v>
      </c>
      <c r="H295" s="60">
        <f>$F295-Actions!$L$7</f>
        <v>-12750.24592461565</v>
      </c>
      <c r="I295" s="61">
        <f>$H295/Actions!$L$7</f>
        <v>-1.2750790319608345E-2</v>
      </c>
      <c r="J295" s="35">
        <v>1.6406713934406694E-3</v>
      </c>
      <c r="K295" s="1">
        <f t="shared" si="10"/>
        <v>115</v>
      </c>
    </row>
    <row r="296" spans="1:11" x14ac:dyDescent="0.3">
      <c r="A296" s="14">
        <f>Actions!$L$2*(1+Rendements!L283)</f>
        <v>82.848518892252486</v>
      </c>
      <c r="B296" s="14">
        <f>Actions!$M$2*(1+Rendements!M283)</f>
        <v>73.696969696969688</v>
      </c>
      <c r="C296" s="14">
        <f>Actions!$N$2*(1+Rendements!N283)</f>
        <v>10.116984732824427</v>
      </c>
      <c r="D296" s="14">
        <f>Actions!$O$2*(1+Rendements!O283)</f>
        <v>10.64569700302447</v>
      </c>
      <c r="E296" s="14">
        <f>Actions!$P$2*(1+Rendements!P283)</f>
        <v>94.260906040268438</v>
      </c>
      <c r="F296" s="59">
        <f>(Actions!$L$5*A296)+(Actions!$M$5*B296)+(Actions!$N$5*C296)+(Actions!$O$5*D296)+(Actions!$P$5*E296)</f>
        <v>961370.63015740993</v>
      </c>
      <c r="G296" s="62">
        <f t="shared" si="11"/>
        <v>-2.6171235993969533E-2</v>
      </c>
      <c r="H296" s="60">
        <f>$F296-Actions!$L$7</f>
        <v>-38586.674842590117</v>
      </c>
      <c r="I296" s="61">
        <f>$H296/Actions!$L$7</f>
        <v>-3.8588322371013749E-2</v>
      </c>
      <c r="J296" s="35">
        <v>1.6472080715064193E-3</v>
      </c>
      <c r="K296" s="1">
        <f t="shared" si="10"/>
        <v>116</v>
      </c>
    </row>
    <row r="297" spans="1:11" x14ac:dyDescent="0.3">
      <c r="A297" s="14">
        <f>Actions!$L$2*(1+Rendements!L284)</f>
        <v>85.724937796878535</v>
      </c>
      <c r="B297" s="14">
        <f>Actions!$M$2*(1+Rendements!M284)</f>
        <v>77.002105263157901</v>
      </c>
      <c r="C297" s="14">
        <f>Actions!$N$2*(1+Rendements!N284)</f>
        <v>10.566584686774942</v>
      </c>
      <c r="D297" s="14">
        <f>Actions!$O$2*(1+Rendements!O284)</f>
        <v>11.258316459357825</v>
      </c>
      <c r="E297" s="14">
        <f>Actions!$P$2*(1+Rendements!P284)</f>
        <v>100.5599284436494</v>
      </c>
      <c r="F297" s="59">
        <f>(Actions!$L$5*A297)+(Actions!$M$5*B297)+(Actions!$N$5*C297)+(Actions!$O$5*D297)+(Actions!$P$5*E297)</f>
        <v>1008935.4713441264</v>
      </c>
      <c r="G297" s="62">
        <f t="shared" si="11"/>
        <v>4.9476070616936152E-2</v>
      </c>
      <c r="H297" s="60">
        <f>$F297-Actions!$L$7</f>
        <v>8978.1663441263372</v>
      </c>
      <c r="I297" s="61">
        <f>$H297/Actions!$L$7</f>
        <v>8.9785496833050659E-3</v>
      </c>
      <c r="J297" s="35">
        <v>1.7326151425764754E-3</v>
      </c>
      <c r="K297" s="1">
        <f t="shared" si="10"/>
        <v>117</v>
      </c>
    </row>
    <row r="298" spans="1:11" x14ac:dyDescent="0.3">
      <c r="A298" s="14">
        <f>Actions!$L$2*(1+Rendements!L285)</f>
        <v>85.154789415656012</v>
      </c>
      <c r="B298" s="14">
        <f>Actions!$M$2*(1+Rendements!M285)</f>
        <v>76.8</v>
      </c>
      <c r="C298" s="14">
        <f>Actions!$N$2*(1+Rendements!N285)</f>
        <v>10.296590909090908</v>
      </c>
      <c r="D298" s="14">
        <f>Actions!$O$2*(1+Rendements!O285)</f>
        <v>11.322474820143883</v>
      </c>
      <c r="E298" s="14">
        <f>Actions!$P$2*(1+Rendements!P285)</f>
        <v>98.104290822407634</v>
      </c>
      <c r="F298" s="59">
        <f>(Actions!$L$5*A298)+(Actions!$M$5*B298)+(Actions!$N$5*C298)+(Actions!$O$5*D298)+(Actions!$P$5*E298)</f>
        <v>998139.07017156528</v>
      </c>
      <c r="G298" s="62">
        <f t="shared" si="11"/>
        <v>-1.0700784618245085E-2</v>
      </c>
      <c r="H298" s="60">
        <f>$F298-Actions!$L$7</f>
        <v>-1818.2348284347681</v>
      </c>
      <c r="I298" s="61">
        <f>$H298/Actions!$L$7</f>
        <v>-1.8183124612853026E-3</v>
      </c>
      <c r="J298" s="35">
        <v>1.7644012523728037E-3</v>
      </c>
      <c r="K298" s="1">
        <f t="shared" si="10"/>
        <v>118</v>
      </c>
    </row>
    <row r="299" spans="1:11" x14ac:dyDescent="0.3">
      <c r="A299" s="14">
        <f>Actions!$L$2*(1+Rendements!L286)</f>
        <v>82.059916684700269</v>
      </c>
      <c r="B299" s="14">
        <f>Actions!$M$2*(1+Rendements!M286)</f>
        <v>74.582677165354326</v>
      </c>
      <c r="C299" s="14">
        <f>Actions!$N$2*(1+Rendements!N286)</f>
        <v>10.42088111888112</v>
      </c>
      <c r="D299" s="14">
        <f>Actions!$O$2*(1+Rendements!O286)</f>
        <v>11.362596071733559</v>
      </c>
      <c r="E299" s="14">
        <f>Actions!$P$2*(1+Rendements!P286)</f>
        <v>98.413919413919416</v>
      </c>
      <c r="F299" s="59">
        <f>(Actions!$L$5*A299)+(Actions!$M$5*B299)+(Actions!$N$5*C299)+(Actions!$O$5*D299)+(Actions!$P$5*E299)</f>
        <v>988669.28457479319</v>
      </c>
      <c r="G299" s="62">
        <f t="shared" si="11"/>
        <v>-9.4874410588340341E-3</v>
      </c>
      <c r="H299" s="60">
        <f>$F299-Actions!$L$7</f>
        <v>-11288.020425206865</v>
      </c>
      <c r="I299" s="61">
        <f>$H299/Actions!$L$7</f>
        <v>-1.1288502387816313E-2</v>
      </c>
      <c r="J299" s="35">
        <v>1.7710857256489703E-3</v>
      </c>
      <c r="K299" s="1">
        <f t="shared" si="10"/>
        <v>119</v>
      </c>
    </row>
    <row r="300" spans="1:11" x14ac:dyDescent="0.3">
      <c r="A300" s="14">
        <f>Actions!$L$2*(1+Rendements!L287)</f>
        <v>82.483359779614318</v>
      </c>
      <c r="B300" s="14">
        <f>Actions!$M$2*(1+Rendements!M287)</f>
        <v>76.8</v>
      </c>
      <c r="C300" s="14">
        <f>Actions!$N$2*(1+Rendements!N287)</f>
        <v>10.489230589335829</v>
      </c>
      <c r="D300" s="14">
        <f>Actions!$O$2*(1+Rendements!O287)</f>
        <v>11.313131313131313</v>
      </c>
      <c r="E300" s="14">
        <f>Actions!$P$2*(1+Rendements!P287)</f>
        <v>101.50249376558604</v>
      </c>
      <c r="F300" s="59">
        <f>(Actions!$L$5*A300)+(Actions!$M$5*B300)+(Actions!$N$5*C300)+(Actions!$O$5*D300)+(Actions!$P$5*E300)</f>
        <v>1002026.9203481242</v>
      </c>
      <c r="G300" s="62">
        <f t="shared" si="11"/>
        <v>1.3510721918579494E-2</v>
      </c>
      <c r="H300" s="60">
        <f>$F300-Actions!$L$7</f>
        <v>2069.6153481241781</v>
      </c>
      <c r="I300" s="61">
        <f>$H300/Actions!$L$7</f>
        <v>2.0697037141242523E-3</v>
      </c>
      <c r="J300" s="35">
        <v>1.8077734291142712E-3</v>
      </c>
      <c r="K300" s="1">
        <f t="shared" si="10"/>
        <v>120</v>
      </c>
    </row>
    <row r="301" spans="1:11" x14ac:dyDescent="0.3">
      <c r="A301" s="14">
        <f>Actions!$L$2*(1+Rendements!L288)</f>
        <v>82.963541364296077</v>
      </c>
      <c r="B301" s="14">
        <f>Actions!$M$2*(1+Rendements!M288)</f>
        <v>75.139459459459459</v>
      </c>
      <c r="C301" s="14">
        <f>Actions!$N$2*(1+Rendements!N288)</f>
        <v>10.367265734265734</v>
      </c>
      <c r="D301" s="14">
        <f>Actions!$O$2*(1+Rendements!O288)</f>
        <v>11.041333333333332</v>
      </c>
      <c r="E301" s="14">
        <f>Actions!$P$2*(1+Rendements!P288)</f>
        <v>97.708333333333329</v>
      </c>
      <c r="F301" s="59">
        <f>(Actions!$L$5*A301)+(Actions!$M$5*B301)+(Actions!$N$5*C301)+(Actions!$O$5*D301)+(Actions!$P$5*E301)</f>
        <v>984115.00581462891</v>
      </c>
      <c r="G301" s="62">
        <f t="shared" si="11"/>
        <v>-1.7875681950014211E-2</v>
      </c>
      <c r="H301" s="60">
        <f>$F301-Actions!$L$7</f>
        <v>-15842.299185371143</v>
      </c>
      <c r="I301" s="61">
        <f>$H301/Actions!$L$7</f>
        <v>-1.5842975601214435E-2</v>
      </c>
      <c r="J301" s="35">
        <v>1.8309271276399459E-3</v>
      </c>
      <c r="K301" s="1">
        <f t="shared" si="10"/>
        <v>121</v>
      </c>
    </row>
    <row r="302" spans="1:11" x14ac:dyDescent="0.3">
      <c r="A302" s="14">
        <f>Actions!$L$2*(1+Rendements!L289)</f>
        <v>85.534252136752144</v>
      </c>
      <c r="B302" s="14">
        <f>Actions!$M$2*(1+Rendements!M289)</f>
        <v>78.497237569060772</v>
      </c>
      <c r="C302" s="14">
        <f>Actions!$N$2*(1+Rendements!N289)</f>
        <v>10.489407616361072</v>
      </c>
      <c r="D302" s="14">
        <f>Actions!$O$2*(1+Rendements!O289)</f>
        <v>11.41775147928994</v>
      </c>
      <c r="E302" s="14">
        <f>Actions!$P$2*(1+Rendements!P289)</f>
        <v>99.47904761904762</v>
      </c>
      <c r="F302" s="59">
        <f>(Actions!$L$5*A302)+(Actions!$M$5*B302)+(Actions!$N$5*C302)+(Actions!$O$5*D302)+(Actions!$P$5*E302)</f>
        <v>1011592.2432140383</v>
      </c>
      <c r="G302" s="62">
        <f t="shared" si="11"/>
        <v>2.7920758485604491E-2</v>
      </c>
      <c r="H302" s="60">
        <f>$F302-Actions!$L$7</f>
        <v>11634.938214038266</v>
      </c>
      <c r="I302" s="61">
        <f>$H302/Actions!$L$7</f>
        <v>1.1635434988935118E-2</v>
      </c>
      <c r="J302" s="35">
        <v>1.8820459191489683E-3</v>
      </c>
      <c r="K302" s="1">
        <f t="shared" si="10"/>
        <v>122</v>
      </c>
    </row>
    <row r="303" spans="1:11" x14ac:dyDescent="0.3">
      <c r="A303" s="14">
        <f>Actions!$L$2*(1+Rendements!L290)</f>
        <v>82.174258872651336</v>
      </c>
      <c r="B303" s="14">
        <f>Actions!$M$2*(1+Rendements!M290)</f>
        <v>76.177297297297301</v>
      </c>
      <c r="C303" s="14">
        <f>Actions!$N$2*(1+Rendements!N290)</f>
        <v>10.190440487347704</v>
      </c>
      <c r="D303" s="14">
        <f>Actions!$O$2*(1+Rendements!O290)</f>
        <v>10.983305693753456</v>
      </c>
      <c r="E303" s="14">
        <f>Actions!$P$2*(1+Rendements!P290)</f>
        <v>97.663566388710706</v>
      </c>
      <c r="F303" s="59">
        <f>(Actions!$L$5*A303)+(Actions!$M$5*B303)+(Actions!$N$5*C303)+(Actions!$O$5*D303)+(Actions!$P$5*E303)</f>
        <v>980421.00661378074</v>
      </c>
      <c r="G303" s="62">
        <f t="shared" si="11"/>
        <v>-3.0814032837203298E-2</v>
      </c>
      <c r="H303" s="60">
        <f>$F303-Actions!$L$7</f>
        <v>-19536.298386219307</v>
      </c>
      <c r="I303" s="61">
        <f>$H303/Actions!$L$7</f>
        <v>-1.9537132524092421E-2</v>
      </c>
      <c r="J303" s="35">
        <v>1.9033196959797603E-3</v>
      </c>
      <c r="K303" s="1">
        <f t="shared" si="10"/>
        <v>123</v>
      </c>
    </row>
    <row r="304" spans="1:11" x14ac:dyDescent="0.3">
      <c r="A304" s="14">
        <f>Actions!$L$2*(1+Rendements!L291)</f>
        <v>82.346659962006939</v>
      </c>
      <c r="B304" s="14">
        <f>Actions!$M$2*(1+Rendements!M291)</f>
        <v>76.172207084468653</v>
      </c>
      <c r="C304" s="14">
        <f>Actions!$N$2*(1+Rendements!N291)</f>
        <v>10.284100961538462</v>
      </c>
      <c r="D304" s="14">
        <f>Actions!$O$2*(1+Rendements!O291)</f>
        <v>11.414656144306651</v>
      </c>
      <c r="E304" s="14">
        <f>Actions!$P$2*(1+Rendements!P291)</f>
        <v>97.05049504950496</v>
      </c>
      <c r="F304" s="59">
        <f>(Actions!$L$5*A304)+(Actions!$M$5*B304)+(Actions!$N$5*C304)+(Actions!$O$5*D304)+(Actions!$P$5*E304)</f>
        <v>989094.55174770695</v>
      </c>
      <c r="G304" s="62">
        <f t="shared" si="11"/>
        <v>8.8467557053710788E-3</v>
      </c>
      <c r="H304" s="60">
        <f>$F304-Actions!$L$7</f>
        <v>-10862.7532522931</v>
      </c>
      <c r="I304" s="61">
        <f>$H304/Actions!$L$7</f>
        <v>-1.0863217057345362E-2</v>
      </c>
      <c r="J304" s="35">
        <v>1.932109187759531E-3</v>
      </c>
      <c r="K304" s="1">
        <f t="shared" si="10"/>
        <v>124</v>
      </c>
    </row>
    <row r="305" spans="1:11" x14ac:dyDescent="0.3">
      <c r="A305" s="14">
        <f>Actions!$L$2*(1+Rendements!L292)</f>
        <v>82.660188251304135</v>
      </c>
      <c r="B305" s="14">
        <f>Actions!$M$2*(1+Rendements!M292)</f>
        <v>78.276923076923083</v>
      </c>
      <c r="C305" s="14">
        <f>Actions!$N$2*(1+Rendements!N292)</f>
        <v>10.337470674486804</v>
      </c>
      <c r="D305" s="14">
        <f>Actions!$O$2*(1+Rendements!O292)</f>
        <v>11.150442477876105</v>
      </c>
      <c r="E305" s="14">
        <f>Actions!$P$2*(1+Rendements!P292)</f>
        <v>98.301777170198207</v>
      </c>
      <c r="F305" s="59">
        <f>(Actions!$L$5*A305)+(Actions!$M$5*B305)+(Actions!$N$5*C305)+(Actions!$O$5*D305)+(Actions!$P$5*E305)</f>
        <v>994118.40260606457</v>
      </c>
      <c r="G305" s="62">
        <f t="shared" si="11"/>
        <v>5.0792422721170905E-3</v>
      </c>
      <c r="H305" s="60">
        <f>$F305-Actions!$L$7</f>
        <v>-5838.9023939354811</v>
      </c>
      <c r="I305" s="61">
        <f>$H305/Actions!$L$7</f>
        <v>-5.8391516965171633E-3</v>
      </c>
      <c r="J305" s="35">
        <v>1.970163856103302E-3</v>
      </c>
      <c r="K305" s="1">
        <f t="shared" si="10"/>
        <v>125</v>
      </c>
    </row>
    <row r="306" spans="1:11" x14ac:dyDescent="0.3">
      <c r="A306" s="14">
        <f>Actions!$L$2*(1+Rendements!L293)</f>
        <v>83.895771612015579</v>
      </c>
      <c r="B306" s="14">
        <f>Actions!$M$2*(1+Rendements!M293)</f>
        <v>74.936927223719678</v>
      </c>
      <c r="C306" s="14">
        <f>Actions!$N$2*(1+Rendements!N293)</f>
        <v>10.889117647058823</v>
      </c>
      <c r="D306" s="14">
        <f>Actions!$O$2*(1+Rendements!O293)</f>
        <v>12.008888888888889</v>
      </c>
      <c r="E306" s="14">
        <f>Actions!$P$2*(1+Rendements!P293)</f>
        <v>113.63312368972747</v>
      </c>
      <c r="F306" s="59">
        <f>(Actions!$L$5*A306)+(Actions!$M$5*B306)+(Actions!$N$5*C306)+(Actions!$O$5*D306)+(Actions!$P$5*E306)</f>
        <v>1044768.916460154</v>
      </c>
      <c r="G306" s="62">
        <f t="shared" si="11"/>
        <v>5.0950182313605596E-2</v>
      </c>
      <c r="H306" s="60">
        <f>$F306-Actions!$L$7</f>
        <v>44811.611460153945</v>
      </c>
      <c r="I306" s="61">
        <f>$H306/Actions!$L$7</f>
        <v>4.4813524773594154E-2</v>
      </c>
      <c r="J306" s="35">
        <v>2.0078612720797286E-3</v>
      </c>
      <c r="K306" s="1">
        <f t="shared" si="10"/>
        <v>126</v>
      </c>
    </row>
    <row r="307" spans="1:11" x14ac:dyDescent="0.3">
      <c r="A307" s="14">
        <f>Actions!$L$2*(1+Rendements!L294)</f>
        <v>82.882809502055736</v>
      </c>
      <c r="B307" s="14">
        <f>Actions!$M$2*(1+Rendements!M294)</f>
        <v>77.224309392265184</v>
      </c>
      <c r="C307" s="14">
        <f>Actions!$N$2*(1+Rendements!N294)</f>
        <v>10.082847650688182</v>
      </c>
      <c r="D307" s="14">
        <f>Actions!$O$2*(1+Rendements!O294)</f>
        <v>10.677720207253886</v>
      </c>
      <c r="E307" s="14">
        <f>Actions!$P$2*(1+Rendements!P294)</f>
        <v>100.56211372064276</v>
      </c>
      <c r="F307" s="59">
        <f>(Actions!$L$5*A307)+(Actions!$M$5*B307)+(Actions!$N$5*C307)+(Actions!$O$5*D307)+(Actions!$P$5*E307)</f>
        <v>983096.11355090386</v>
      </c>
      <c r="G307" s="62">
        <f t="shared" si="11"/>
        <v>-5.9030089752485693E-2</v>
      </c>
      <c r="H307" s="60">
        <f>$F307-Actions!$L$7</f>
        <v>-16861.191449096194</v>
      </c>
      <c r="I307" s="61">
        <f>$H307/Actions!$L$7</f>
        <v>-1.6861911368402066E-2</v>
      </c>
      <c r="J307" s="35">
        <v>2.0428562271265047E-3</v>
      </c>
      <c r="K307" s="1">
        <f t="shared" si="10"/>
        <v>127</v>
      </c>
    </row>
    <row r="308" spans="1:11" x14ac:dyDescent="0.3">
      <c r="A308" s="14">
        <f>Actions!$L$2*(1+Rendements!L295)</f>
        <v>84.436110087517264</v>
      </c>
      <c r="B308" s="14">
        <f>Actions!$M$2*(1+Rendements!M295)</f>
        <v>76.589010989010987</v>
      </c>
      <c r="C308" s="14">
        <f>Actions!$N$2*(1+Rendements!N295)</f>
        <v>10.640226377952755</v>
      </c>
      <c r="D308" s="14">
        <f>Actions!$O$2*(1+Rendements!O295)</f>
        <v>11.339999999999998</v>
      </c>
      <c r="E308" s="14">
        <f>Actions!$P$2*(1+Rendements!P295)</f>
        <v>99.382643607164908</v>
      </c>
      <c r="F308" s="59">
        <f>(Actions!$L$5*A308)+(Actions!$M$5*B308)+(Actions!$N$5*C308)+(Actions!$O$5*D308)+(Actions!$P$5*E308)</f>
        <v>1005300.1272169298</v>
      </c>
      <c r="G308" s="62">
        <f t="shared" si="11"/>
        <v>2.2585801489770851E-2</v>
      </c>
      <c r="H308" s="60">
        <f>$F308-Actions!$L$7</f>
        <v>5342.8222169297514</v>
      </c>
      <c r="I308" s="61">
        <f>$H308/Actions!$L$7</f>
        <v>5.3430503384639515E-3</v>
      </c>
      <c r="J308" s="35">
        <v>2.0697037141242523E-3</v>
      </c>
      <c r="K308" s="1">
        <f t="shared" si="10"/>
        <v>128</v>
      </c>
    </row>
    <row r="309" spans="1:11" x14ac:dyDescent="0.3">
      <c r="A309" s="14">
        <f>Actions!$L$2*(1+Rendements!L296)</f>
        <v>82.855645087759285</v>
      </c>
      <c r="B309" s="14">
        <f>Actions!$M$2*(1+Rendements!M296)</f>
        <v>77.857851239669415</v>
      </c>
      <c r="C309" s="14">
        <f>Actions!$N$2*(1+Rendements!N296)</f>
        <v>10.414555125725339</v>
      </c>
      <c r="D309" s="14">
        <f>Actions!$O$2*(1+Rendements!O296)</f>
        <v>11.133870101986044</v>
      </c>
      <c r="E309" s="14">
        <f>Actions!$P$2*(1+Rendements!P296)</f>
        <v>99.621174266083685</v>
      </c>
      <c r="F309" s="59">
        <f>(Actions!$L$5*A309)+(Actions!$M$5*B309)+(Actions!$N$5*C309)+(Actions!$O$5*D309)+(Actions!$P$5*E309)</f>
        <v>997299.08352377836</v>
      </c>
      <c r="G309" s="62">
        <f t="shared" si="11"/>
        <v>-7.9588607188397775E-3</v>
      </c>
      <c r="H309" s="60">
        <f>$F309-Actions!$L$7</f>
        <v>-2658.22147622169</v>
      </c>
      <c r="I309" s="61">
        <f>$H309/Actions!$L$7</f>
        <v>-2.6583349738333976E-3</v>
      </c>
      <c r="J309" s="35">
        <v>2.2082192754815369E-3</v>
      </c>
      <c r="K309" s="1">
        <f t="shared" ref="K309:K372" si="12">K308+1</f>
        <v>129</v>
      </c>
    </row>
    <row r="310" spans="1:11" x14ac:dyDescent="0.3">
      <c r="A310" s="14">
        <f>Actions!$L$2*(1+Rendements!L297)</f>
        <v>83.445110932291058</v>
      </c>
      <c r="B310" s="14">
        <f>Actions!$M$2*(1+Rendements!M297)</f>
        <v>75.547826086956533</v>
      </c>
      <c r="C310" s="14">
        <f>Actions!$N$2*(1+Rendements!N297)</f>
        <v>10.434699029126213</v>
      </c>
      <c r="D310" s="14">
        <f>Actions!$O$2*(1+Rendements!O297)</f>
        <v>11.257451403887689</v>
      </c>
      <c r="E310" s="14">
        <f>Actions!$P$2*(1+Rendements!P297)</f>
        <v>100.2466918714556</v>
      </c>
      <c r="F310" s="59">
        <f>(Actions!$L$5*A310)+(Actions!$M$5*B310)+(Actions!$N$5*C310)+(Actions!$O$5*D310)+(Actions!$P$5*E310)</f>
        <v>996531.2738629817</v>
      </c>
      <c r="G310" s="62">
        <f t="shared" si="11"/>
        <v>-7.6988906686226155E-4</v>
      </c>
      <c r="H310" s="60">
        <f>$F310-Actions!$L$7</f>
        <v>-3426.0311370183481</v>
      </c>
      <c r="I310" s="61">
        <f>$H310/Actions!$L$7</f>
        <v>-3.4261774176631951E-3</v>
      </c>
      <c r="J310" s="35">
        <v>2.248948071839217E-3</v>
      </c>
      <c r="K310" s="1">
        <f t="shared" si="12"/>
        <v>130</v>
      </c>
    </row>
    <row r="311" spans="1:11" x14ac:dyDescent="0.3">
      <c r="A311" s="14">
        <f>Actions!$L$2*(1+Rendements!L298)</f>
        <v>84.349319594750156</v>
      </c>
      <c r="B311" s="14">
        <f>Actions!$M$2*(1+Rendements!M298)</f>
        <v>77.224309392265184</v>
      </c>
      <c r="C311" s="14">
        <f>Actions!$N$2*(1+Rendements!N298)</f>
        <v>10.571957684824902</v>
      </c>
      <c r="D311" s="14">
        <f>Actions!$O$2*(1+Rendements!O298)</f>
        <v>11.440666129465484</v>
      </c>
      <c r="E311" s="14">
        <f>Actions!$P$2*(1+Rendements!P298)</f>
        <v>109.26121288692354</v>
      </c>
      <c r="F311" s="59">
        <f>(Actions!$L$5*A311)+(Actions!$M$5*B311)+(Actions!$N$5*C311)+(Actions!$O$5*D311)+(Actions!$P$5*E311)</f>
        <v>1026896.7907195542</v>
      </c>
      <c r="G311" s="62">
        <f t="shared" si="11"/>
        <v>3.0471213150052634E-2</v>
      </c>
      <c r="H311" s="60">
        <f>$F311-Actions!$L$7</f>
        <v>26939.485719554126</v>
      </c>
      <c r="I311" s="61">
        <f>$H311/Actions!$L$7</f>
        <v>2.6940635950006009E-2</v>
      </c>
      <c r="J311" s="35">
        <v>2.2827503831537163E-3</v>
      </c>
      <c r="K311" s="1">
        <f t="shared" si="12"/>
        <v>131</v>
      </c>
    </row>
    <row r="312" spans="1:11" x14ac:dyDescent="0.3">
      <c r="A312" s="14">
        <f>Actions!$L$2*(1+Rendements!L299)</f>
        <v>82.483313562221952</v>
      </c>
      <c r="B312" s="14">
        <f>Actions!$M$2*(1+Rendements!M299)</f>
        <v>80.597802197802196</v>
      </c>
      <c r="C312" s="14">
        <f>Actions!$N$2*(1+Rendements!N299)</f>
        <v>10.258874458874459</v>
      </c>
      <c r="D312" s="14">
        <f>Actions!$O$2*(1+Rendements!O299)</f>
        <v>11.565185379963186</v>
      </c>
      <c r="E312" s="14">
        <f>Actions!$P$2*(1+Rendements!P299)</f>
        <v>112.93840790238234</v>
      </c>
      <c r="F312" s="59">
        <f>(Actions!$L$5*A312)+(Actions!$M$5*B312)+(Actions!$N$5*C312)+(Actions!$O$5*D312)+(Actions!$P$5*E312)</f>
        <v>1034768.2028570271</v>
      </c>
      <c r="G312" s="62">
        <f t="shared" si="11"/>
        <v>7.6652417347193857E-3</v>
      </c>
      <c r="H312" s="60">
        <f>$F312-Actions!$L$7</f>
        <v>34810.897857027012</v>
      </c>
      <c r="I312" s="61">
        <f>$H312/Actions!$L$7</f>
        <v>3.4812384171769226E-2</v>
      </c>
      <c r="J312" s="35">
        <v>2.2882462247663877E-3</v>
      </c>
      <c r="K312" s="1">
        <f t="shared" si="12"/>
        <v>132</v>
      </c>
    </row>
    <row r="313" spans="1:11" x14ac:dyDescent="0.3">
      <c r="A313" s="14">
        <f>Actions!$L$2*(1+Rendements!L300)</f>
        <v>83.231972726222125</v>
      </c>
      <c r="B313" s="14">
        <f>Actions!$M$2*(1+Rendements!M300)</f>
        <v>78.006282722513077</v>
      </c>
      <c r="C313" s="14">
        <f>Actions!$N$2*(1+Rendements!N300)</f>
        <v>10.71125</v>
      </c>
      <c r="D313" s="14">
        <f>Actions!$O$2*(1+Rendements!O300)</f>
        <v>11.422459893048126</v>
      </c>
      <c r="E313" s="14">
        <f>Actions!$P$2*(1+Rendements!P300)</f>
        <v>99.408738366080655</v>
      </c>
      <c r="F313" s="59">
        <f>(Actions!$L$5*A313)+(Actions!$M$5*B313)+(Actions!$N$5*C313)+(Actions!$O$5*D313)+(Actions!$P$5*E313)</f>
        <v>1008992.2278519345</v>
      </c>
      <c r="G313" s="62">
        <f t="shared" si="11"/>
        <v>-2.4909902463106537E-2</v>
      </c>
      <c r="H313" s="60">
        <f>$F313-Actions!$L$7</f>
        <v>9034.922851934447</v>
      </c>
      <c r="I313" s="61">
        <f>$H313/Actions!$L$7</f>
        <v>9.035308614435739E-3</v>
      </c>
      <c r="J313" s="35">
        <v>2.3111236248774159E-3</v>
      </c>
      <c r="K313" s="1">
        <f t="shared" si="12"/>
        <v>133</v>
      </c>
    </row>
    <row r="314" spans="1:11" x14ac:dyDescent="0.3">
      <c r="A314" s="14">
        <f>Actions!$L$2*(1+Rendements!L301)</f>
        <v>85.829434903689943</v>
      </c>
      <c r="B314" s="14">
        <f>Actions!$M$2*(1+Rendements!M301)</f>
        <v>74.226804123711347</v>
      </c>
      <c r="C314" s="14">
        <f>Actions!$N$2*(1+Rendements!N301)</f>
        <v>10.785157894736843</v>
      </c>
      <c r="D314" s="14">
        <f>Actions!$O$2*(1+Rendements!O301)</f>
        <v>11.17203495630462</v>
      </c>
      <c r="E314" s="14">
        <f>Actions!$P$2*(1+Rendements!P301)</f>
        <v>99.396759017250375</v>
      </c>
      <c r="F314" s="59">
        <f>(Actions!$L$5*A314)+(Actions!$M$5*B314)+(Actions!$N$5*C314)+(Actions!$O$5*D314)+(Actions!$P$5*E314)</f>
        <v>1002284.2996901552</v>
      </c>
      <c r="G314" s="62">
        <f t="shared" si="11"/>
        <v>-6.6481465135365125E-3</v>
      </c>
      <c r="H314" s="60">
        <f>$F314-Actions!$L$7</f>
        <v>2326.9946901551448</v>
      </c>
      <c r="I314" s="61">
        <f>$H314/Actions!$L$7</f>
        <v>2.3270940454354146E-3</v>
      </c>
      <c r="J314" s="35">
        <v>2.3270940454354146E-3</v>
      </c>
      <c r="K314" s="1">
        <f t="shared" si="12"/>
        <v>134</v>
      </c>
    </row>
    <row r="315" spans="1:11" x14ac:dyDescent="0.3">
      <c r="A315" s="14">
        <f>Actions!$L$2*(1+Rendements!L302)</f>
        <v>82.644696644446952</v>
      </c>
      <c r="B315" s="14">
        <f>Actions!$M$2*(1+Rendements!M302)</f>
        <v>78.643199999999993</v>
      </c>
      <c r="C315" s="14">
        <f>Actions!$N$2*(1+Rendements!N302)</f>
        <v>10.518040352504638</v>
      </c>
      <c r="D315" s="14">
        <f>Actions!$O$2*(1+Rendements!O302)</f>
        <v>11.152340425531914</v>
      </c>
      <c r="E315" s="14">
        <f>Actions!$P$2*(1+Rendements!P302)</f>
        <v>99.490750528541241</v>
      </c>
      <c r="F315" s="59">
        <f>(Actions!$L$5*A315)+(Actions!$M$5*B315)+(Actions!$N$5*C315)+(Actions!$O$5*D315)+(Actions!$P$5*E315)</f>
        <v>1000889.1823037432</v>
      </c>
      <c r="G315" s="62">
        <f t="shared" si="11"/>
        <v>-1.3919377833647717E-3</v>
      </c>
      <c r="H315" s="60">
        <f>$F315-Actions!$L$7</f>
        <v>931.87730374315288</v>
      </c>
      <c r="I315" s="61">
        <f>$H315/Actions!$L$7</f>
        <v>9.3191709194339332E-4</v>
      </c>
      <c r="J315" s="35">
        <v>2.3427194700667768E-3</v>
      </c>
      <c r="K315" s="1">
        <f t="shared" si="12"/>
        <v>135</v>
      </c>
    </row>
    <row r="316" spans="1:11" x14ac:dyDescent="0.3">
      <c r="A316" s="14">
        <f>Actions!$L$2*(1+Rendements!L303)</f>
        <v>84.677519707528845</v>
      </c>
      <c r="B316" s="14">
        <f>Actions!$M$2*(1+Rendements!M303)</f>
        <v>78.400000000000006</v>
      </c>
      <c r="C316" s="14">
        <f>Actions!$N$2*(1+Rendements!N303)</f>
        <v>10.64298755186722</v>
      </c>
      <c r="D316" s="14">
        <f>Actions!$O$2*(1+Rendements!O303)</f>
        <v>11.383006535947711</v>
      </c>
      <c r="E316" s="14">
        <f>Actions!$P$2*(1+Rendements!P303)</f>
        <v>101.46583021890015</v>
      </c>
      <c r="F316" s="59">
        <f>(Actions!$L$5*A316)+(Actions!$M$5*B316)+(Actions!$N$5*C316)+(Actions!$O$5*D316)+(Actions!$P$5*E316)</f>
        <v>1015559.9633878141</v>
      </c>
      <c r="G316" s="62">
        <f t="shared" si="11"/>
        <v>1.4657747674226229E-2</v>
      </c>
      <c r="H316" s="60">
        <f>$F316-Actions!$L$7</f>
        <v>15602.658387814066</v>
      </c>
      <c r="I316" s="61">
        <f>$H316/Actions!$L$7</f>
        <v>1.5603324571756656E-2</v>
      </c>
      <c r="J316" s="35">
        <v>2.3960893085579632E-3</v>
      </c>
      <c r="K316" s="1">
        <f t="shared" si="12"/>
        <v>136</v>
      </c>
    </row>
    <row r="317" spans="1:11" x14ac:dyDescent="0.3">
      <c r="A317" s="14">
        <f>Actions!$L$2*(1+Rendements!L304)</f>
        <v>83.69249520802795</v>
      </c>
      <c r="B317" s="14">
        <f>Actions!$M$2*(1+Rendements!M304)</f>
        <v>77.191836734693865</v>
      </c>
      <c r="C317" s="14">
        <f>Actions!$N$2*(1+Rendements!N304)</f>
        <v>10.398179347826089</v>
      </c>
      <c r="D317" s="14">
        <f>Actions!$O$2*(1+Rendements!O304)</f>
        <v>11.612762799901063</v>
      </c>
      <c r="E317" s="14">
        <f>Actions!$P$2*(1+Rendements!P304)</f>
        <v>103.9013749338974</v>
      </c>
      <c r="F317" s="59">
        <f>(Actions!$L$5*A317)+(Actions!$M$5*B317)+(Actions!$N$5*C317)+(Actions!$O$5*D317)+(Actions!$P$5*E317)</f>
        <v>1014323.2980708079</v>
      </c>
      <c r="G317" s="62">
        <f t="shared" si="11"/>
        <v>-1.2177176745731266E-3</v>
      </c>
      <c r="H317" s="60">
        <f>$F317-Actions!$L$7</f>
        <v>14365.99307080789</v>
      </c>
      <c r="I317" s="61">
        <f>$H317/Actions!$L$7</f>
        <v>1.4366606453070403E-2</v>
      </c>
      <c r="J317" s="35">
        <v>2.4161605313137765E-3</v>
      </c>
      <c r="K317" s="1">
        <f t="shared" si="12"/>
        <v>137</v>
      </c>
    </row>
    <row r="318" spans="1:11" x14ac:dyDescent="0.3">
      <c r="A318" s="14">
        <f>Actions!$L$2*(1+Rendements!L305)</f>
        <v>83.551182166178791</v>
      </c>
      <c r="B318" s="14">
        <f>Actions!$M$2*(1+Rendements!M305)</f>
        <v>78.359390862944167</v>
      </c>
      <c r="C318" s="14">
        <f>Actions!$N$2*(1+Rendements!N305)</f>
        <v>10.726372950819671</v>
      </c>
      <c r="D318" s="14">
        <f>Actions!$O$2*(1+Rendements!O305)</f>
        <v>11.469847328244274</v>
      </c>
      <c r="E318" s="14">
        <f>Actions!$P$2*(1+Rendements!P305)</f>
        <v>106.20613810741688</v>
      </c>
      <c r="F318" s="59">
        <f>(Actions!$L$5*A318)+(Actions!$M$5*B318)+(Actions!$N$5*C318)+(Actions!$O$5*D318)+(Actions!$P$5*E318)</f>
        <v>1025337.8994812195</v>
      </c>
      <c r="G318" s="62">
        <f t="shared" si="11"/>
        <v>1.0859063802794111E-2</v>
      </c>
      <c r="H318" s="60">
        <f>$F318-Actions!$L$7</f>
        <v>25380.594481219421</v>
      </c>
      <c r="I318" s="61">
        <f>$H318/Actions!$L$7</f>
        <v>2.5381678151968116E-2</v>
      </c>
      <c r="J318" s="35">
        <v>2.5366022009266679E-3</v>
      </c>
      <c r="K318" s="1">
        <f t="shared" si="12"/>
        <v>138</v>
      </c>
    </row>
    <row r="319" spans="1:11" x14ac:dyDescent="0.3">
      <c r="A319" s="14">
        <f>Actions!$L$2*(1+Rendements!L306)</f>
        <v>83.617055180180174</v>
      </c>
      <c r="B319" s="14">
        <f>Actions!$M$2*(1+Rendements!M306)</f>
        <v>76.8</v>
      </c>
      <c r="C319" s="14">
        <f>Actions!$N$2*(1+Rendements!N306)</f>
        <v>10.501404793608522</v>
      </c>
      <c r="D319" s="14">
        <f>Actions!$O$2*(1+Rendements!O306)</f>
        <v>11.087817377125551</v>
      </c>
      <c r="E319" s="14">
        <f>Actions!$P$2*(1+Rendements!P306)</f>
        <v>100.59728944820911</v>
      </c>
      <c r="F319" s="59">
        <f>(Actions!$L$5*A319)+(Actions!$M$5*B319)+(Actions!$N$5*C319)+(Actions!$O$5*D319)+(Actions!$P$5*E319)</f>
        <v>999147.94624837558</v>
      </c>
      <c r="G319" s="62">
        <f t="shared" si="11"/>
        <v>-2.5542753511886174E-2</v>
      </c>
      <c r="H319" s="60">
        <f>$F319-Actions!$L$7</f>
        <v>-809.35875162447337</v>
      </c>
      <c r="I319" s="61">
        <f>$H319/Actions!$L$7</f>
        <v>-8.0939330867178707E-4</v>
      </c>
      <c r="J319" s="35">
        <v>2.5435349298461381E-3</v>
      </c>
      <c r="K319" s="1">
        <f t="shared" si="12"/>
        <v>139</v>
      </c>
    </row>
    <row r="320" spans="1:11" x14ac:dyDescent="0.3">
      <c r="A320" s="14">
        <f>Actions!$L$2*(1+Rendements!L307)</f>
        <v>83.861577940348894</v>
      </c>
      <c r="B320" s="14">
        <f>Actions!$M$2*(1+Rendements!M307)</f>
        <v>78.137313432835811</v>
      </c>
      <c r="C320" s="14">
        <f>Actions!$N$2*(1+Rendements!N307)</f>
        <v>10.658278833406984</v>
      </c>
      <c r="D320" s="14">
        <f>Actions!$O$2*(1+Rendements!O307)</f>
        <v>11.331764705882351</v>
      </c>
      <c r="E320" s="14">
        <f>Actions!$P$2*(1+Rendements!P307)</f>
        <v>107.30367504835591</v>
      </c>
      <c r="F320" s="59">
        <f>(Actions!$L$5*A320)+(Actions!$M$5*B320)+(Actions!$N$5*C320)+(Actions!$O$5*D320)+(Actions!$P$5*E320)</f>
        <v>1023918.1716937709</v>
      </c>
      <c r="G320" s="62">
        <f t="shared" si="11"/>
        <v>2.4791349007324825E-2</v>
      </c>
      <c r="H320" s="60">
        <f>$F320-Actions!$L$7</f>
        <v>23960.866693770862</v>
      </c>
      <c r="I320" s="61">
        <f>$H320/Actions!$L$7</f>
        <v>2.3961889746653593E-2</v>
      </c>
      <c r="J320" s="35">
        <v>2.5771225625104035E-3</v>
      </c>
      <c r="K320" s="1">
        <f t="shared" si="12"/>
        <v>140</v>
      </c>
    </row>
    <row r="321" spans="1:11" x14ac:dyDescent="0.3">
      <c r="A321" s="14">
        <f>Actions!$L$2*(1+Rendements!L308)</f>
        <v>84.057397936294308</v>
      </c>
      <c r="B321" s="14">
        <f>Actions!$M$2*(1+Rendements!M308)</f>
        <v>77.551100244498784</v>
      </c>
      <c r="C321" s="14">
        <f>Actions!$N$2*(1+Rendements!N308)</f>
        <v>10.409681404421326</v>
      </c>
      <c r="D321" s="14">
        <f>Actions!$O$2*(1+Rendements!O308)</f>
        <v>11.775627906976744</v>
      </c>
      <c r="E321" s="14">
        <f>Actions!$P$2*(1+Rendements!P308)</f>
        <v>102.86684782608695</v>
      </c>
      <c r="F321" s="59">
        <f>(Actions!$L$5*A321)+(Actions!$M$5*B321)+(Actions!$N$5*C321)+(Actions!$O$5*D321)+(Actions!$P$5*E321)</f>
        <v>1017201.6285921994</v>
      </c>
      <c r="G321" s="62">
        <f t="shared" si="11"/>
        <v>-6.5596483071113099E-3</v>
      </c>
      <c r="H321" s="60">
        <f>$F321-Actions!$L$7</f>
        <v>17244.323592199362</v>
      </c>
      <c r="I321" s="61">
        <f>$H321/Actions!$L$7</f>
        <v>1.7245059870030513E-2</v>
      </c>
      <c r="J321" s="35">
        <v>2.6006134993122477E-3</v>
      </c>
      <c r="K321" s="1">
        <f t="shared" si="12"/>
        <v>141</v>
      </c>
    </row>
    <row r="322" spans="1:11" x14ac:dyDescent="0.3">
      <c r="A322" s="14">
        <f>Actions!$L$2*(1+Rendements!L309)</f>
        <v>84.296857716324695</v>
      </c>
      <c r="B322" s="14">
        <f>Actions!$M$2*(1+Rendements!M309)</f>
        <v>76.242130750605327</v>
      </c>
      <c r="C322" s="14">
        <f>Actions!$N$2*(1+Rendements!N309)</f>
        <v>10.045356987374838</v>
      </c>
      <c r="D322" s="14">
        <f>Actions!$O$2*(1+Rendements!O309)</f>
        <v>10.647555850475557</v>
      </c>
      <c r="E322" s="14">
        <f>Actions!$P$2*(1+Rendements!P309)</f>
        <v>98.721238938053091</v>
      </c>
      <c r="F322" s="59">
        <f>(Actions!$L$5*A322)+(Actions!$M$5*B322)+(Actions!$N$5*C322)+(Actions!$O$5*D322)+(Actions!$P$5*E322)</f>
        <v>979003.19310990209</v>
      </c>
      <c r="G322" s="62">
        <f t="shared" si="11"/>
        <v>-3.7552471809511045E-2</v>
      </c>
      <c r="H322" s="60">
        <f>$F322-Actions!$L$7</f>
        <v>-20954.111890097964</v>
      </c>
      <c r="I322" s="61">
        <f>$H322/Actions!$L$7</f>
        <v>-2.0955006564103217E-2</v>
      </c>
      <c r="J322" s="35">
        <v>2.6373310525239658E-3</v>
      </c>
      <c r="K322" s="1">
        <f t="shared" si="12"/>
        <v>142</v>
      </c>
    </row>
    <row r="323" spans="1:11" x14ac:dyDescent="0.3">
      <c r="A323" s="14">
        <f>Actions!$L$2*(1+Rendements!L310)</f>
        <v>83.782481759893869</v>
      </c>
      <c r="B323" s="14">
        <f>Actions!$M$2*(1+Rendements!M310)</f>
        <v>76.612682926829265</v>
      </c>
      <c r="C323" s="14">
        <f>Actions!$N$2*(1+Rendements!N310)</f>
        <v>10.293935206162212</v>
      </c>
      <c r="D323" s="14">
        <f>Actions!$O$2*(1+Rendements!O310)</f>
        <v>10.988925081433223</v>
      </c>
      <c r="E323" s="14">
        <f>Actions!$P$2*(1+Rendements!P310)</f>
        <v>95.972972972972968</v>
      </c>
      <c r="F323" s="59">
        <f>(Actions!$L$5*A323)+(Actions!$M$5*B323)+(Actions!$N$5*C323)+(Actions!$O$5*D323)+(Actions!$P$5*E323)</f>
        <v>984119.04314693564</v>
      </c>
      <c r="G323" s="62">
        <f t="shared" si="11"/>
        <v>5.225570328103446E-3</v>
      </c>
      <c r="H323" s="60">
        <f>$F323-Actions!$L$7</f>
        <v>-15838.26185306441</v>
      </c>
      <c r="I323" s="61">
        <f>$H323/Actions!$L$7</f>
        <v>-1.583893809652644E-2</v>
      </c>
      <c r="J323" s="35">
        <v>2.6498413886142467E-3</v>
      </c>
      <c r="K323" s="1">
        <f t="shared" si="12"/>
        <v>143</v>
      </c>
    </row>
    <row r="324" spans="1:11" x14ac:dyDescent="0.3">
      <c r="A324" s="14">
        <f>Actions!$L$2*(1+Rendements!L311)</f>
        <v>82.215408534568311</v>
      </c>
      <c r="B324" s="14">
        <f>Actions!$M$2*(1+Rendements!M311)</f>
        <v>73.232273838630803</v>
      </c>
      <c r="C324" s="14">
        <f>Actions!$N$2*(1+Rendements!N311)</f>
        <v>9.9883018867924527</v>
      </c>
      <c r="D324" s="14">
        <f>Actions!$O$2*(1+Rendements!O311)</f>
        <v>10.719279108370879</v>
      </c>
      <c r="E324" s="14">
        <f>Actions!$P$2*(1+Rendements!P311)</f>
        <v>92.346226415094335</v>
      </c>
      <c r="F324" s="59">
        <f>(Actions!$L$5*A324)+(Actions!$M$5*B324)+(Actions!$N$5*C324)+(Actions!$O$5*D324)+(Actions!$P$5*E324)</f>
        <v>953687.69809568592</v>
      </c>
      <c r="G324" s="62">
        <f t="shared" si="11"/>
        <v>-3.0922422712133302E-2</v>
      </c>
      <c r="H324" s="60">
        <f>$F324-Actions!$L$7</f>
        <v>-46269.606904314132</v>
      </c>
      <c r="I324" s="61">
        <f>$H324/Actions!$L$7</f>
        <v>-4.6271582469527665E-2</v>
      </c>
      <c r="J324" s="35">
        <v>2.6511188414703548E-3</v>
      </c>
      <c r="K324" s="1">
        <f t="shared" si="12"/>
        <v>144</v>
      </c>
    </row>
    <row r="325" spans="1:11" x14ac:dyDescent="0.3">
      <c r="A325" s="14">
        <f>Actions!$L$2*(1+Rendements!L312)</f>
        <v>83.382665321676754</v>
      </c>
      <c r="B325" s="14">
        <f>Actions!$M$2*(1+Rendements!M312)</f>
        <v>76.8</v>
      </c>
      <c r="C325" s="14">
        <f>Actions!$N$2*(1+Rendements!N312)</f>
        <v>10.485216763005779</v>
      </c>
      <c r="D325" s="14">
        <f>Actions!$O$2*(1+Rendements!O312)</f>
        <v>11.327651139742319</v>
      </c>
      <c r="E325" s="14">
        <f>Actions!$P$2*(1+Rendements!P312)</f>
        <v>102.09933264887063</v>
      </c>
      <c r="F325" s="59">
        <f>(Actions!$L$5*A325)+(Actions!$M$5*B325)+(Actions!$N$5*C325)+(Actions!$O$5*D325)+(Actions!$P$5*E325)</f>
        <v>1005549.167947941</v>
      </c>
      <c r="G325" s="62">
        <f t="shared" si="11"/>
        <v>5.4379929567940799E-2</v>
      </c>
      <c r="H325" s="60">
        <f>$F325-Actions!$L$7</f>
        <v>5591.8629479409428</v>
      </c>
      <c r="I325" s="61">
        <f>$H325/Actions!$L$7</f>
        <v>5.5921017027231405E-3</v>
      </c>
      <c r="J325" s="35">
        <v>2.6700170907794111E-3</v>
      </c>
      <c r="K325" s="1">
        <f t="shared" si="12"/>
        <v>145</v>
      </c>
    </row>
    <row r="326" spans="1:11" x14ac:dyDescent="0.3">
      <c r="A326" s="14">
        <f>Actions!$L$2*(1+Rendements!L313)</f>
        <v>83.729592226465954</v>
      </c>
      <c r="B326" s="14">
        <f>Actions!$M$2*(1+Rendements!M313)</f>
        <v>76.8</v>
      </c>
      <c r="C326" s="14">
        <f>Actions!$N$2*(1+Rendements!N313)</f>
        <v>10.329459654178676</v>
      </c>
      <c r="D326" s="14">
        <f>Actions!$O$2*(1+Rendements!O313)</f>
        <v>11.213718765311121</v>
      </c>
      <c r="E326" s="14">
        <f>Actions!$P$2*(1+Rendements!P313)</f>
        <v>99.179636179888831</v>
      </c>
      <c r="F326" s="59">
        <f>(Actions!$L$5*A326)+(Actions!$M$5*B326)+(Actions!$N$5*C326)+(Actions!$O$5*D326)+(Actions!$P$5*E326)</f>
        <v>995555.19991285633</v>
      </c>
      <c r="G326" s="62">
        <f t="shared" si="11"/>
        <v>-9.9388158765818524E-3</v>
      </c>
      <c r="H326" s="60">
        <f>$F326-Actions!$L$7</f>
        <v>-4402.1050871437183</v>
      </c>
      <c r="I326" s="61">
        <f>$H326/Actions!$L$7</f>
        <v>-4.4022930430451905E-3</v>
      </c>
      <c r="J326" s="35">
        <v>2.6942135824862914E-3</v>
      </c>
      <c r="K326" s="1">
        <f t="shared" si="12"/>
        <v>146</v>
      </c>
    </row>
    <row r="327" spans="1:11" x14ac:dyDescent="0.3">
      <c r="A327" s="14">
        <f>Actions!$L$2*(1+Rendements!L314)</f>
        <v>85.331538289045852</v>
      </c>
      <c r="B327" s="14">
        <f>Actions!$M$2*(1+Rendements!M314)</f>
        <v>77.193846153846152</v>
      </c>
      <c r="C327" s="14">
        <f>Actions!$N$2*(1+Rendements!N314)</f>
        <v>10.861611570247934</v>
      </c>
      <c r="D327" s="14">
        <f>Actions!$O$2*(1+Rendements!O314)</f>
        <v>11.29865426963543</v>
      </c>
      <c r="E327" s="14">
        <f>Actions!$P$2*(1+Rendements!P314)</f>
        <v>103.33026113671275</v>
      </c>
      <c r="F327" s="59">
        <f>(Actions!$L$5*A327)+(Actions!$M$5*B327)+(Actions!$N$5*C327)+(Actions!$O$5*D327)+(Actions!$P$5*E327)</f>
        <v>1020370.2031925131</v>
      </c>
      <c r="G327" s="62">
        <f t="shared" si="11"/>
        <v>2.492579344854895E-2</v>
      </c>
      <c r="H327" s="60">
        <f>$F327-Actions!$L$7</f>
        <v>20412.898192513036</v>
      </c>
      <c r="I327" s="61">
        <f>$H327/Actions!$L$7</f>
        <v>2.0413769758412869E-2</v>
      </c>
      <c r="J327" s="35">
        <v>2.6978009428847379E-3</v>
      </c>
      <c r="K327" s="1">
        <f t="shared" si="12"/>
        <v>147</v>
      </c>
    </row>
    <row r="328" spans="1:11" x14ac:dyDescent="0.3">
      <c r="A328" s="14">
        <f>Actions!$L$2*(1+Rendements!L315)</f>
        <v>85.992584824859989</v>
      </c>
      <c r="B328" s="14">
        <f>Actions!$M$2*(1+Rendements!M315)</f>
        <v>76.408163265306115</v>
      </c>
      <c r="C328" s="14">
        <f>Actions!$N$2*(1+Rendements!N315)</f>
        <v>10.386506785212916</v>
      </c>
      <c r="D328" s="14">
        <f>Actions!$O$2*(1+Rendements!O315)</f>
        <v>11.2</v>
      </c>
      <c r="E328" s="14">
        <f>Actions!$P$2*(1+Rendements!P315)</f>
        <v>100.09960159362549</v>
      </c>
      <c r="F328" s="59">
        <f>(Actions!$L$5*A328)+(Actions!$M$5*B328)+(Actions!$N$5*C328)+(Actions!$O$5*D328)+(Actions!$P$5*E328)</f>
        <v>1002627.2080943998</v>
      </c>
      <c r="G328" s="62">
        <f t="shared" si="11"/>
        <v>-1.7388782073995745E-2</v>
      </c>
      <c r="H328" s="60">
        <f>$F328-Actions!$L$7</f>
        <v>2669.9030943997204</v>
      </c>
      <c r="I328" s="61">
        <f>$H328/Actions!$L$7</f>
        <v>2.6700170907794111E-3</v>
      </c>
      <c r="J328" s="35">
        <v>2.7465740572801753E-3</v>
      </c>
      <c r="K328" s="1">
        <f t="shared" si="12"/>
        <v>148</v>
      </c>
    </row>
    <row r="329" spans="1:11" x14ac:dyDescent="0.3">
      <c r="A329" s="14">
        <f>Actions!$L$2*(1+Rendements!L316)</f>
        <v>82.330406573471336</v>
      </c>
      <c r="B329" s="14">
        <f>Actions!$M$2*(1+Rendements!M316)</f>
        <v>76.603076923076927</v>
      </c>
      <c r="C329" s="14">
        <f>Actions!$N$2*(1+Rendements!N316)</f>
        <v>10.228466792275082</v>
      </c>
      <c r="D329" s="14">
        <f>Actions!$O$2*(1+Rendements!O316)</f>
        <v>11.167402376910015</v>
      </c>
      <c r="E329" s="14">
        <f>Actions!$P$2*(1+Rendements!P316)</f>
        <v>100.60049999999998</v>
      </c>
      <c r="F329" s="59">
        <f>(Actions!$L$5*A329)+(Actions!$M$5*B329)+(Actions!$N$5*C329)+(Actions!$O$5*D329)+(Actions!$P$5*E329)</f>
        <v>991762.71575192141</v>
      </c>
      <c r="G329" s="62">
        <f t="shared" si="11"/>
        <v>-1.0836023852900944E-2</v>
      </c>
      <c r="H329" s="60">
        <f>$F329-Actions!$L$7</f>
        <v>-8194.5892480786424</v>
      </c>
      <c r="I329" s="61">
        <f>$H329/Actions!$L$7</f>
        <v>-8.1949391310048407E-3</v>
      </c>
      <c r="J329" s="35">
        <v>2.7789002989700821E-3</v>
      </c>
      <c r="K329" s="1">
        <f t="shared" si="12"/>
        <v>149</v>
      </c>
    </row>
    <row r="330" spans="1:11" x14ac:dyDescent="0.3">
      <c r="A330" s="14">
        <f>Actions!$L$2*(1+Rendements!L317)</f>
        <v>85.19939774696708</v>
      </c>
      <c r="B330" s="14">
        <f>Actions!$M$2*(1+Rendements!M317)</f>
        <v>79.958868894601537</v>
      </c>
      <c r="C330" s="14">
        <f>Actions!$N$2*(1+Rendements!N317)</f>
        <v>10.636213288396725</v>
      </c>
      <c r="D330" s="14">
        <f>Actions!$O$2*(1+Rendements!O317)</f>
        <v>11.281731938701045</v>
      </c>
      <c r="E330" s="14">
        <f>Actions!$P$2*(1+Rendements!P317)</f>
        <v>100.19880119880119</v>
      </c>
      <c r="F330" s="59">
        <f>(Actions!$L$5*A330)+(Actions!$M$5*B330)+(Actions!$N$5*C330)+(Actions!$O$5*D330)+(Actions!$P$5*E330)</f>
        <v>1016408.6790187745</v>
      </c>
      <c r="G330" s="62">
        <f t="shared" si="11"/>
        <v>2.4850665260356619E-2</v>
      </c>
      <c r="H330" s="60">
        <f>$F330-Actions!$L$7</f>
        <v>16451.374018774484</v>
      </c>
      <c r="I330" s="61">
        <f>$H330/Actions!$L$7</f>
        <v>1.6452076440178098E-2</v>
      </c>
      <c r="J330" s="35">
        <v>2.8177611842960309E-3</v>
      </c>
      <c r="K330" s="1">
        <f t="shared" si="12"/>
        <v>150</v>
      </c>
    </row>
    <row r="331" spans="1:11" x14ac:dyDescent="0.3">
      <c r="A331" s="14">
        <f>Actions!$L$2*(1+Rendements!L318)</f>
        <v>82.602179133021664</v>
      </c>
      <c r="B331" s="14">
        <f>Actions!$M$2*(1+Rendements!M318)</f>
        <v>76.231111111111119</v>
      </c>
      <c r="C331" s="14">
        <f>Actions!$N$2*(1+Rendements!N318)</f>
        <v>10.375832938949362</v>
      </c>
      <c r="D331" s="14">
        <f>Actions!$O$2*(1+Rendements!O318)</f>
        <v>10.878145375513162</v>
      </c>
      <c r="E331" s="14">
        <f>Actions!$P$2*(1+Rendements!P318)</f>
        <v>98.284569138276552</v>
      </c>
      <c r="F331" s="59">
        <f>(Actions!$L$5*A331)+(Actions!$M$5*B331)+(Actions!$N$5*C331)+(Actions!$O$5*D331)+(Actions!$P$5*E331)</f>
        <v>984489.47084352549</v>
      </c>
      <c r="G331" s="62">
        <f t="shared" si="11"/>
        <v>-3.1403911471971413E-2</v>
      </c>
      <c r="H331" s="60">
        <f>$F331-Actions!$L$7</f>
        <v>-15467.834156474564</v>
      </c>
      <c r="I331" s="61">
        <f>$H331/Actions!$L$7</f>
        <v>-1.5468494583850821E-2</v>
      </c>
      <c r="J331" s="35">
        <v>2.869073320605865E-3</v>
      </c>
      <c r="K331" s="1">
        <f t="shared" si="12"/>
        <v>151</v>
      </c>
    </row>
    <row r="332" spans="1:11" x14ac:dyDescent="0.3">
      <c r="A332" s="14">
        <f>Actions!$L$2*(1+Rendements!L319)</f>
        <v>83.803561216811786</v>
      </c>
      <c r="B332" s="14">
        <f>Actions!$M$2*(1+Rendements!M319)</f>
        <v>79.283582089552226</v>
      </c>
      <c r="C332" s="14">
        <f>Actions!$N$2*(1+Rendements!N319)</f>
        <v>10.48491416309013</v>
      </c>
      <c r="D332" s="14">
        <f>Actions!$O$2*(1+Rendements!O319)</f>
        <v>11.297463948284435</v>
      </c>
      <c r="E332" s="14">
        <f>Actions!$P$2*(1+Rendements!P319)</f>
        <v>99.521772540983619</v>
      </c>
      <c r="F332" s="59">
        <f>(Actions!$L$5*A332)+(Actions!$M$5*B332)+(Actions!$N$5*C332)+(Actions!$O$5*D332)+(Actions!$P$5*E332)</f>
        <v>1007349.4338598482</v>
      </c>
      <c r="G332" s="62">
        <f t="shared" si="11"/>
        <v>2.3220119354588897E-2</v>
      </c>
      <c r="H332" s="60">
        <f>$F332-Actions!$L$7</f>
        <v>7392.1288598481333</v>
      </c>
      <c r="I332" s="61">
        <f>$H332/Actions!$L$7</f>
        <v>7.392444480265218E-3</v>
      </c>
      <c r="J332" s="35">
        <v>2.8751597950326313E-3</v>
      </c>
      <c r="K332" s="1">
        <f t="shared" si="12"/>
        <v>152</v>
      </c>
    </row>
    <row r="333" spans="1:11" x14ac:dyDescent="0.3">
      <c r="A333" s="14">
        <f>Actions!$L$2*(1+Rendements!L320)</f>
        <v>81.572346446564467</v>
      </c>
      <c r="B333" s="14">
        <f>Actions!$M$2*(1+Rendements!M320)</f>
        <v>74.764337349397579</v>
      </c>
      <c r="C333" s="14">
        <f>Actions!$N$2*(1+Rendements!N320)</f>
        <v>10.285970042796006</v>
      </c>
      <c r="D333" s="14">
        <f>Actions!$O$2*(1+Rendements!O320)</f>
        <v>10.769336948484099</v>
      </c>
      <c r="E333" s="14">
        <f>Actions!$P$2*(1+Rendements!P320)</f>
        <v>95.560786342472838</v>
      </c>
      <c r="F333" s="59">
        <f>(Actions!$L$5*A333)+(Actions!$M$5*B333)+(Actions!$N$5*C333)+(Actions!$O$5*D333)+(Actions!$P$5*E333)</f>
        <v>969123.29516370641</v>
      </c>
      <c r="G333" s="62">
        <f t="shared" si="11"/>
        <v>-3.7947247907482495E-2</v>
      </c>
      <c r="H333" s="60">
        <f>$F333-Actions!$L$7</f>
        <v>-30834.009836293641</v>
      </c>
      <c r="I333" s="61">
        <f>$H333/Actions!$L$7</f>
        <v>-3.0835326350552177E-2</v>
      </c>
      <c r="J333" s="35">
        <v>2.9012062360288379E-3</v>
      </c>
      <c r="K333" s="1">
        <f t="shared" si="12"/>
        <v>153</v>
      </c>
    </row>
    <row r="334" spans="1:11" x14ac:dyDescent="0.3">
      <c r="A334" s="14">
        <f>Actions!$L$2*(1+Rendements!L321)</f>
        <v>84.304197232593879</v>
      </c>
      <c r="B334" s="14">
        <f>Actions!$M$2*(1+Rendements!M321)</f>
        <v>78.51089108910891</v>
      </c>
      <c r="C334" s="14">
        <f>Actions!$N$2*(1+Rendements!N321)</f>
        <v>10.500478492025133</v>
      </c>
      <c r="D334" s="14">
        <f>Actions!$O$2*(1+Rendements!O321)</f>
        <v>11.369392463470904</v>
      </c>
      <c r="E334" s="14">
        <f>Actions!$P$2*(1+Rendements!P321)</f>
        <v>100.82807399347115</v>
      </c>
      <c r="F334" s="59">
        <f>(Actions!$L$5*A334)+(Actions!$M$5*B334)+(Actions!$N$5*C334)+(Actions!$O$5*D334)+(Actions!$P$5*E334)</f>
        <v>1010717.0659147931</v>
      </c>
      <c r="G334" s="62">
        <f t="shared" si="11"/>
        <v>4.2918967027885335E-2</v>
      </c>
      <c r="H334" s="60">
        <f>$F334-Actions!$L$7</f>
        <v>10759.760914793005</v>
      </c>
      <c r="I334" s="61">
        <f>$H334/Actions!$L$7</f>
        <v>1.076022032239967E-2</v>
      </c>
      <c r="J334" s="35">
        <v>3.0247986469526043E-3</v>
      </c>
      <c r="K334" s="1">
        <f t="shared" si="12"/>
        <v>154</v>
      </c>
    </row>
    <row r="335" spans="1:11" x14ac:dyDescent="0.3">
      <c r="A335" s="14">
        <f>Actions!$L$2*(1+Rendements!L322)</f>
        <v>82.878586980187237</v>
      </c>
      <c r="B335" s="14">
        <f>Actions!$M$2*(1+Rendements!M322)</f>
        <v>77.357869249394682</v>
      </c>
      <c r="C335" s="14">
        <f>Actions!$N$2*(1+Rendements!N322)</f>
        <v>10.455</v>
      </c>
      <c r="D335" s="14">
        <f>Actions!$O$2*(1+Rendements!O322)</f>
        <v>11.282020202020203</v>
      </c>
      <c r="E335" s="14">
        <f>Actions!$P$2*(1+Rendements!P322)</f>
        <v>100.6090021691974</v>
      </c>
      <c r="F335" s="59">
        <f>(Actions!$L$5*A335)+(Actions!$M$5*B335)+(Actions!$N$5*C335)+(Actions!$O$5*D335)+(Actions!$P$5*E335)</f>
        <v>1001436.9942331896</v>
      </c>
      <c r="G335" s="62">
        <f t="shared" si="11"/>
        <v>-9.181671107140299E-3</v>
      </c>
      <c r="H335" s="60">
        <f>$F335-Actions!$L$7</f>
        <v>1479.6892331895651</v>
      </c>
      <c r="I335" s="61">
        <f>$H335/Actions!$L$7</f>
        <v>1.4797524112187621E-3</v>
      </c>
      <c r="J335" s="35">
        <v>3.0330373224947407E-3</v>
      </c>
      <c r="K335" s="1">
        <f t="shared" si="12"/>
        <v>155</v>
      </c>
    </row>
    <row r="336" spans="1:11" x14ac:dyDescent="0.3">
      <c r="A336" s="14">
        <f>Actions!$L$2*(1+Rendements!L323)</f>
        <v>83.97363117453348</v>
      </c>
      <c r="B336" s="14">
        <f>Actions!$M$2*(1+Rendements!M323)</f>
        <v>77.538461538461533</v>
      </c>
      <c r="C336" s="14">
        <f>Actions!$N$2*(1+Rendements!N323)</f>
        <v>10.75184552454283</v>
      </c>
      <c r="D336" s="14">
        <f>Actions!$O$2*(1+Rendements!O323)</f>
        <v>11.419002256204562</v>
      </c>
      <c r="E336" s="14">
        <f>Actions!$P$2*(1+Rendements!P323)</f>
        <v>99.737811484290347</v>
      </c>
      <c r="F336" s="59">
        <f>(Actions!$L$5*A336)+(Actions!$M$5*B336)+(Actions!$N$5*C336)+(Actions!$O$5*D336)+(Actions!$P$5*E336)</f>
        <v>1010918.4744285748</v>
      </c>
      <c r="G336" s="62">
        <f t="shared" si="11"/>
        <v>9.467874913733576E-3</v>
      </c>
      <c r="H336" s="60">
        <f>$F336-Actions!$L$7</f>
        <v>10961.169428574736</v>
      </c>
      <c r="I336" s="61">
        <f>$H336/Actions!$L$7</f>
        <v>1.0961637435685052E-2</v>
      </c>
      <c r="J336" s="35">
        <v>3.1133324654938313E-3</v>
      </c>
      <c r="K336" s="1">
        <f t="shared" si="12"/>
        <v>156</v>
      </c>
    </row>
    <row r="337" spans="1:11" x14ac:dyDescent="0.3">
      <c r="A337" s="14">
        <f>Actions!$L$2*(1+Rendements!L324)</f>
        <v>82.757488529604544</v>
      </c>
      <c r="B337" s="14">
        <f>Actions!$M$2*(1+Rendements!M324)</f>
        <v>76.982857142857142</v>
      </c>
      <c r="C337" s="14">
        <f>Actions!$N$2*(1+Rendements!N324)</f>
        <v>10.415861020121666</v>
      </c>
      <c r="D337" s="14">
        <f>Actions!$O$2*(1+Rendements!O324)</f>
        <v>11.304647160068846</v>
      </c>
      <c r="E337" s="14">
        <f>Actions!$P$2*(1+Rendements!P324)</f>
        <v>100.28056768558953</v>
      </c>
      <c r="F337" s="59">
        <f>(Actions!$L$5*A337)+(Actions!$M$5*B337)+(Actions!$N$5*C337)+(Actions!$O$5*D337)+(Actions!$P$5*E337)</f>
        <v>999172.44953692355</v>
      </c>
      <c r="G337" s="62">
        <f t="shared" si="11"/>
        <v>-1.1619161375293618E-2</v>
      </c>
      <c r="H337" s="60">
        <f>$F337-Actions!$L$7</f>
        <v>-784.85546307649929</v>
      </c>
      <c r="I337" s="61">
        <f>$H337/Actions!$L$7</f>
        <v>-7.8488897391124036E-4</v>
      </c>
      <c r="J337" s="35">
        <v>3.1782907210747002E-3</v>
      </c>
      <c r="K337" s="1">
        <f t="shared" si="12"/>
        <v>157</v>
      </c>
    </row>
    <row r="338" spans="1:11" x14ac:dyDescent="0.3">
      <c r="A338" s="14">
        <f>Actions!$L$2*(1+Rendements!L325)</f>
        <v>83.984853833425248</v>
      </c>
      <c r="B338" s="14">
        <f>Actions!$M$2*(1+Rendements!M325)</f>
        <v>75.887885985748213</v>
      </c>
      <c r="C338" s="14">
        <f>Actions!$N$2*(1+Rendements!N325)</f>
        <v>10.410803193987787</v>
      </c>
      <c r="D338" s="14">
        <f>Actions!$O$2*(1+Rendements!O325)</f>
        <v>11.246382460414127</v>
      </c>
      <c r="E338" s="14">
        <f>Actions!$P$2*(1+Rendements!P325)</f>
        <v>100.5</v>
      </c>
      <c r="F338" s="59">
        <f>(Actions!$L$5*A338)+(Actions!$M$5*B338)+(Actions!$N$5*C338)+(Actions!$O$5*D338)+(Actions!$P$5*E338)</f>
        <v>998557.71622368251</v>
      </c>
      <c r="G338" s="62">
        <f t="shared" si="11"/>
        <v>-6.1524245742161643E-4</v>
      </c>
      <c r="H338" s="60">
        <f>$F338-Actions!$L$7</f>
        <v>-1399.5887763175415</v>
      </c>
      <c r="I338" s="61">
        <f>$H338/Actions!$L$7</f>
        <v>-1.3996485343117139E-3</v>
      </c>
      <c r="J338" s="35">
        <v>3.1860729643714818E-3</v>
      </c>
      <c r="K338" s="1">
        <f t="shared" si="12"/>
        <v>158</v>
      </c>
    </row>
    <row r="339" spans="1:11" x14ac:dyDescent="0.3">
      <c r="A339" s="14">
        <f>Actions!$L$2*(1+Rendements!L326)</f>
        <v>84.358915477497249</v>
      </c>
      <c r="B339" s="14">
        <f>Actions!$M$2*(1+Rendements!M326)</f>
        <v>76.615384615384613</v>
      </c>
      <c r="C339" s="14">
        <f>Actions!$N$2*(1+Rendements!N326)</f>
        <v>10.67692216981132</v>
      </c>
      <c r="D339" s="14">
        <f>Actions!$O$2*(1+Rendements!O326)</f>
        <v>11.482581271227559</v>
      </c>
      <c r="E339" s="14">
        <f>Actions!$P$2*(1+Rendements!P326)</f>
        <v>103.57877461706784</v>
      </c>
      <c r="F339" s="59">
        <f>(Actions!$L$5*A339)+(Actions!$M$5*B339)+(Actions!$N$5*C339)+(Actions!$O$5*D339)+(Actions!$P$5*E339)</f>
        <v>1016782.4057107088</v>
      </c>
      <c r="G339" s="62">
        <f t="shared" ref="G339:G402" si="13">(F339/F338)-1</f>
        <v>1.8251012626438801E-2</v>
      </c>
      <c r="H339" s="60">
        <f>$F339-Actions!$L$7</f>
        <v>16825.100710708764</v>
      </c>
      <c r="I339" s="61">
        <f>$H339/Actions!$L$7</f>
        <v>1.6825819089054769E-2</v>
      </c>
      <c r="J339" s="35">
        <v>3.2993541204749946E-3</v>
      </c>
      <c r="K339" s="1">
        <f t="shared" si="12"/>
        <v>159</v>
      </c>
    </row>
    <row r="340" spans="1:11" x14ac:dyDescent="0.3">
      <c r="A340" s="14">
        <f>Actions!$L$2*(1+Rendements!L327)</f>
        <v>82.697585906916046</v>
      </c>
      <c r="B340" s="14">
        <f>Actions!$M$2*(1+Rendements!M327)</f>
        <v>77.910361445783124</v>
      </c>
      <c r="C340" s="14">
        <f>Actions!$N$2*(1+Rendements!N327)</f>
        <v>10.372905311778291</v>
      </c>
      <c r="D340" s="14">
        <f>Actions!$O$2*(1+Rendements!O327)</f>
        <v>11.830761949834359</v>
      </c>
      <c r="E340" s="14">
        <f>Actions!$P$2*(1+Rendements!P327)</f>
        <v>101.19347133757961</v>
      </c>
      <c r="F340" s="59">
        <f>(Actions!$L$5*A340)+(Actions!$M$5*B340)+(Actions!$N$5*C340)+(Actions!$O$5*D340)+(Actions!$P$5*E340)</f>
        <v>1011834.134089052</v>
      </c>
      <c r="G340" s="62">
        <f t="shared" si="13"/>
        <v>-4.8665983929945256E-3</v>
      </c>
      <c r="H340" s="60">
        <f>$F340-Actions!$L$7</f>
        <v>11876.829089051927</v>
      </c>
      <c r="I340" s="61">
        <f>$H340/Actions!$L$7</f>
        <v>1.1877336191920641E-2</v>
      </c>
      <c r="J340" s="35">
        <v>3.4655738642090038E-3</v>
      </c>
      <c r="K340" s="1">
        <f t="shared" si="12"/>
        <v>160</v>
      </c>
    </row>
    <row r="341" spans="1:11" x14ac:dyDescent="0.3">
      <c r="A341" s="14">
        <f>Actions!$L$2*(1+Rendements!L328)</f>
        <v>84.938343956043937</v>
      </c>
      <c r="B341" s="14">
        <f>Actions!$M$2*(1+Rendements!M328)</f>
        <v>80.995724465558183</v>
      </c>
      <c r="C341" s="14">
        <f>Actions!$N$2*(1+Rendements!N328)</f>
        <v>10.659427374301675</v>
      </c>
      <c r="D341" s="14">
        <f>Actions!$O$2*(1+Rendements!O328)</f>
        <v>11.205017921146952</v>
      </c>
      <c r="E341" s="14">
        <f>Actions!$P$2*(1+Rendements!P328)</f>
        <v>101.24169741697418</v>
      </c>
      <c r="F341" s="59">
        <f>(Actions!$L$5*A341)+(Actions!$M$5*B341)+(Actions!$N$5*C341)+(Actions!$O$5*D341)+(Actions!$P$5*E341)</f>
        <v>1019633.492715843</v>
      </c>
      <c r="G341" s="62">
        <f t="shared" si="13"/>
        <v>7.7081394707174677E-3</v>
      </c>
      <c r="H341" s="60">
        <f>$F341-Actions!$L$7</f>
        <v>19676.187715842971</v>
      </c>
      <c r="I341" s="61">
        <f>$H341/Actions!$L$7</f>
        <v>1.9677027826546022E-2</v>
      </c>
      <c r="J341" s="35">
        <v>3.5287568312004315E-3</v>
      </c>
      <c r="K341" s="1">
        <f t="shared" si="12"/>
        <v>161</v>
      </c>
    </row>
    <row r="342" spans="1:11" x14ac:dyDescent="0.3">
      <c r="A342" s="14">
        <f>Actions!$L$2*(1+Rendements!L329)</f>
        <v>82.82004757271055</v>
      </c>
      <c r="B342" s="14">
        <f>Actions!$M$2*(1+Rendements!M329)</f>
        <v>80.778378378378378</v>
      </c>
      <c r="C342" s="14">
        <f>Actions!$N$2*(1+Rendements!N329)</f>
        <v>10.240171232876712</v>
      </c>
      <c r="D342" s="14">
        <f>Actions!$O$2*(1+Rendements!O329)</f>
        <v>11.11974921630094</v>
      </c>
      <c r="E342" s="14">
        <f>Actions!$P$2*(1+Rendements!P329)</f>
        <v>98.396389324960751</v>
      </c>
      <c r="F342" s="59">
        <f>(Actions!$L$5*A342)+(Actions!$M$5*B342)+(Actions!$N$5*C342)+(Actions!$O$5*D342)+(Actions!$P$5*E342)</f>
        <v>998793.68316465011</v>
      </c>
      <c r="G342" s="62">
        <f t="shared" si="13"/>
        <v>-2.0438529824756024E-2</v>
      </c>
      <c r="H342" s="60">
        <f>$F342-Actions!$L$7</f>
        <v>-1163.6218353499426</v>
      </c>
      <c r="I342" s="61">
        <f>$H342/Actions!$L$7</f>
        <v>-1.1636715183054166E-3</v>
      </c>
      <c r="J342" s="35">
        <v>3.7239771645662541E-3</v>
      </c>
      <c r="K342" s="1">
        <f t="shared" si="12"/>
        <v>162</v>
      </c>
    </row>
    <row r="343" spans="1:11" x14ac:dyDescent="0.3">
      <c r="A343" s="14">
        <f>Actions!$L$2*(1+Rendements!L330)</f>
        <v>82.567087060877157</v>
      </c>
      <c r="B343" s="14">
        <f>Actions!$M$2*(1+Rendements!M330)</f>
        <v>76.964453961456087</v>
      </c>
      <c r="C343" s="14">
        <f>Actions!$N$2*(1+Rendements!N330)</f>
        <v>10.299027972027972</v>
      </c>
      <c r="D343" s="14">
        <f>Actions!$O$2*(1+Rendements!O330)</f>
        <v>11.725394677492107</v>
      </c>
      <c r="E343" s="14">
        <f>Actions!$P$2*(1+Rendements!P330)</f>
        <v>99.04970603955104</v>
      </c>
      <c r="F343" s="59">
        <f>(Actions!$L$5*A343)+(Actions!$M$5*B343)+(Actions!$N$5*C343)+(Actions!$O$5*D343)+(Actions!$P$5*E343)</f>
        <v>1001497.8713039168</v>
      </c>
      <c r="G343" s="62">
        <f t="shared" si="13"/>
        <v>2.7074541868332691E-3</v>
      </c>
      <c r="H343" s="60">
        <f>$F343-Actions!$L$7</f>
        <v>1540.5663039167412</v>
      </c>
      <c r="I343" s="61">
        <f>$H343/Actions!$L$7</f>
        <v>1.5406320812034482E-3</v>
      </c>
      <c r="J343" s="35">
        <v>3.8231329765837704E-3</v>
      </c>
      <c r="K343" s="1">
        <f t="shared" si="12"/>
        <v>163</v>
      </c>
    </row>
    <row r="344" spans="1:11" x14ac:dyDescent="0.3">
      <c r="A344" s="14">
        <f>Actions!$L$2*(1+Rendements!L331)</f>
        <v>82.29651722614841</v>
      </c>
      <c r="B344" s="14">
        <f>Actions!$M$2*(1+Rendements!M331)</f>
        <v>77.620512820512815</v>
      </c>
      <c r="C344" s="14">
        <f>Actions!$N$2*(1+Rendements!N331)</f>
        <v>10.296665877898722</v>
      </c>
      <c r="D344" s="14">
        <f>Actions!$O$2*(1+Rendements!O331)</f>
        <v>10.920120637656181</v>
      </c>
      <c r="E344" s="14">
        <f>Actions!$P$2*(1+Rendements!P331)</f>
        <v>99.573481561822121</v>
      </c>
      <c r="F344" s="59">
        <f>(Actions!$L$5*A344)+(Actions!$M$5*B344)+(Actions!$N$5*C344)+(Actions!$O$5*D344)+(Actions!$P$5*E344)</f>
        <v>989176.12521976558</v>
      </c>
      <c r="G344" s="62">
        <f t="shared" si="13"/>
        <v>-1.2303317298227201E-2</v>
      </c>
      <c r="H344" s="60">
        <f>$F344-Actions!$L$7</f>
        <v>-10781.179780234466</v>
      </c>
      <c r="I344" s="61">
        <f>$H344/Actions!$L$7</f>
        <v>-1.0781640102358636E-2</v>
      </c>
      <c r="J344" s="35">
        <v>3.8453515726624794E-3</v>
      </c>
      <c r="K344" s="1">
        <f t="shared" si="12"/>
        <v>164</v>
      </c>
    </row>
    <row r="345" spans="1:11" x14ac:dyDescent="0.3">
      <c r="A345" s="14">
        <f>Actions!$L$2*(1+Rendements!L332)</f>
        <v>83.326355685131176</v>
      </c>
      <c r="B345" s="14">
        <f>Actions!$M$2*(1+Rendements!M332)</f>
        <v>75.825792811839321</v>
      </c>
      <c r="C345" s="14">
        <f>Actions!$N$2*(1+Rendements!N332)</f>
        <v>10.545432484382509</v>
      </c>
      <c r="D345" s="14">
        <f>Actions!$O$2*(1+Rendements!O332)</f>
        <v>11.435086168802474</v>
      </c>
      <c r="E345" s="14">
        <f>Actions!$P$2*(1+Rendements!P332)</f>
        <v>102.04022988505749</v>
      </c>
      <c r="F345" s="59">
        <f>(Actions!$L$5*A345)+(Actions!$M$5*B345)+(Actions!$N$5*C345)+(Actions!$O$5*D345)+(Actions!$P$5*E345)</f>
        <v>1005830.3028178717</v>
      </c>
      <c r="G345" s="62">
        <f t="shared" si="13"/>
        <v>1.6836412822242464E-2</v>
      </c>
      <c r="H345" s="60">
        <f>$F345-Actions!$L$7</f>
        <v>5872.9978178716265</v>
      </c>
      <c r="I345" s="61">
        <f>$H345/Actions!$L$7</f>
        <v>5.8732485762195879E-3</v>
      </c>
      <c r="J345" s="35">
        <v>3.9242365760798203E-3</v>
      </c>
      <c r="K345" s="1">
        <f t="shared" si="12"/>
        <v>165</v>
      </c>
    </row>
    <row r="346" spans="1:11" x14ac:dyDescent="0.3">
      <c r="A346" s="14">
        <f>Actions!$L$2*(1+Rendements!L333)</f>
        <v>85.506057130004493</v>
      </c>
      <c r="B346" s="14">
        <f>Actions!$M$2*(1+Rendements!M333)</f>
        <v>75.813276231263387</v>
      </c>
      <c r="C346" s="14">
        <f>Actions!$N$2*(1+Rendements!N333)</f>
        <v>10.624352072415435</v>
      </c>
      <c r="D346" s="14">
        <f>Actions!$O$2*(1+Rendements!O333)</f>
        <v>11.413287167279806</v>
      </c>
      <c r="E346" s="14">
        <f>Actions!$P$2*(1+Rendements!P333)</f>
        <v>99.687331536388143</v>
      </c>
      <c r="F346" s="59">
        <f>(Actions!$L$5*A346)+(Actions!$M$5*B346)+(Actions!$N$5*C346)+(Actions!$O$5*D346)+(Actions!$P$5*E346)</f>
        <v>1007451.8555150733</v>
      </c>
      <c r="G346" s="62">
        <f t="shared" si="13"/>
        <v>1.6121533549533495E-3</v>
      </c>
      <c r="H346" s="60">
        <f>$F346-Actions!$L$7</f>
        <v>7494.5505150732351</v>
      </c>
      <c r="I346" s="61">
        <f>$H346/Actions!$L$7</f>
        <v>7.4948705085695977E-3</v>
      </c>
      <c r="J346" s="35">
        <v>3.9353269073623548E-3</v>
      </c>
      <c r="K346" s="1">
        <f t="shared" si="12"/>
        <v>166</v>
      </c>
    </row>
    <row r="347" spans="1:11" x14ac:dyDescent="0.3">
      <c r="A347" s="14">
        <f>Actions!$L$2*(1+Rendements!L334)</f>
        <v>84.038462299406447</v>
      </c>
      <c r="B347" s="14">
        <f>Actions!$M$2*(1+Rendements!M334)</f>
        <v>76.8</v>
      </c>
      <c r="C347" s="14">
        <f>Actions!$N$2*(1+Rendements!N334)</f>
        <v>10.660864978902955</v>
      </c>
      <c r="D347" s="14">
        <f>Actions!$O$2*(1+Rendements!O334)</f>
        <v>11.1096198768316</v>
      </c>
      <c r="E347" s="14">
        <f>Actions!$P$2*(1+Rendements!P334)</f>
        <v>99.298369565217399</v>
      </c>
      <c r="F347" s="59">
        <f>(Actions!$L$5*A347)+(Actions!$M$5*B347)+(Actions!$N$5*C347)+(Actions!$O$5*D347)+(Actions!$P$5*E347)</f>
        <v>1001011.1640392788</v>
      </c>
      <c r="G347" s="62">
        <f t="shared" si="13"/>
        <v>-6.3930513806058631E-3</v>
      </c>
      <c r="H347" s="60">
        <f>$F347-Actions!$L$7</f>
        <v>1053.8590392787009</v>
      </c>
      <c r="I347" s="61">
        <f>$H347/Actions!$L$7</f>
        <v>1.0539040357115056E-3</v>
      </c>
      <c r="J347" s="35">
        <v>3.9369294323499679E-3</v>
      </c>
      <c r="K347" s="1">
        <f t="shared" si="12"/>
        <v>167</v>
      </c>
    </row>
    <row r="348" spans="1:11" x14ac:dyDescent="0.3">
      <c r="A348" s="14">
        <f>Actions!$L$2*(1+Rendements!L335)</f>
        <v>85.561284293365404</v>
      </c>
      <c r="B348" s="14">
        <f>Actions!$M$2*(1+Rendements!M335)</f>
        <v>77.299783080260298</v>
      </c>
      <c r="C348" s="14">
        <f>Actions!$N$2*(1+Rendements!N335)</f>
        <v>10.503068965517242</v>
      </c>
      <c r="D348" s="14">
        <f>Actions!$O$2*(1+Rendements!O335)</f>
        <v>11.317490901305929</v>
      </c>
      <c r="E348" s="14">
        <f>Actions!$P$2*(1+Rendements!P335)</f>
        <v>103.31930693069306</v>
      </c>
      <c r="F348" s="59">
        <f>(Actions!$L$5*A348)+(Actions!$M$5*B348)+(Actions!$N$5*C348)+(Actions!$O$5*D348)+(Actions!$P$5*E348)</f>
        <v>1014651.8505130998</v>
      </c>
      <c r="G348" s="62">
        <f t="shared" si="13"/>
        <v>1.3626907435056124E-2</v>
      </c>
      <c r="H348" s="60">
        <f>$F348-Actions!$L$7</f>
        <v>14694.545513099758</v>
      </c>
      <c r="I348" s="61">
        <f>$H348/Actions!$L$7</f>
        <v>1.4695172923507726E-2</v>
      </c>
      <c r="J348" s="35">
        <v>3.9549285571253345E-3</v>
      </c>
      <c r="K348" s="1">
        <f t="shared" si="12"/>
        <v>168</v>
      </c>
    </row>
    <row r="349" spans="1:11" x14ac:dyDescent="0.3">
      <c r="A349" s="14">
        <f>Actions!$L$2*(1+Rendements!L336)</f>
        <v>82.90086900822034</v>
      </c>
      <c r="B349" s="14">
        <f>Actions!$M$2*(1+Rendements!M336)</f>
        <v>77.131034482758622</v>
      </c>
      <c r="C349" s="14">
        <f>Actions!$N$2*(1+Rendements!N336)</f>
        <v>10.512418764302058</v>
      </c>
      <c r="D349" s="14">
        <f>Actions!$O$2*(1+Rendements!O336)</f>
        <v>11.37084745762712</v>
      </c>
      <c r="E349" s="14">
        <f>Actions!$P$2*(1+Rendements!P336)</f>
        <v>98.9406099518459</v>
      </c>
      <c r="F349" s="59">
        <f>(Actions!$L$5*A349)+(Actions!$M$5*B349)+(Actions!$N$5*C349)+(Actions!$O$5*D349)+(Actions!$P$5*E349)</f>
        <v>1000264.0887271296</v>
      </c>
      <c r="G349" s="62">
        <f t="shared" si="13"/>
        <v>-1.4179998566695051E-2</v>
      </c>
      <c r="H349" s="60">
        <f>$F349-Actions!$L$7</f>
        <v>306.78372712957207</v>
      </c>
      <c r="I349" s="61">
        <f>$H349/Actions!$L$7</f>
        <v>3.0679682582005044E-4</v>
      </c>
      <c r="J349" s="35">
        <v>3.999652987496315E-3</v>
      </c>
      <c r="K349" s="1">
        <f t="shared" si="12"/>
        <v>169</v>
      </c>
    </row>
    <row r="350" spans="1:11" x14ac:dyDescent="0.3">
      <c r="A350" s="14">
        <f>Actions!$L$2*(1+Rendements!L337)</f>
        <v>83.839812742143778</v>
      </c>
      <c r="B350" s="14">
        <f>Actions!$M$2*(1+Rendements!M337)</f>
        <v>76.140772532188848</v>
      </c>
      <c r="C350" s="14">
        <f>Actions!$N$2*(1+Rendements!N337)</f>
        <v>10.474035047792446</v>
      </c>
      <c r="D350" s="14">
        <f>Actions!$O$2*(1+Rendements!O337)</f>
        <v>11.349582637729547</v>
      </c>
      <c r="E350" s="14">
        <f>Actions!$P$2*(1+Rendements!P337)</f>
        <v>99.953804347826079</v>
      </c>
      <c r="F350" s="59">
        <f>(Actions!$L$5*A350)+(Actions!$M$5*B350)+(Actions!$N$5*C350)+(Actions!$O$5*D350)+(Actions!$P$5*E350)</f>
        <v>1000834.6278091019</v>
      </c>
      <c r="G350" s="62">
        <f t="shared" si="13"/>
        <v>5.70388448812853E-4</v>
      </c>
      <c r="H350" s="60">
        <f>$F350-Actions!$L$7</f>
        <v>877.32280910189729</v>
      </c>
      <c r="I350" s="61">
        <f>$H350/Actions!$L$7</f>
        <v>8.7736026799853947E-4</v>
      </c>
      <c r="J350" s="35">
        <v>4.0524137205009891E-3</v>
      </c>
      <c r="K350" s="1">
        <f t="shared" si="12"/>
        <v>170</v>
      </c>
    </row>
    <row r="351" spans="1:11" x14ac:dyDescent="0.3">
      <c r="A351" s="14">
        <f>Actions!$L$2*(1+Rendements!L338)</f>
        <v>84.529235142673244</v>
      </c>
      <c r="B351" s="14">
        <f>Actions!$M$2*(1+Rendements!M338)</f>
        <v>76.8</v>
      </c>
      <c r="C351" s="14">
        <f>Actions!$N$2*(1+Rendements!N338)</f>
        <v>10.554752385279418</v>
      </c>
      <c r="D351" s="14">
        <f>Actions!$O$2*(1+Rendements!O338)</f>
        <v>11.253047775947278</v>
      </c>
      <c r="E351" s="14">
        <f>Actions!$P$2*(1+Rendements!P338)</f>
        <v>100.06065573770491</v>
      </c>
      <c r="F351" s="59">
        <f>(Actions!$L$5*A351)+(Actions!$M$5*B351)+(Actions!$N$5*C351)+(Actions!$O$5*D351)+(Actions!$P$5*E351)</f>
        <v>1004233.8971275503</v>
      </c>
      <c r="G351" s="62">
        <f t="shared" si="13"/>
        <v>3.3964345597130574E-3</v>
      </c>
      <c r="H351" s="60">
        <f>$F351-Actions!$L$7</f>
        <v>4276.5921275502769</v>
      </c>
      <c r="I351" s="61">
        <f>$H351/Actions!$L$7</f>
        <v>4.2767747244471374E-3</v>
      </c>
      <c r="J351" s="35">
        <v>4.0829088805004908E-3</v>
      </c>
      <c r="K351" s="1">
        <f t="shared" si="12"/>
        <v>171</v>
      </c>
    </row>
    <row r="352" spans="1:11" x14ac:dyDescent="0.3">
      <c r="A352" s="14">
        <f>Actions!$L$2*(1+Rendements!L339)</f>
        <v>82.178496128963815</v>
      </c>
      <c r="B352" s="14">
        <f>Actions!$M$2*(1+Rendements!M339)</f>
        <v>74.30649350649351</v>
      </c>
      <c r="C352" s="14">
        <f>Actions!$N$2*(1+Rendements!N339)</f>
        <v>10.290317281728173</v>
      </c>
      <c r="D352" s="14">
        <f>Actions!$O$2*(1+Rendements!O339)</f>
        <v>11.023242467718795</v>
      </c>
      <c r="E352" s="14">
        <f>Actions!$P$2*(1+Rendements!P339)</f>
        <v>103.14763995609222</v>
      </c>
      <c r="F352" s="59">
        <f>(Actions!$L$5*A352)+(Actions!$M$5*B352)+(Actions!$N$5*C352)+(Actions!$O$5*D352)+(Actions!$P$5*E352)</f>
        <v>989096.57386837574</v>
      </c>
      <c r="G352" s="62">
        <f t="shared" si="13"/>
        <v>-1.5073503595599114E-2</v>
      </c>
      <c r="H352" s="60">
        <f>$F352-Actions!$L$7</f>
        <v>-10860.731131624314</v>
      </c>
      <c r="I352" s="61">
        <f>$H352/Actions!$L$7</f>
        <v>-1.0861194850338448E-2</v>
      </c>
      <c r="J352" s="35">
        <v>4.1086432904060242E-3</v>
      </c>
      <c r="K352" s="1">
        <f t="shared" si="12"/>
        <v>172</v>
      </c>
    </row>
    <row r="353" spans="1:11" x14ac:dyDescent="0.3">
      <c r="A353" s="14">
        <f>Actions!$L$2*(1+Rendements!L340)</f>
        <v>82.479407894736838</v>
      </c>
      <c r="B353" s="14">
        <f>Actions!$M$2*(1+Rendements!M340)</f>
        <v>79.720805369127504</v>
      </c>
      <c r="C353" s="14">
        <f>Actions!$N$2*(1+Rendements!N340)</f>
        <v>10.392853223593963</v>
      </c>
      <c r="D353" s="14">
        <f>Actions!$O$2*(1+Rendements!O340)</f>
        <v>11.144023323615158</v>
      </c>
      <c r="E353" s="14">
        <f>Actions!$P$2*(1+Rendements!P340)</f>
        <v>97.866577540106945</v>
      </c>
      <c r="F353" s="59">
        <f>(Actions!$L$5*A353)+(Actions!$M$5*B353)+(Actions!$N$5*C353)+(Actions!$O$5*D353)+(Actions!$P$5*E353)</f>
        <v>997524.40338205104</v>
      </c>
      <c r="G353" s="62">
        <f t="shared" si="13"/>
        <v>8.5207347152300716E-3</v>
      </c>
      <c r="H353" s="60">
        <f>$F353-Actions!$L$7</f>
        <v>-2432.9016179490136</v>
      </c>
      <c r="I353" s="61">
        <f>$H353/Actions!$L$7</f>
        <v>-2.4330054951186278E-3</v>
      </c>
      <c r="J353" s="35">
        <v>4.1928854506868701E-3</v>
      </c>
      <c r="K353" s="1">
        <f t="shared" si="12"/>
        <v>173</v>
      </c>
    </row>
    <row r="354" spans="1:11" x14ac:dyDescent="0.3">
      <c r="A354" s="14">
        <f>Actions!$L$2*(1+Rendements!L341)</f>
        <v>83.19557425417986</v>
      </c>
      <c r="B354" s="14">
        <f>Actions!$M$2*(1+Rendements!M341)</f>
        <v>77.793103448275858</v>
      </c>
      <c r="C354" s="14">
        <f>Actions!$N$2*(1+Rendements!N341)</f>
        <v>10.411718031278749</v>
      </c>
      <c r="D354" s="14">
        <f>Actions!$O$2*(1+Rendements!O341)</f>
        <v>11.204688154039347</v>
      </c>
      <c r="E354" s="14">
        <f>Actions!$P$2*(1+Rendements!P341)</f>
        <v>100.168863261944</v>
      </c>
      <c r="F354" s="59">
        <f>(Actions!$L$5*A354)+(Actions!$M$5*B354)+(Actions!$N$5*C354)+(Actions!$O$5*D354)+(Actions!$P$5*E354)</f>
        <v>1000244.1590478432</v>
      </c>
      <c r="G354" s="62">
        <f t="shared" si="13"/>
        <v>2.7265053933227534E-3</v>
      </c>
      <c r="H354" s="60">
        <f>$F354-Actions!$L$7</f>
        <v>286.85404784313869</v>
      </c>
      <c r="I354" s="61">
        <f>$H354/Actions!$L$7</f>
        <v>2.8686629559962929E-4</v>
      </c>
      <c r="J354" s="35">
        <v>4.2624516848753262E-3</v>
      </c>
      <c r="K354" s="1">
        <f t="shared" si="12"/>
        <v>174</v>
      </c>
    </row>
    <row r="355" spans="1:11" x14ac:dyDescent="0.3">
      <c r="A355" s="14">
        <f>Actions!$L$2*(1+Rendements!L342)</f>
        <v>81.469283205268937</v>
      </c>
      <c r="B355" s="14">
        <f>Actions!$M$2*(1+Rendements!M342)</f>
        <v>76.8</v>
      </c>
      <c r="C355" s="14">
        <f>Actions!$N$2*(1+Rendements!N342)</f>
        <v>10.276323325635106</v>
      </c>
      <c r="D355" s="14">
        <f>Actions!$O$2*(1+Rendements!O342)</f>
        <v>11.106276150627615</v>
      </c>
      <c r="E355" s="14">
        <f>Actions!$P$2*(1+Rendements!P342)</f>
        <v>100.77685950413222</v>
      </c>
      <c r="F355" s="59">
        <f>(Actions!$L$5*A355)+(Actions!$M$5*B355)+(Actions!$N$5*C355)+(Actions!$O$5*D355)+(Actions!$P$5*E355)</f>
        <v>990389.70724126301</v>
      </c>
      <c r="G355" s="62">
        <f t="shared" si="13"/>
        <v>-9.8520463403264369E-3</v>
      </c>
      <c r="H355" s="60">
        <f>$F355-Actions!$L$7</f>
        <v>-9567.5977587370435</v>
      </c>
      <c r="I355" s="61">
        <f>$H355/Actions!$L$7</f>
        <v>-9.5680062647645163E-3</v>
      </c>
      <c r="J355" s="35">
        <v>4.2767747244471374E-3</v>
      </c>
      <c r="K355" s="1">
        <f t="shared" si="12"/>
        <v>175</v>
      </c>
    </row>
    <row r="356" spans="1:11" x14ac:dyDescent="0.3">
      <c r="A356" s="14">
        <f>Actions!$L$2*(1+Rendements!L343)</f>
        <v>83.86170926697443</v>
      </c>
      <c r="B356" s="14">
        <f>Actions!$M$2*(1+Rendements!M343)</f>
        <v>76.963404255319148</v>
      </c>
      <c r="C356" s="14">
        <f>Actions!$N$2*(1+Rendements!N343)</f>
        <v>10.204433740601504</v>
      </c>
      <c r="D356" s="14">
        <f>Actions!$O$2*(1+Rendements!O343)</f>
        <v>10.949535864978902</v>
      </c>
      <c r="E356" s="14">
        <f>Actions!$P$2*(1+Rendements!P343)</f>
        <v>100.5</v>
      </c>
      <c r="F356" s="59">
        <f>(Actions!$L$5*A356)+(Actions!$M$5*B356)+(Actions!$N$5*C356)+(Actions!$O$5*D356)+(Actions!$P$5*E356)</f>
        <v>991815.24992161535</v>
      </c>
      <c r="G356" s="62">
        <f t="shared" si="13"/>
        <v>1.4393755002999331E-3</v>
      </c>
      <c r="H356" s="60">
        <f>$F356-Actions!$L$7</f>
        <v>-8142.0550783846993</v>
      </c>
      <c r="I356" s="61">
        <f>$H356/Actions!$L$7</f>
        <v>-8.1424027182687552E-3</v>
      </c>
      <c r="J356" s="35">
        <v>4.3465664910592285E-3</v>
      </c>
      <c r="K356" s="1">
        <f t="shared" si="12"/>
        <v>176</v>
      </c>
    </row>
    <row r="357" spans="1:11" x14ac:dyDescent="0.3">
      <c r="A357" s="14">
        <f>Actions!$L$2*(1+Rendements!L344)</f>
        <v>83.926335278276468</v>
      </c>
      <c r="B357" s="14">
        <f>Actions!$M$2*(1+Rendements!M344)</f>
        <v>76.636942675159233</v>
      </c>
      <c r="C357" s="14">
        <f>Actions!$N$2*(1+Rendements!N344)</f>
        <v>10.50030332209918</v>
      </c>
      <c r="D357" s="14">
        <f>Actions!$O$2*(1+Rendements!O344)</f>
        <v>11.354682779456192</v>
      </c>
      <c r="E357" s="14">
        <f>Actions!$P$2*(1+Rendements!P344)</f>
        <v>98.346428571428561</v>
      </c>
      <c r="F357" s="59">
        <f>(Actions!$L$5*A357)+(Actions!$M$5*B357)+(Actions!$N$5*C357)+(Actions!$O$5*D357)+(Actions!$P$5*E357)</f>
        <v>999728.5845453575</v>
      </c>
      <c r="G357" s="62">
        <f t="shared" si="13"/>
        <v>7.9786377799369035E-3</v>
      </c>
      <c r="H357" s="60">
        <f>$F357-Actions!$L$7</f>
        <v>-228.72045464254916</v>
      </c>
      <c r="I357" s="61">
        <f>$H357/Actions!$L$7</f>
        <v>-2.2873022027930398E-4</v>
      </c>
      <c r="J357" s="35">
        <v>4.3629531049239932E-3</v>
      </c>
      <c r="K357" s="1">
        <f t="shared" si="12"/>
        <v>177</v>
      </c>
    </row>
    <row r="358" spans="1:11" x14ac:dyDescent="0.3">
      <c r="A358" s="14">
        <f>Actions!$L$2*(1+Rendements!L345)</f>
        <v>83.962172067039091</v>
      </c>
      <c r="B358" s="14">
        <f>Actions!$M$2*(1+Rendements!M345)</f>
        <v>77.290212765957435</v>
      </c>
      <c r="C358" s="14">
        <f>Actions!$N$2*(1+Rendements!N345)</f>
        <v>10.495095877277086</v>
      </c>
      <c r="D358" s="14">
        <f>Actions!$O$2*(1+Rendements!O345)</f>
        <v>11.266751809280544</v>
      </c>
      <c r="E358" s="14">
        <f>Actions!$P$2*(1+Rendements!P345)</f>
        <v>98.976417742841107</v>
      </c>
      <c r="F358" s="59">
        <f>(Actions!$L$5*A358)+(Actions!$M$5*B358)+(Actions!$N$5*C358)+(Actions!$O$5*D358)+(Actions!$P$5*E358)</f>
        <v>1001099.3392019875</v>
      </c>
      <c r="G358" s="62">
        <f t="shared" si="13"/>
        <v>1.3711268016343148E-3</v>
      </c>
      <c r="H358" s="60">
        <f>$F358-Actions!$L$7</f>
        <v>1142.034201987437</v>
      </c>
      <c r="I358" s="61">
        <f>$H358/Actions!$L$7</f>
        <v>1.1420829632195516E-3</v>
      </c>
      <c r="J358" s="35">
        <v>4.3670008227268487E-3</v>
      </c>
      <c r="K358" s="1">
        <f t="shared" si="12"/>
        <v>178</v>
      </c>
    </row>
    <row r="359" spans="1:11" x14ac:dyDescent="0.3">
      <c r="A359" s="14">
        <f>Actions!$L$2*(1+Rendements!L346)</f>
        <v>82.296747108540913</v>
      </c>
      <c r="B359" s="14">
        <f>Actions!$M$2*(1+Rendements!M346)</f>
        <v>83.132346723044392</v>
      </c>
      <c r="C359" s="14">
        <f>Actions!$N$2*(1+Rendements!N346)</f>
        <v>9.941736389684813</v>
      </c>
      <c r="D359" s="14">
        <f>Actions!$O$2*(1+Rendements!O346)</f>
        <v>10.711807024968259</v>
      </c>
      <c r="E359" s="14">
        <f>Actions!$P$2*(1+Rendements!P346)</f>
        <v>95.457810718358033</v>
      </c>
      <c r="F359" s="59">
        <f>(Actions!$L$5*A359)+(Actions!$M$5*B359)+(Actions!$N$5*C359)+(Actions!$O$5*D359)+(Actions!$P$5*E359)</f>
        <v>984830.00347021746</v>
      </c>
      <c r="G359" s="62">
        <f t="shared" si="13"/>
        <v>-1.6251469853869716E-2</v>
      </c>
      <c r="H359" s="60">
        <f>$F359-Actions!$L$7</f>
        <v>-15127.301529782591</v>
      </c>
      <c r="I359" s="61">
        <f>$H359/Actions!$L$7</f>
        <v>-1.5127947417497581E-2</v>
      </c>
      <c r="J359" s="35">
        <v>4.367517320985689E-3</v>
      </c>
      <c r="K359" s="1">
        <f t="shared" si="12"/>
        <v>179</v>
      </c>
    </row>
    <row r="360" spans="1:11" x14ac:dyDescent="0.3">
      <c r="A360" s="14">
        <f>Actions!$L$2*(1+Rendements!L347)</f>
        <v>83.57</v>
      </c>
      <c r="B360" s="14">
        <f>Actions!$M$2*(1+Rendements!M347)</f>
        <v>76.5</v>
      </c>
      <c r="C360" s="14">
        <f>Actions!$N$2*(1+Rendements!N347)</f>
        <v>10.408794696665328</v>
      </c>
      <c r="D360" s="14">
        <f>Actions!$O$2*(1+Rendements!O347)</f>
        <v>10.592920353982302</v>
      </c>
      <c r="E360" s="14">
        <f>Actions!$P$2*(1+Rendements!P347)</f>
        <v>96.518607442977185</v>
      </c>
      <c r="F360" s="59">
        <f>(Actions!$L$5*A360)+(Actions!$M$5*B360)+(Actions!$N$5*C360)+(Actions!$O$5*D360)+(Actions!$P$5*E360)</f>
        <v>979528.65132509766</v>
      </c>
      <c r="G360" s="62">
        <f t="shared" si="13"/>
        <v>-5.3830124249256706E-3</v>
      </c>
      <c r="H360" s="60">
        <f>$F360-Actions!$L$7</f>
        <v>-20428.653674902394</v>
      </c>
      <c r="I360" s="61">
        <f>$H360/Actions!$L$7</f>
        <v>-2.0429525913511271E-2</v>
      </c>
      <c r="J360" s="35">
        <v>4.4198082046619748E-3</v>
      </c>
      <c r="K360" s="1">
        <f t="shared" si="12"/>
        <v>180</v>
      </c>
    </row>
    <row r="361" spans="1:11" x14ac:dyDescent="0.3">
      <c r="A361" s="14">
        <f>Actions!$L$2*(1+Rendements!L348)</f>
        <v>85.183830604178425</v>
      </c>
      <c r="B361" s="14">
        <f>Actions!$M$2*(1+Rendements!M348)</f>
        <v>77.101176470588229</v>
      </c>
      <c r="C361" s="14">
        <f>Actions!$N$2*(1+Rendements!N348)</f>
        <v>10.547820823244551</v>
      </c>
      <c r="D361" s="14">
        <f>Actions!$O$2*(1+Rendements!O348)</f>
        <v>11.252397660818712</v>
      </c>
      <c r="E361" s="14">
        <f>Actions!$P$2*(1+Rendements!P348)</f>
        <v>100.625625</v>
      </c>
      <c r="F361" s="59">
        <f>(Actions!$L$5*A361)+(Actions!$M$5*B361)+(Actions!$N$5*C361)+(Actions!$O$5*D361)+(Actions!$P$5*E361)</f>
        <v>1007564.6934722955</v>
      </c>
      <c r="G361" s="62">
        <f t="shared" si="13"/>
        <v>2.8621972526552408E-2</v>
      </c>
      <c r="H361" s="60">
        <f>$F361-Actions!$L$7</f>
        <v>7607.3884722954826</v>
      </c>
      <c r="I361" s="61">
        <f>$H361/Actions!$L$7</f>
        <v>7.6077132836141264E-3</v>
      </c>
      <c r="J361" s="35">
        <v>4.4566751087404873E-3</v>
      </c>
      <c r="K361" s="1">
        <f t="shared" si="12"/>
        <v>181</v>
      </c>
    </row>
    <row r="362" spans="1:11" x14ac:dyDescent="0.3">
      <c r="A362" s="14">
        <f>Actions!$L$2*(1+Rendements!L349)</f>
        <v>81.671944382893841</v>
      </c>
      <c r="B362" s="14">
        <f>Actions!$M$2*(1+Rendements!M349)</f>
        <v>77.399999999999991</v>
      </c>
      <c r="C362" s="14">
        <f>Actions!$N$2*(1+Rendements!N349)</f>
        <v>10.570004999999998</v>
      </c>
      <c r="D362" s="14">
        <f>Actions!$O$2*(1+Rendements!O349)</f>
        <v>11.484237485448196</v>
      </c>
      <c r="E362" s="14">
        <f>Actions!$P$2*(1+Rendements!P349)</f>
        <v>104.07584269662924</v>
      </c>
      <c r="F362" s="59">
        <f>(Actions!$L$5*A362)+(Actions!$M$5*B362)+(Actions!$N$5*C362)+(Actions!$O$5*D362)+(Actions!$P$5*E362)</f>
        <v>1011369.1442972055</v>
      </c>
      <c r="G362" s="62">
        <f t="shared" si="13"/>
        <v>3.7758873941871052E-3</v>
      </c>
      <c r="H362" s="60">
        <f>$F362-Actions!$L$7</f>
        <v>11411.839297205443</v>
      </c>
      <c r="I362" s="61">
        <f>$H362/Actions!$L$7</f>
        <v>1.1412326546487344E-2</v>
      </c>
      <c r="J362" s="35">
        <v>4.4659698858342933E-3</v>
      </c>
      <c r="K362" s="1">
        <f t="shared" si="12"/>
        <v>182</v>
      </c>
    </row>
    <row r="363" spans="1:11" x14ac:dyDescent="0.3">
      <c r="A363" s="14">
        <f>Actions!$L$2*(1+Rendements!L350)</f>
        <v>82.878399274458687</v>
      </c>
      <c r="B363" s="14">
        <f>Actions!$M$2*(1+Rendements!M350)</f>
        <v>78.586046511627885</v>
      </c>
      <c r="C363" s="14">
        <f>Actions!$N$2*(1+Rendements!N350)</f>
        <v>10.320563798219586</v>
      </c>
      <c r="D363" s="14">
        <f>Actions!$O$2*(1+Rendements!O350)</f>
        <v>11.215258855585832</v>
      </c>
      <c r="E363" s="14">
        <f>Actions!$P$2*(1+Rendements!P350)</f>
        <v>102.25678119349007</v>
      </c>
      <c r="F363" s="59">
        <f>(Actions!$L$5*A363)+(Actions!$M$5*B363)+(Actions!$N$5*C363)+(Actions!$O$5*D363)+(Actions!$P$5*E363)</f>
        <v>1004150.0114354426</v>
      </c>
      <c r="G363" s="62">
        <f t="shared" si="13"/>
        <v>-7.137980135610511E-3</v>
      </c>
      <c r="H363" s="60">
        <f>$F363-Actions!$L$7</f>
        <v>4192.7064354425529</v>
      </c>
      <c r="I363" s="61">
        <f>$H363/Actions!$L$7</f>
        <v>4.1928854506868701E-3</v>
      </c>
      <c r="J363" s="35">
        <v>4.4807528047437371E-3</v>
      </c>
      <c r="K363" s="1">
        <f t="shared" si="12"/>
        <v>183</v>
      </c>
    </row>
    <row r="364" spans="1:11" x14ac:dyDescent="0.3">
      <c r="A364" s="14">
        <f>Actions!$L$2*(1+Rendements!L351)</f>
        <v>82.538271604938274</v>
      </c>
      <c r="B364" s="14">
        <f>Actions!$M$2*(1+Rendements!M351)</f>
        <v>75.927272727272737</v>
      </c>
      <c r="C364" s="14">
        <f>Actions!$N$2*(1+Rendements!N351)</f>
        <v>10.201481963927856</v>
      </c>
      <c r="D364" s="14">
        <f>Actions!$O$2*(1+Rendements!O351)</f>
        <v>11.073015873015873</v>
      </c>
      <c r="E364" s="14">
        <f>Actions!$P$2*(1+Rendements!P351)</f>
        <v>100.14277251184834</v>
      </c>
      <c r="F364" s="59">
        <f>(Actions!$L$5*A364)+(Actions!$M$5*B364)+(Actions!$N$5*C364)+(Actions!$O$5*D364)+(Actions!$P$5*E364)</f>
        <v>987387.812363434</v>
      </c>
      <c r="G364" s="62">
        <f t="shared" si="13"/>
        <v>-1.6692923249631675E-2</v>
      </c>
      <c r="H364" s="60">
        <f>$F364-Actions!$L$7</f>
        <v>-12569.49263656605</v>
      </c>
      <c r="I364" s="61">
        <f>$H364/Actions!$L$7</f>
        <v>-1.2570029313967609E-2</v>
      </c>
      <c r="J364" s="35">
        <v>4.505719528816737E-3</v>
      </c>
      <c r="K364" s="1">
        <f t="shared" si="12"/>
        <v>184</v>
      </c>
    </row>
    <row r="365" spans="1:11" x14ac:dyDescent="0.3">
      <c r="A365" s="14">
        <f>Actions!$L$2*(1+Rendements!L352)</f>
        <v>84.517900462962956</v>
      </c>
      <c r="B365" s="14">
        <f>Actions!$M$2*(1+Rendements!M352)</f>
        <v>77.68275862068964</v>
      </c>
      <c r="C365" s="14">
        <f>Actions!$N$2*(1+Rendements!N352)</f>
        <v>10.418496611213802</v>
      </c>
      <c r="D365" s="14">
        <f>Actions!$O$2*(1+Rendements!O352)</f>
        <v>11.210275229357798</v>
      </c>
      <c r="E365" s="14">
        <f>Actions!$P$2*(1+Rendements!P352)</f>
        <v>100.5</v>
      </c>
      <c r="F365" s="59">
        <f>(Actions!$L$5*A365)+(Actions!$M$5*B365)+(Actions!$N$5*C365)+(Actions!$O$5*D365)+(Actions!$P$5*E365)</f>
        <v>1004009.5457026972</v>
      </c>
      <c r="G365" s="62">
        <f t="shared" si="13"/>
        <v>1.6834047505080107E-2</v>
      </c>
      <c r="H365" s="60">
        <f>$F365-Actions!$L$7</f>
        <v>4052.2407026971923</v>
      </c>
      <c r="I365" s="61">
        <f>$H365/Actions!$L$7</f>
        <v>4.0524137205009891E-3</v>
      </c>
      <c r="J365" s="35">
        <v>4.5186409018422649E-3</v>
      </c>
      <c r="K365" s="1">
        <f t="shared" si="12"/>
        <v>185</v>
      </c>
    </row>
    <row r="366" spans="1:11" x14ac:dyDescent="0.3">
      <c r="A366" s="14">
        <f>Actions!$L$2*(1+Rendements!L353)</f>
        <v>82.93877775234607</v>
      </c>
      <c r="B366" s="14">
        <f>Actions!$M$2*(1+Rendements!M353)</f>
        <v>76.8</v>
      </c>
      <c r="C366" s="14">
        <f>Actions!$N$2*(1+Rendements!N353)</f>
        <v>10.562739076669414</v>
      </c>
      <c r="D366" s="14">
        <f>Actions!$O$2*(1+Rendements!O353)</f>
        <v>11.297525206232814</v>
      </c>
      <c r="E366" s="14">
        <f>Actions!$P$2*(1+Rendements!P353)</f>
        <v>104.02526753864448</v>
      </c>
      <c r="F366" s="59">
        <f>(Actions!$L$5*A366)+(Actions!$M$5*B366)+(Actions!$N$5*C366)+(Actions!$O$5*D366)+(Actions!$P$5*E366)</f>
        <v>1009264.5209685753</v>
      </c>
      <c r="G366" s="62">
        <f t="shared" si="13"/>
        <v>5.233989346386192E-3</v>
      </c>
      <c r="H366" s="60">
        <f>$F366-Actions!$L$7</f>
        <v>9307.2159685752122</v>
      </c>
      <c r="I366" s="61">
        <f>$H366/Actions!$L$7</f>
        <v>9.3076133571274935E-3</v>
      </c>
      <c r="J366" s="35">
        <v>4.5238786019332579E-3</v>
      </c>
      <c r="K366" s="1">
        <f t="shared" si="12"/>
        <v>186</v>
      </c>
    </row>
    <row r="367" spans="1:11" x14ac:dyDescent="0.3">
      <c r="A367" s="14">
        <f>Actions!$L$2*(1+Rendements!L354)</f>
        <v>84.446945341328401</v>
      </c>
      <c r="B367" s="14">
        <f>Actions!$M$2*(1+Rendements!M354)</f>
        <v>77.090909090909093</v>
      </c>
      <c r="C367" s="14">
        <f>Actions!$N$2*(1+Rendements!N354)</f>
        <v>10.574436964504283</v>
      </c>
      <c r="D367" s="14">
        <f>Actions!$O$2*(1+Rendements!O354)</f>
        <v>11.294139027714674</v>
      </c>
      <c r="E367" s="14">
        <f>Actions!$P$2*(1+Rendements!P354)</f>
        <v>105.46438828259619</v>
      </c>
      <c r="F367" s="59">
        <f>(Actions!$L$5*A367)+(Actions!$M$5*B367)+(Actions!$N$5*C367)+(Actions!$O$5*D367)+(Actions!$P$5*E367)</f>
        <v>1016658.245468796</v>
      </c>
      <c r="G367" s="62">
        <f t="shared" si="13"/>
        <v>7.3258539724798677E-3</v>
      </c>
      <c r="H367" s="60">
        <f>$F367-Actions!$L$7</f>
        <v>16700.940468795947</v>
      </c>
      <c r="I367" s="61">
        <f>$H367/Actions!$L$7</f>
        <v>1.6701653545894087E-2</v>
      </c>
      <c r="J367" s="35">
        <v>4.5373074645599851E-3</v>
      </c>
      <c r="K367" s="1">
        <f t="shared" si="12"/>
        <v>187</v>
      </c>
    </row>
    <row r="368" spans="1:11" x14ac:dyDescent="0.3">
      <c r="A368" s="14">
        <f>Actions!$L$2*(1+Rendements!L355)</f>
        <v>84.113591235878118</v>
      </c>
      <c r="B368" s="14">
        <f>Actions!$M$2*(1+Rendements!M355)</f>
        <v>76.220377358490566</v>
      </c>
      <c r="C368" s="14">
        <f>Actions!$N$2*(1+Rendements!N355)</f>
        <v>10.575196651875755</v>
      </c>
      <c r="D368" s="14">
        <f>Actions!$O$2*(1+Rendements!O355)</f>
        <v>11.356431628745213</v>
      </c>
      <c r="E368" s="14">
        <f>Actions!$P$2*(1+Rendements!P355)</f>
        <v>100.83004926108377</v>
      </c>
      <c r="F368" s="59">
        <f>(Actions!$L$5*A368)+(Actions!$M$5*B368)+(Actions!$N$5*C368)+(Actions!$O$5*D368)+(Actions!$P$5*E368)</f>
        <v>1005498.2208467571</v>
      </c>
      <c r="G368" s="62">
        <f t="shared" si="13"/>
        <v>-1.0977164324175503E-2</v>
      </c>
      <c r="H368" s="60">
        <f>$F368-Actions!$L$7</f>
        <v>5540.9158467570087</v>
      </c>
      <c r="I368" s="61">
        <f>$H368/Actions!$L$7</f>
        <v>5.5411524262598474E-3</v>
      </c>
      <c r="J368" s="35">
        <v>4.6173366589882872E-3</v>
      </c>
      <c r="K368" s="1">
        <f t="shared" si="12"/>
        <v>188</v>
      </c>
    </row>
    <row r="369" spans="1:11" x14ac:dyDescent="0.3">
      <c r="A369" s="14">
        <f>Actions!$L$2*(1+Rendements!L356)</f>
        <v>82.42351814058955</v>
      </c>
      <c r="B369" s="14">
        <f>Actions!$M$2*(1+Rendements!M356)</f>
        <v>75.923954372623569</v>
      </c>
      <c r="C369" s="14">
        <f>Actions!$N$2*(1+Rendements!N356)</f>
        <v>10.439364406779662</v>
      </c>
      <c r="D369" s="14">
        <f>Actions!$O$2*(1+Rendements!O356)</f>
        <v>11.212441679626748</v>
      </c>
      <c r="E369" s="14">
        <f>Actions!$P$2*(1+Rendements!P356)</f>
        <v>97.868248772504089</v>
      </c>
      <c r="F369" s="59">
        <f>(Actions!$L$5*A369)+(Actions!$M$5*B369)+(Actions!$N$5*C369)+(Actions!$O$5*D369)+(Actions!$P$5*E369)</f>
        <v>989618.44396440871</v>
      </c>
      <c r="G369" s="62">
        <f t="shared" si="13"/>
        <v>-1.5792943789572855E-2</v>
      </c>
      <c r="H369" s="60">
        <f>$F369-Actions!$L$7</f>
        <v>-10338.861035591341</v>
      </c>
      <c r="I369" s="61">
        <f>$H369/Actions!$L$7</f>
        <v>-1.0339302472110387E-2</v>
      </c>
      <c r="J369" s="35">
        <v>4.6493853402086701E-3</v>
      </c>
      <c r="K369" s="1">
        <f t="shared" si="12"/>
        <v>189</v>
      </c>
    </row>
    <row r="370" spans="1:11" x14ac:dyDescent="0.3">
      <c r="A370" s="14">
        <f>Actions!$L$2*(1+Rendements!L357)</f>
        <v>82.100151741579495</v>
      </c>
      <c r="B370" s="14">
        <f>Actions!$M$2*(1+Rendements!M357)</f>
        <v>77.095384615384617</v>
      </c>
      <c r="C370" s="14">
        <f>Actions!$N$2*(1+Rendements!N357)</f>
        <v>10.341211183225163</v>
      </c>
      <c r="D370" s="14">
        <f>Actions!$O$2*(1+Rendements!O357)</f>
        <v>11.063293386595648</v>
      </c>
      <c r="E370" s="14">
        <f>Actions!$P$2*(1+Rendements!P357)</f>
        <v>99.092436974789919</v>
      </c>
      <c r="F370" s="59">
        <f>(Actions!$L$5*A370)+(Actions!$M$5*B370)+(Actions!$N$5*C370)+(Actions!$O$5*D370)+(Actions!$P$5*E370)</f>
        <v>989790.25296424585</v>
      </c>
      <c r="G370" s="62">
        <f t="shared" si="13"/>
        <v>1.7361135585636234E-4</v>
      </c>
      <c r="H370" s="60">
        <f>$F370-Actions!$L$7</f>
        <v>-10167.052035754197</v>
      </c>
      <c r="I370" s="61">
        <f>$H370/Actions!$L$7</f>
        <v>-1.0167486136574798E-2</v>
      </c>
      <c r="J370" s="35">
        <v>4.8067217840701828E-3</v>
      </c>
      <c r="K370" s="1">
        <f t="shared" si="12"/>
        <v>190</v>
      </c>
    </row>
    <row r="371" spans="1:11" x14ac:dyDescent="0.3">
      <c r="A371" s="14">
        <f>Actions!$L$2*(1+Rendements!L358)</f>
        <v>84.596778609875969</v>
      </c>
      <c r="B371" s="14">
        <f>Actions!$M$2*(1+Rendements!M358)</f>
        <v>76.505747126436773</v>
      </c>
      <c r="C371" s="14">
        <f>Actions!$N$2*(1+Rendements!N358)</f>
        <v>10.389563900666262</v>
      </c>
      <c r="D371" s="14">
        <f>Actions!$O$2*(1+Rendements!O358)</f>
        <v>11.109413614917997</v>
      </c>
      <c r="E371" s="14">
        <f>Actions!$P$2*(1+Rendements!P358)</f>
        <v>96.103125000000006</v>
      </c>
      <c r="F371" s="59">
        <f>(Actions!$L$5*A371)+(Actions!$M$5*B371)+(Actions!$N$5*C371)+(Actions!$O$5*D371)+(Actions!$P$5*E371)</f>
        <v>990029.04225811013</v>
      </c>
      <c r="G371" s="62">
        <f t="shared" si="13"/>
        <v>2.4125242004480185E-4</v>
      </c>
      <c r="H371" s="60">
        <f>$F371-Actions!$L$7</f>
        <v>-9928.262741889921</v>
      </c>
      <c r="I371" s="61">
        <f>$H371/Actions!$L$7</f>
        <v>-9.9286866471663213E-3</v>
      </c>
      <c r="J371" s="35">
        <v>4.8307991907303545E-3</v>
      </c>
      <c r="K371" s="1">
        <f t="shared" si="12"/>
        <v>191</v>
      </c>
    </row>
    <row r="372" spans="1:11" x14ac:dyDescent="0.3">
      <c r="A372" s="14">
        <f>Actions!$L$2*(1+Rendements!L359)</f>
        <v>84.410433475898714</v>
      </c>
      <c r="B372" s="14">
        <f>Actions!$M$2*(1+Rendements!M359)</f>
        <v>77.095384615384617</v>
      </c>
      <c r="C372" s="14">
        <f>Actions!$N$2*(1+Rendements!N359)</f>
        <v>10.414641405932548</v>
      </c>
      <c r="D372" s="14">
        <f>Actions!$O$2*(1+Rendements!O359)</f>
        <v>10.97929784824462</v>
      </c>
      <c r="E372" s="14">
        <f>Actions!$P$2*(1+Rendements!P359)</f>
        <v>100.79857397504458</v>
      </c>
      <c r="F372" s="59">
        <f>(Actions!$L$5*A372)+(Actions!$M$5*B372)+(Actions!$N$5*C372)+(Actions!$O$5*D372)+(Actions!$P$5*E372)</f>
        <v>998618.70818681386</v>
      </c>
      <c r="G372" s="62">
        <f t="shared" si="13"/>
        <v>8.6761757100699555E-3</v>
      </c>
      <c r="H372" s="60">
        <f>$F372-Actions!$L$7</f>
        <v>-1338.5968131861882</v>
      </c>
      <c r="I372" s="61">
        <f>$H372/Actions!$L$7</f>
        <v>-1.33865396701731E-3</v>
      </c>
      <c r="J372" s="35">
        <v>4.8903226101976024E-3</v>
      </c>
      <c r="K372" s="1">
        <f t="shared" si="12"/>
        <v>192</v>
      </c>
    </row>
    <row r="373" spans="1:11" x14ac:dyDescent="0.3">
      <c r="A373" s="14">
        <f>Actions!$L$2*(1+Rendements!L360)</f>
        <v>83.818663309681838</v>
      </c>
      <c r="B373" s="14">
        <f>Actions!$M$2*(1+Rendements!M360)</f>
        <v>75.622988505747117</v>
      </c>
      <c r="C373" s="14">
        <f>Actions!$N$2*(1+Rendements!N360)</f>
        <v>10.667170609830718</v>
      </c>
      <c r="D373" s="14">
        <f>Actions!$O$2*(1+Rendements!O360)</f>
        <v>11.303512014787431</v>
      </c>
      <c r="E373" s="14">
        <f>Actions!$P$2*(1+Rendements!P360)</f>
        <v>102.22659952606634</v>
      </c>
      <c r="F373" s="59">
        <f>(Actions!$L$5*A373)+(Actions!$M$5*B373)+(Actions!$N$5*C373)+(Actions!$O$5*D373)+(Actions!$P$5*E373)</f>
        <v>1006830.377069417</v>
      </c>
      <c r="G373" s="62">
        <f t="shared" si="13"/>
        <v>8.2230272828685003E-3</v>
      </c>
      <c r="H373" s="60">
        <f>$F373-Actions!$L$7</f>
        <v>6873.0720694169868</v>
      </c>
      <c r="I373" s="61">
        <f>$H373/Actions!$L$7</f>
        <v>6.8733655277581941E-3</v>
      </c>
      <c r="J373" s="35">
        <v>4.972805358161185E-3</v>
      </c>
      <c r="K373" s="1">
        <f t="shared" ref="K373:K436" si="14">K372+1</f>
        <v>193</v>
      </c>
    </row>
    <row r="374" spans="1:11" x14ac:dyDescent="0.3">
      <c r="A374" s="14">
        <f>Actions!$L$2*(1+Rendements!L361)</f>
        <v>82.931114787768138</v>
      </c>
      <c r="B374" s="14">
        <f>Actions!$M$2*(1+Rendements!M361)</f>
        <v>76.8</v>
      </c>
      <c r="C374" s="14">
        <f>Actions!$N$2*(1+Rendements!N361)</f>
        <v>10.30974812593703</v>
      </c>
      <c r="D374" s="14">
        <f>Actions!$O$2*(1+Rendements!O361)</f>
        <v>10.989743589743588</v>
      </c>
      <c r="E374" s="14">
        <f>Actions!$P$2*(1+Rendements!P361)</f>
        <v>99.563482818870128</v>
      </c>
      <c r="F374" s="59">
        <f>(Actions!$L$5*A374)+(Actions!$M$5*B374)+(Actions!$N$5*C374)+(Actions!$O$5*D374)+(Actions!$P$5*E374)</f>
        <v>990031.71167978132</v>
      </c>
      <c r="G374" s="62">
        <f t="shared" si="13"/>
        <v>-1.6684702579725097E-2</v>
      </c>
      <c r="H374" s="60">
        <f>$F374-Actions!$L$7</f>
        <v>-9925.5933202187298</v>
      </c>
      <c r="I374" s="61">
        <f>$H374/Actions!$L$7</f>
        <v>-9.9260171115193047E-3</v>
      </c>
      <c r="J374" s="35">
        <v>4.9990932919778096E-3</v>
      </c>
      <c r="K374" s="1">
        <f t="shared" si="14"/>
        <v>194</v>
      </c>
    </row>
    <row r="375" spans="1:11" x14ac:dyDescent="0.3">
      <c r="A375" s="14">
        <f>Actions!$L$2*(1+Rendements!L362)</f>
        <v>82.964629182476713</v>
      </c>
      <c r="B375" s="14">
        <f>Actions!$M$2*(1+Rendements!M362)</f>
        <v>77.098832684824899</v>
      </c>
      <c r="C375" s="14">
        <f>Actions!$N$2*(1+Rendements!N362)</f>
        <v>10.41685080072978</v>
      </c>
      <c r="D375" s="14">
        <f>Actions!$O$2*(1+Rendements!O362)</f>
        <v>11.152963135790946</v>
      </c>
      <c r="E375" s="14">
        <f>Actions!$P$2*(1+Rendements!P362)</f>
        <v>102.03615520282186</v>
      </c>
      <c r="F375" s="59">
        <f>(Actions!$L$5*A375)+(Actions!$M$5*B375)+(Actions!$N$5*C375)+(Actions!$O$5*D375)+(Actions!$P$5*E375)</f>
        <v>1000774.0684815452</v>
      </c>
      <c r="G375" s="62">
        <f t="shared" si="13"/>
        <v>1.0850517892540434E-2</v>
      </c>
      <c r="H375" s="60">
        <f>$F375-Actions!$L$7</f>
        <v>816.76348154514562</v>
      </c>
      <c r="I375" s="61">
        <f>$H375/Actions!$L$7</f>
        <v>8.167983547509017E-4</v>
      </c>
      <c r="J375" s="35">
        <v>5.0710843474210104E-3</v>
      </c>
      <c r="K375" s="1">
        <f t="shared" si="14"/>
        <v>195</v>
      </c>
    </row>
    <row r="376" spans="1:11" x14ac:dyDescent="0.3">
      <c r="A376" s="14">
        <f>Actions!$L$2*(1+Rendements!L363)</f>
        <v>84.625030113504749</v>
      </c>
      <c r="B376" s="14">
        <f>Actions!$M$2*(1+Rendements!M363)</f>
        <v>77.693023255813955</v>
      </c>
      <c r="C376" s="14">
        <f>Actions!$N$2*(1+Rendements!N363)</f>
        <v>10.688987792472025</v>
      </c>
      <c r="D376" s="14">
        <f>Actions!$O$2*(1+Rendements!O363)</f>
        <v>11.69597000937207</v>
      </c>
      <c r="E376" s="14">
        <f>Actions!$P$2*(1+Rendements!P363)</f>
        <v>103.70063694267516</v>
      </c>
      <c r="F376" s="59">
        <f>(Actions!$L$5*A376)+(Actions!$M$5*B376)+(Actions!$N$5*C376)+(Actions!$O$5*D376)+(Actions!$P$5*E376)</f>
        <v>1024509.1810752344</v>
      </c>
      <c r="G376" s="62">
        <f t="shared" si="13"/>
        <v>2.3716754201777102E-2</v>
      </c>
      <c r="H376" s="60">
        <f>$F376-Actions!$L$7</f>
        <v>24551.876075234381</v>
      </c>
      <c r="I376" s="61">
        <f>$H376/Actions!$L$7</f>
        <v>2.455292436234003E-2</v>
      </c>
      <c r="J376" s="35">
        <v>5.1364145443390623E-3</v>
      </c>
      <c r="K376" s="1">
        <f t="shared" si="14"/>
        <v>196</v>
      </c>
    </row>
    <row r="377" spans="1:11" x14ac:dyDescent="0.3">
      <c r="A377" s="14">
        <f>Actions!$L$2*(1+Rendements!L364)</f>
        <v>83.799404094704329</v>
      </c>
      <c r="B377" s="14">
        <f>Actions!$M$2*(1+Rendements!M364)</f>
        <v>76.21149425287355</v>
      </c>
      <c r="C377" s="14">
        <f>Actions!$N$2*(1+Rendements!N364)</f>
        <v>10.371776119402986</v>
      </c>
      <c r="D377" s="14">
        <f>Actions!$O$2*(1+Rendements!O364)</f>
        <v>11.114561364146287</v>
      </c>
      <c r="E377" s="14">
        <f>Actions!$P$2*(1+Rendements!P364)</f>
        <v>98.977272727272734</v>
      </c>
      <c r="F377" s="59">
        <f>(Actions!$L$5*A377)+(Actions!$M$5*B377)+(Actions!$N$5*C377)+(Actions!$O$5*D377)+(Actions!$P$5*E377)</f>
        <v>992825.90542800282</v>
      </c>
      <c r="G377" s="62">
        <f t="shared" si="13"/>
        <v>-3.0925321346539469E-2</v>
      </c>
      <c r="H377" s="60">
        <f>$F377-Actions!$L$7</f>
        <v>-7131.3995719972299</v>
      </c>
      <c r="I377" s="61">
        <f>$H377/Actions!$L$7</f>
        <v>-7.1317040601020752E-3</v>
      </c>
      <c r="J377" s="35">
        <v>5.3430503384639515E-3</v>
      </c>
      <c r="K377" s="1">
        <f t="shared" si="14"/>
        <v>197</v>
      </c>
    </row>
    <row r="378" spans="1:11" x14ac:dyDescent="0.3">
      <c r="A378" s="14">
        <f>Actions!$L$2*(1+Rendements!L365)</f>
        <v>83.398417930877144</v>
      </c>
      <c r="B378" s="14">
        <f>Actions!$M$2*(1+Rendements!M365)</f>
        <v>76.50347490347491</v>
      </c>
      <c r="C378" s="14">
        <f>Actions!$N$2*(1+Rendements!N365)</f>
        <v>10.312384152457371</v>
      </c>
      <c r="D378" s="14">
        <f>Actions!$O$2*(1+Rendements!O365)</f>
        <v>11.496269500339137</v>
      </c>
      <c r="E378" s="14">
        <f>Actions!$P$2*(1+Rendements!P365)</f>
        <v>102.04615384615384</v>
      </c>
      <c r="F378" s="59">
        <f>(Actions!$L$5*A378)+(Actions!$M$5*B378)+(Actions!$N$5*C378)+(Actions!$O$5*D378)+(Actions!$P$5*E378)</f>
        <v>1004413.7898309968</v>
      </c>
      <c r="G378" s="62">
        <f t="shared" si="13"/>
        <v>1.1671617692125436E-2</v>
      </c>
      <c r="H378" s="60">
        <f>$F378-Actions!$L$7</f>
        <v>4456.4848309967201</v>
      </c>
      <c r="I378" s="61">
        <f>$H378/Actions!$L$7</f>
        <v>4.4566751087404873E-3</v>
      </c>
      <c r="J378" s="35">
        <v>5.3486732539770486E-3</v>
      </c>
      <c r="K378" s="1">
        <f t="shared" si="14"/>
        <v>198</v>
      </c>
    </row>
    <row r="379" spans="1:11" x14ac:dyDescent="0.3">
      <c r="A379" s="14">
        <f>Actions!$L$2*(1+Rendements!L366)</f>
        <v>82.290038861584193</v>
      </c>
      <c r="B379" s="14">
        <f>Actions!$M$2*(1+Rendements!M366)</f>
        <v>76.50232558139534</v>
      </c>
      <c r="C379" s="14">
        <f>Actions!$N$2*(1+Rendements!N366)</f>
        <v>10.267885906040268</v>
      </c>
      <c r="D379" s="14">
        <f>Actions!$O$2*(1+Rendements!O366)</f>
        <v>10.977973568281939</v>
      </c>
      <c r="E379" s="14">
        <f>Actions!$P$2*(1+Rendements!P366)</f>
        <v>100.78198653198652</v>
      </c>
      <c r="F379" s="59">
        <f>(Actions!$L$5*A379)+(Actions!$M$5*B379)+(Actions!$N$5*C379)+(Actions!$O$5*D379)+(Actions!$P$5*E379)</f>
        <v>989136.33551383251</v>
      </c>
      <c r="G379" s="62">
        <f t="shared" si="13"/>
        <v>-1.5210319165107067E-2</v>
      </c>
      <c r="H379" s="60">
        <f>$F379-Actions!$L$7</f>
        <v>-10820.969486167538</v>
      </c>
      <c r="I379" s="61">
        <f>$H379/Actions!$L$7</f>
        <v>-1.0821431507185737E-2</v>
      </c>
      <c r="J379" s="35">
        <v>5.3910331792658053E-3</v>
      </c>
      <c r="K379" s="1">
        <f t="shared" si="14"/>
        <v>199</v>
      </c>
    </row>
    <row r="380" spans="1:11" x14ac:dyDescent="0.3">
      <c r="A380" s="14">
        <f>Actions!$L$2*(1+Rendements!L367)</f>
        <v>82.483541497388273</v>
      </c>
      <c r="B380" s="14">
        <f>Actions!$M$2*(1+Rendements!M367)</f>
        <v>75.903501945525278</v>
      </c>
      <c r="C380" s="14">
        <f>Actions!$N$2*(1+Rendements!N367)</f>
        <v>10.361903085524954</v>
      </c>
      <c r="D380" s="14">
        <f>Actions!$O$2*(1+Rendements!O367)</f>
        <v>11.061573033707862</v>
      </c>
      <c r="E380" s="14">
        <f>Actions!$P$2*(1+Rendements!P367)</f>
        <v>101.84974818130945</v>
      </c>
      <c r="F380" s="59">
        <f>(Actions!$L$5*A380)+(Actions!$M$5*B380)+(Actions!$N$5*C380)+(Actions!$O$5*D380)+(Actions!$P$5*E380)</f>
        <v>993456.18653613201</v>
      </c>
      <c r="G380" s="62">
        <f t="shared" si="13"/>
        <v>4.3672958592260169E-3</v>
      </c>
      <c r="H380" s="60">
        <f>$F380-Actions!$L$7</f>
        <v>-6501.1184638680425</v>
      </c>
      <c r="I380" s="61">
        <f>$H380/Actions!$L$7</f>
        <v>-6.5013960409720118E-3</v>
      </c>
      <c r="J380" s="35">
        <v>5.4049584654211743E-3</v>
      </c>
      <c r="K380" s="1">
        <f t="shared" si="14"/>
        <v>200</v>
      </c>
    </row>
    <row r="381" spans="1:11" x14ac:dyDescent="0.3">
      <c r="A381" s="14">
        <f>Actions!$L$2*(1+Rendements!L368)</f>
        <v>83.412747265670944</v>
      </c>
      <c r="B381" s="14">
        <f>Actions!$M$2*(1+Rendements!M368)</f>
        <v>78.311811023622042</v>
      </c>
      <c r="C381" s="14">
        <f>Actions!$N$2*(1+Rendements!N368)</f>
        <v>10.190675929795237</v>
      </c>
      <c r="D381" s="14">
        <f>Actions!$O$2*(1+Rendements!O368)</f>
        <v>11.21529010238908</v>
      </c>
      <c r="E381" s="14">
        <f>Actions!$P$2*(1+Rendements!P368)</f>
        <v>97.447818884594142</v>
      </c>
      <c r="F381" s="59">
        <f>(Actions!$L$5*A381)+(Actions!$M$5*B381)+(Actions!$N$5*C381)+(Actions!$O$5*D381)+(Actions!$P$5*E381)</f>
        <v>992660.69491201953</v>
      </c>
      <c r="G381" s="62">
        <f t="shared" si="13"/>
        <v>-8.0073146143078144E-4</v>
      </c>
      <c r="H381" s="60">
        <f>$F381-Actions!$L$7</f>
        <v>-7296.6100879805163</v>
      </c>
      <c r="I381" s="61">
        <f>$H381/Actions!$L$7</f>
        <v>-7.2969216300495104E-3</v>
      </c>
      <c r="J381" s="35">
        <v>5.4326578554969654E-3</v>
      </c>
      <c r="K381" s="1">
        <f t="shared" si="14"/>
        <v>201</v>
      </c>
    </row>
    <row r="382" spans="1:11" x14ac:dyDescent="0.3">
      <c r="A382" s="14">
        <f>Actions!$L$2*(1+Rendements!L369)</f>
        <v>82.624704842700581</v>
      </c>
      <c r="B382" s="14">
        <f>Actions!$M$2*(1+Rendements!M369)</f>
        <v>79.468725868725883</v>
      </c>
      <c r="C382" s="14">
        <f>Actions!$N$2*(1+Rendements!N369)</f>
        <v>10.277948553054664</v>
      </c>
      <c r="D382" s="14">
        <f>Actions!$O$2*(1+Rendements!O369)</f>
        <v>11.177096114519429</v>
      </c>
      <c r="E382" s="14">
        <f>Actions!$P$2*(1+Rendements!P369)</f>
        <v>97.29498861047837</v>
      </c>
      <c r="F382" s="59">
        <f>(Actions!$L$5*A382)+(Actions!$M$5*B382)+(Actions!$N$5*C382)+(Actions!$O$5*D382)+(Actions!$P$5*E382)</f>
        <v>994470.79137395276</v>
      </c>
      <c r="G382" s="62">
        <f t="shared" si="13"/>
        <v>1.8234795345590804E-3</v>
      </c>
      <c r="H382" s="60">
        <f>$F382-Actions!$L$7</f>
        <v>-5486.5136260472937</v>
      </c>
      <c r="I382" s="61">
        <f>$H382/Actions!$L$7</f>
        <v>-5.4867478827481473E-3</v>
      </c>
      <c r="J382" s="35">
        <v>5.5411524262598474E-3</v>
      </c>
      <c r="K382" s="1">
        <f t="shared" si="14"/>
        <v>202</v>
      </c>
    </row>
    <row r="383" spans="1:11" x14ac:dyDescent="0.3">
      <c r="A383" s="14">
        <f>Actions!$L$2*(1+Rendements!L370)</f>
        <v>84.834854010249089</v>
      </c>
      <c r="B383" s="14">
        <f>Actions!$M$2*(1+Rendements!M370)</f>
        <v>77.659701492537309</v>
      </c>
      <c r="C383" s="14">
        <f>Actions!$N$2*(1+Rendements!N370)</f>
        <v>10.502875054513737</v>
      </c>
      <c r="D383" s="14">
        <f>Actions!$O$2*(1+Rendements!O370)</f>
        <v>11.449908925318759</v>
      </c>
      <c r="E383" s="14">
        <f>Actions!$P$2*(1+Rendements!P370)</f>
        <v>103.45588235294116</v>
      </c>
      <c r="F383" s="59">
        <f>(Actions!$L$5*A383)+(Actions!$M$5*B383)+(Actions!$N$5*C383)+(Actions!$O$5*D383)+(Actions!$P$5*E383)</f>
        <v>1016483.3948126565</v>
      </c>
      <c r="G383" s="62">
        <f t="shared" si="13"/>
        <v>2.2134992429784006E-2</v>
      </c>
      <c r="H383" s="60">
        <f>$F383-Actions!$L$7</f>
        <v>16526.089812656399</v>
      </c>
      <c r="I383" s="61">
        <f>$H383/Actions!$L$7</f>
        <v>1.6526795424187033E-2</v>
      </c>
      <c r="J383" s="35">
        <v>5.5538263806100231E-3</v>
      </c>
      <c r="K383" s="1">
        <f t="shared" si="14"/>
        <v>203</v>
      </c>
    </row>
    <row r="384" spans="1:11" x14ac:dyDescent="0.3">
      <c r="A384" s="14">
        <f>Actions!$L$2*(1+Rendements!L371)</f>
        <v>82.814553885888685</v>
      </c>
      <c r="B384" s="14">
        <f>Actions!$M$2*(1+Rendements!M371)</f>
        <v>79.350553505535046</v>
      </c>
      <c r="C384" s="14">
        <f>Actions!$N$2*(1+Rendements!N371)</f>
        <v>10.577546125461254</v>
      </c>
      <c r="D384" s="14">
        <f>Actions!$O$2*(1+Rendements!O371)</f>
        <v>11.037861915367483</v>
      </c>
      <c r="E384" s="14">
        <f>Actions!$P$2*(1+Rendements!P371)</f>
        <v>104.86457142857142</v>
      </c>
      <c r="F384" s="59">
        <f>(Actions!$L$5*A384)+(Actions!$M$5*B384)+(Actions!$N$5*C384)+(Actions!$O$5*D384)+(Actions!$P$5*E384)</f>
        <v>1012925.5459768676</v>
      </c>
      <c r="G384" s="62">
        <f t="shared" si="13"/>
        <v>-3.5001544087639447E-3</v>
      </c>
      <c r="H384" s="60">
        <f>$F384-Actions!$L$7</f>
        <v>12968.240976867499</v>
      </c>
      <c r="I384" s="61">
        <f>$H384/Actions!$L$7</f>
        <v>1.2968794679556342E-2</v>
      </c>
      <c r="J384" s="35">
        <v>5.5921017027231405E-3</v>
      </c>
      <c r="K384" s="1">
        <f t="shared" si="14"/>
        <v>204</v>
      </c>
    </row>
    <row r="385" spans="1:11" x14ac:dyDescent="0.3">
      <c r="A385" s="14">
        <f>Actions!$L$2*(1+Rendements!L372)</f>
        <v>82.738359199147013</v>
      </c>
      <c r="B385" s="14">
        <f>Actions!$M$2*(1+Rendements!M372)</f>
        <v>79.542857142857144</v>
      </c>
      <c r="C385" s="14">
        <f>Actions!$N$2*(1+Rendements!N372)</f>
        <v>10.338359794035616</v>
      </c>
      <c r="D385" s="14">
        <f>Actions!$O$2*(1+Rendements!O372)</f>
        <v>10.93929943502825</v>
      </c>
      <c r="E385" s="14">
        <f>Actions!$P$2*(1+Rendements!P372)</f>
        <v>97.472891566265062</v>
      </c>
      <c r="F385" s="59">
        <f>(Actions!$L$5*A385)+(Actions!$M$5*B385)+(Actions!$N$5*C385)+(Actions!$O$5*D385)+(Actions!$P$5*E385)</f>
        <v>992199.10229183291</v>
      </c>
      <c r="G385" s="62">
        <f t="shared" si="13"/>
        <v>-2.0461961658836403E-2</v>
      </c>
      <c r="H385" s="60">
        <f>$F385-Actions!$L$7</f>
        <v>-7758.2027081671404</v>
      </c>
      <c r="I385" s="61">
        <f>$H385/Actions!$L$7</f>
        <v>-7.7585339587745101E-3</v>
      </c>
      <c r="J385" s="35">
        <v>5.6229449687307722E-3</v>
      </c>
      <c r="K385" s="1">
        <f t="shared" si="14"/>
        <v>205</v>
      </c>
    </row>
    <row r="386" spans="1:11" x14ac:dyDescent="0.3">
      <c r="A386" s="14">
        <f>Actions!$L$2*(1+Rendements!L373)</f>
        <v>85.530000000000015</v>
      </c>
      <c r="B386" s="14">
        <f>Actions!$M$2*(1+Rendements!M373)</f>
        <v>77.859310344827591</v>
      </c>
      <c r="C386" s="14">
        <f>Actions!$N$2*(1+Rendements!N373)</f>
        <v>10.502636146669561</v>
      </c>
      <c r="D386" s="14">
        <f>Actions!$O$2*(1+Rendements!O373)</f>
        <v>11.448773715872282</v>
      </c>
      <c r="E386" s="14">
        <f>Actions!$P$2*(1+Rendements!P373)</f>
        <v>104.07509881422925</v>
      </c>
      <c r="F386" s="59">
        <f>(Actions!$L$5*A386)+(Actions!$M$5*B386)+(Actions!$N$5*C386)+(Actions!$O$5*D386)+(Actions!$P$5*E386)</f>
        <v>1019874.0598722206</v>
      </c>
      <c r="G386" s="62">
        <f t="shared" si="13"/>
        <v>2.7892544466592062E-2</v>
      </c>
      <c r="H386" s="60">
        <f>$F386-Actions!$L$7</f>
        <v>19916.754872220568</v>
      </c>
      <c r="I386" s="61">
        <f>$H386/Actions!$L$7</f>
        <v>1.9917605254376903E-2</v>
      </c>
      <c r="J386" s="35">
        <v>5.8732485762195879E-3</v>
      </c>
      <c r="K386" s="1">
        <f t="shared" si="14"/>
        <v>206</v>
      </c>
    </row>
    <row r="387" spans="1:11" x14ac:dyDescent="0.3">
      <c r="A387" s="14">
        <f>Actions!$L$2*(1+Rendements!L374)</f>
        <v>83.736104290892087</v>
      </c>
      <c r="B387" s="14">
        <f>Actions!$M$2*(1+Rendements!M374)</f>
        <v>79.673469387755105</v>
      </c>
      <c r="C387" s="14">
        <f>Actions!$N$2*(1+Rendements!N374)</f>
        <v>10.348869330453565</v>
      </c>
      <c r="D387" s="14">
        <f>Actions!$O$2*(1+Rendements!O374)</f>
        <v>10.307650520597553</v>
      </c>
      <c r="E387" s="14">
        <f>Actions!$P$2*(1+Rendements!P374)</f>
        <v>97.102508178844047</v>
      </c>
      <c r="F387" s="59">
        <f>(Actions!$L$5*A387)+(Actions!$M$5*B387)+(Actions!$N$5*C387)+(Actions!$O$5*D387)+(Actions!$P$5*E387)</f>
        <v>983111.43989827554</v>
      </c>
      <c r="G387" s="62">
        <f t="shared" si="13"/>
        <v>-3.6046234942529121E-2</v>
      </c>
      <c r="H387" s="60">
        <f>$F387-Actions!$L$7</f>
        <v>-16845.865101724514</v>
      </c>
      <c r="I387" s="61">
        <f>$H387/Actions!$L$7</f>
        <v>-1.6846584366644046E-2</v>
      </c>
      <c r="J387" s="35">
        <v>5.8914360529547091E-3</v>
      </c>
      <c r="K387" s="1">
        <f t="shared" si="14"/>
        <v>207</v>
      </c>
    </row>
    <row r="388" spans="1:11" x14ac:dyDescent="0.3">
      <c r="A388" s="14">
        <f>Actions!$L$2*(1+Rendements!L375)</f>
        <v>85.929852975495905</v>
      </c>
      <c r="B388" s="14">
        <f>Actions!$M$2*(1+Rendements!M375)</f>
        <v>75.540983606557376</v>
      </c>
      <c r="C388" s="14">
        <f>Actions!$N$2*(1+Rendements!N375)</f>
        <v>10.95459524329042</v>
      </c>
      <c r="D388" s="14">
        <f>Actions!$O$2*(1+Rendements!O375)</f>
        <v>11.739891785538612</v>
      </c>
      <c r="E388" s="14">
        <f>Actions!$P$2*(1+Rendements!P375)</f>
        <v>98.458239277652382</v>
      </c>
      <c r="F388" s="59">
        <f>(Actions!$L$5*A388)+(Actions!$M$5*B388)+(Actions!$N$5*C388)+(Actions!$O$5*D388)+(Actions!$P$5*E388)</f>
        <v>1017460.4556676308</v>
      </c>
      <c r="G388" s="62">
        <f t="shared" si="13"/>
        <v>3.4939086633870797E-2</v>
      </c>
      <c r="H388" s="60">
        <f>$F388-Actions!$L$7</f>
        <v>17503.150667630718</v>
      </c>
      <c r="I388" s="61">
        <f>$H388/Actions!$L$7</f>
        <v>1.7503897996555679E-2</v>
      </c>
      <c r="J388" s="35">
        <v>6.0148499747324892E-3</v>
      </c>
      <c r="K388" s="1">
        <f t="shared" si="14"/>
        <v>208</v>
      </c>
    </row>
    <row r="389" spans="1:11" x14ac:dyDescent="0.3">
      <c r="A389" s="14">
        <f>Actions!$L$2*(1+Rendements!L376)</f>
        <v>82.213836813436217</v>
      </c>
      <c r="B389" s="14">
        <f>Actions!$M$2*(1+Rendements!M376)</f>
        <v>71.679999999999993</v>
      </c>
      <c r="C389" s="14">
        <f>Actions!$N$2*(1+Rendements!N376)</f>
        <v>10.350493544356517</v>
      </c>
      <c r="D389" s="14">
        <f>Actions!$O$2*(1+Rendements!O376)</f>
        <v>11.037071797278275</v>
      </c>
      <c r="E389" s="14">
        <f>Actions!$P$2*(1+Rendements!P376)</f>
        <v>102.17885944700461</v>
      </c>
      <c r="F389" s="59">
        <f>(Actions!$L$5*A389)+(Actions!$M$5*B389)+(Actions!$N$5*C389)+(Actions!$O$5*D389)+(Actions!$P$5*E389)</f>
        <v>981811.94388808589</v>
      </c>
      <c r="G389" s="62">
        <f t="shared" si="13"/>
        <v>-3.5036754088052735E-2</v>
      </c>
      <c r="H389" s="60">
        <f>$F389-Actions!$L$7</f>
        <v>-18145.361111914157</v>
      </c>
      <c r="I389" s="61">
        <f>$H389/Actions!$L$7</f>
        <v>-1.8146135861184749E-2</v>
      </c>
      <c r="J389" s="35">
        <v>6.1384162171152926E-3</v>
      </c>
      <c r="K389" s="1">
        <f t="shared" si="14"/>
        <v>209</v>
      </c>
    </row>
    <row r="390" spans="1:11" x14ac:dyDescent="0.3">
      <c r="A390" s="14">
        <f>Actions!$L$2*(1+Rendements!L377)</f>
        <v>84.389408236244094</v>
      </c>
      <c r="B390" s="14">
        <f>Actions!$M$2*(1+Rendements!M377)</f>
        <v>76.525714285714272</v>
      </c>
      <c r="C390" s="14">
        <f>Actions!$N$2*(1+Rendements!N377)</f>
        <v>10.441804795961298</v>
      </c>
      <c r="D390" s="14">
        <f>Actions!$O$2*(1+Rendements!O377)</f>
        <v>11.325333333333333</v>
      </c>
      <c r="E390" s="14">
        <f>Actions!$P$2*(1+Rendements!P377)</f>
        <v>98.962606232294618</v>
      </c>
      <c r="F390" s="59">
        <f>(Actions!$L$5*A390)+(Actions!$M$5*B390)+(Actions!$N$5*C390)+(Actions!$O$5*D390)+(Actions!$P$5*E390)</f>
        <v>1000130.1615868753</v>
      </c>
      <c r="G390" s="62">
        <f t="shared" si="13"/>
        <v>1.8657562492311097E-2</v>
      </c>
      <c r="H390" s="60">
        <f>$F390-Actions!$L$7</f>
        <v>172.85658687527757</v>
      </c>
      <c r="I390" s="61">
        <f>$H390/Actions!$L$7</f>
        <v>1.7286396730236154E-4</v>
      </c>
      <c r="J390" s="35">
        <v>6.1587898447350003E-3</v>
      </c>
      <c r="K390" s="1">
        <f t="shared" si="14"/>
        <v>210</v>
      </c>
    </row>
    <row r="391" spans="1:11" x14ac:dyDescent="0.3">
      <c r="A391" s="14">
        <f>Actions!$L$2*(1+Rendements!L378)</f>
        <v>83.111768334475656</v>
      </c>
      <c r="B391" s="14">
        <f>Actions!$M$2*(1+Rendements!M378)</f>
        <v>77.075268817204304</v>
      </c>
      <c r="C391" s="14">
        <f>Actions!$N$2*(1+Rendements!N378)</f>
        <v>10.472615838247684</v>
      </c>
      <c r="D391" s="14">
        <f>Actions!$O$2*(1+Rendements!O378)</f>
        <v>11.13934542029668</v>
      </c>
      <c r="E391" s="14">
        <f>Actions!$P$2*(1+Rendements!P378)</f>
        <v>101.02042577675488</v>
      </c>
      <c r="F391" s="59">
        <f>(Actions!$L$5*A391)+(Actions!$M$5*B391)+(Actions!$N$5*C391)+(Actions!$O$5*D391)+(Actions!$P$5*E391)</f>
        <v>999867.06846022012</v>
      </c>
      <c r="G391" s="62">
        <f t="shared" si="13"/>
        <v>-2.6305888649313935E-4</v>
      </c>
      <c r="H391" s="60">
        <f>$F391-Actions!$L$7</f>
        <v>-90.236539779929444</v>
      </c>
      <c r="I391" s="61">
        <f>$H391/Actions!$L$7</f>
        <v>-9.0240392593491221E-5</v>
      </c>
      <c r="J391" s="35">
        <v>6.2360290550510442E-3</v>
      </c>
      <c r="K391" s="1">
        <f t="shared" si="14"/>
        <v>211</v>
      </c>
    </row>
    <row r="392" spans="1:11" x14ac:dyDescent="0.3">
      <c r="A392" s="14">
        <f>Actions!$L$2*(1+Rendements!L379)</f>
        <v>85.182653342522372</v>
      </c>
      <c r="B392" s="14">
        <f>Actions!$M$2*(1+Rendements!M379)</f>
        <v>76.251428571428576</v>
      </c>
      <c r="C392" s="14">
        <f>Actions!$N$2*(1+Rendements!N379)</f>
        <v>10.450603448275862</v>
      </c>
      <c r="D392" s="14">
        <f>Actions!$O$2*(1+Rendements!O379)</f>
        <v>11.213257575757575</v>
      </c>
      <c r="E392" s="14">
        <f>Actions!$P$2*(1+Rendements!P379)</f>
        <v>99.752146536920449</v>
      </c>
      <c r="F392" s="59">
        <f>(Actions!$L$5*A392)+(Actions!$M$5*B392)+(Actions!$N$5*C392)+(Actions!$O$5*D392)+(Actions!$P$5*E392)</f>
        <v>1001052.3149494997</v>
      </c>
      <c r="G392" s="62">
        <f t="shared" si="13"/>
        <v>1.1854040668675125E-3</v>
      </c>
      <c r="H392" s="60">
        <f>$F392-Actions!$L$7</f>
        <v>1095.0099494996248</v>
      </c>
      <c r="I392" s="61">
        <f>$H392/Actions!$L$7</f>
        <v>1.0950567029455571E-3</v>
      </c>
      <c r="J392" s="35">
        <v>6.6771820709663121E-3</v>
      </c>
      <c r="K392" s="1">
        <f t="shared" si="14"/>
        <v>212</v>
      </c>
    </row>
    <row r="393" spans="1:11" x14ac:dyDescent="0.3">
      <c r="A393" s="14">
        <f>Actions!$L$2*(1+Rendements!L380)</f>
        <v>83.108547441965285</v>
      </c>
      <c r="B393" s="14">
        <f>Actions!$M$2*(1+Rendements!M380)</f>
        <v>78.18129496402878</v>
      </c>
      <c r="C393" s="14">
        <f>Actions!$N$2*(1+Rendements!N380)</f>
        <v>10.595748843079512</v>
      </c>
      <c r="D393" s="14">
        <f>Actions!$O$2*(1+Rendements!O380)</f>
        <v>11.348309292977063</v>
      </c>
      <c r="E393" s="14">
        <f>Actions!$P$2*(1+Rendements!P380)</f>
        <v>101.25346020761245</v>
      </c>
      <c r="F393" s="59">
        <f>(Actions!$L$5*A393)+(Actions!$M$5*B393)+(Actions!$N$5*C393)+(Actions!$O$5*D393)+(Actions!$P$5*E393)</f>
        <v>1009290.0705920621</v>
      </c>
      <c r="G393" s="62">
        <f t="shared" si="13"/>
        <v>8.2290960417767955E-3</v>
      </c>
      <c r="H393" s="60">
        <f>$F393-Actions!$L$7</f>
        <v>9332.7655920620309</v>
      </c>
      <c r="I393" s="61">
        <f>$H393/Actions!$L$7</f>
        <v>9.3331640715020626E-3</v>
      </c>
      <c r="J393" s="35">
        <v>6.7139105943590334E-3</v>
      </c>
      <c r="K393" s="1">
        <f t="shared" si="14"/>
        <v>213</v>
      </c>
    </row>
    <row r="394" spans="1:11" x14ac:dyDescent="0.3">
      <c r="A394" s="14">
        <f>Actions!$L$2*(1+Rendements!L381)</f>
        <v>83.361666855524078</v>
      </c>
      <c r="B394" s="14">
        <f>Actions!$M$2*(1+Rendements!M381)</f>
        <v>77.071378091872788</v>
      </c>
      <c r="C394" s="14">
        <f>Actions!$N$2*(1+Rendements!N381)</f>
        <v>10.481039850560398</v>
      </c>
      <c r="D394" s="14">
        <f>Actions!$O$2*(1+Rendements!O381)</f>
        <v>11.482287047841304</v>
      </c>
      <c r="E394" s="14">
        <f>Actions!$P$2*(1+Rendements!P381)</f>
        <v>102.97366914710933</v>
      </c>
      <c r="F394" s="59">
        <f>(Actions!$L$5*A394)+(Actions!$M$5*B394)+(Actions!$N$5*C394)+(Actions!$O$5*D394)+(Actions!$P$5*E394)</f>
        <v>1010626.9500539254</v>
      </c>
      <c r="G394" s="62">
        <f t="shared" si="13"/>
        <v>1.3245740752003687E-3</v>
      </c>
      <c r="H394" s="60">
        <f>$F394-Actions!$L$7</f>
        <v>10669.645053925342</v>
      </c>
      <c r="I394" s="61">
        <f>$H394/Actions!$L$7</f>
        <v>1.0670100613871051E-2</v>
      </c>
      <c r="J394" s="35">
        <v>6.7794669413338881E-3</v>
      </c>
      <c r="K394" s="1">
        <f t="shared" si="14"/>
        <v>214</v>
      </c>
    </row>
    <row r="395" spans="1:11" x14ac:dyDescent="0.3">
      <c r="A395" s="14">
        <f>Actions!$L$2*(1+Rendements!L382)</f>
        <v>83.959227536067246</v>
      </c>
      <c r="B395" s="14">
        <f>Actions!$M$2*(1+Rendements!M382)</f>
        <v>75.718309859154928</v>
      </c>
      <c r="C395" s="14">
        <f>Actions!$N$2*(1+Rendements!N382)</f>
        <v>10.299149068322983</v>
      </c>
      <c r="D395" s="14">
        <f>Actions!$O$2*(1+Rendements!O382)</f>
        <v>11.04447985431368</v>
      </c>
      <c r="E395" s="14">
        <f>Actions!$P$2*(1+Rendements!P382)</f>
        <v>96.345251396648038</v>
      </c>
      <c r="F395" s="59">
        <f>(Actions!$L$5*A395)+(Actions!$M$5*B395)+(Actions!$N$5*C395)+(Actions!$O$5*D395)+(Actions!$P$5*E395)</f>
        <v>984045.65993280779</v>
      </c>
      <c r="G395" s="62">
        <f t="shared" si="13"/>
        <v>-2.6301782393294837E-2</v>
      </c>
      <c r="H395" s="60">
        <f>$F395-Actions!$L$7</f>
        <v>-15911.645067192265</v>
      </c>
      <c r="I395" s="61">
        <f>$H395/Actions!$L$7</f>
        <v>-1.5912324443884397E-2</v>
      </c>
      <c r="J395" s="35">
        <v>6.7985944399982781E-3</v>
      </c>
      <c r="K395" s="1">
        <f t="shared" si="14"/>
        <v>215</v>
      </c>
    </row>
    <row r="396" spans="1:11" x14ac:dyDescent="0.3">
      <c r="A396" s="14">
        <f>Actions!$L$2*(1+Rendements!L383)</f>
        <v>81.150967887833559</v>
      </c>
      <c r="B396" s="14">
        <f>Actions!$M$2*(1+Rendements!M383)</f>
        <v>75.977142857142852</v>
      </c>
      <c r="C396" s="14">
        <f>Actions!$N$2*(1+Rendements!N383)</f>
        <v>10.046292559899117</v>
      </c>
      <c r="D396" s="14">
        <f>Actions!$O$2*(1+Rendements!O383)</f>
        <v>10.840627885503229</v>
      </c>
      <c r="E396" s="14">
        <f>Actions!$P$2*(1+Rendements!P383)</f>
        <v>95.931818181818201</v>
      </c>
      <c r="F396" s="59">
        <f>(Actions!$L$5*A396)+(Actions!$M$5*B396)+(Actions!$N$5*C396)+(Actions!$O$5*D396)+(Actions!$P$5*E396)</f>
        <v>968699.68686714524</v>
      </c>
      <c r="G396" s="62">
        <f t="shared" si="13"/>
        <v>-1.5594777448345587E-2</v>
      </c>
      <c r="H396" s="60">
        <f>$F396-Actions!$L$7</f>
        <v>-31257.618132854812</v>
      </c>
      <c r="I396" s="61">
        <f>$H396/Actions!$L$7</f>
        <v>-3.1258952733841779E-2</v>
      </c>
      <c r="J396" s="35">
        <v>6.7997903767794618E-3</v>
      </c>
      <c r="K396" s="1">
        <f t="shared" si="14"/>
        <v>216</v>
      </c>
    </row>
    <row r="397" spans="1:11" x14ac:dyDescent="0.3">
      <c r="A397" s="14">
        <f>Actions!$L$2*(1+Rendements!L384)</f>
        <v>82.480125756870052</v>
      </c>
      <c r="B397" s="14">
        <f>Actions!$M$2*(1+Rendements!M384)</f>
        <v>76.522743682310477</v>
      </c>
      <c r="C397" s="14">
        <f>Actions!$N$2*(1+Rendements!N384)</f>
        <v>10.57619750656168</v>
      </c>
      <c r="D397" s="14">
        <f>Actions!$O$2*(1+Rendements!O384)</f>
        <v>11.496494156928215</v>
      </c>
      <c r="E397" s="14">
        <f>Actions!$P$2*(1+Rendements!P384)</f>
        <v>103.07692307692307</v>
      </c>
      <c r="F397" s="59">
        <f>(Actions!$L$5*A397)+(Actions!$M$5*B397)+(Actions!$N$5*C397)+(Actions!$O$5*D397)+(Actions!$P$5*E397)</f>
        <v>1009368.220671289</v>
      </c>
      <c r="G397" s="62">
        <f t="shared" si="13"/>
        <v>4.198260240557028E-2</v>
      </c>
      <c r="H397" s="60">
        <f>$F397-Actions!$L$7</f>
        <v>9410.9156712889671</v>
      </c>
      <c r="I397" s="61">
        <f>$H397/Actions!$L$7</f>
        <v>9.4113174874890949E-3</v>
      </c>
      <c r="J397" s="35">
        <v>6.8733655277581941E-3</v>
      </c>
      <c r="K397" s="1">
        <f t="shared" si="14"/>
        <v>217</v>
      </c>
    </row>
    <row r="398" spans="1:11" x14ac:dyDescent="0.3">
      <c r="A398" s="14">
        <f>Actions!$L$2*(1+Rendements!L385)</f>
        <v>85.837708824917399</v>
      </c>
      <c r="B398" s="14">
        <f>Actions!$M$2*(1+Rendements!M385)</f>
        <v>77.078260869565213</v>
      </c>
      <c r="C398" s="14">
        <f>Actions!$N$2*(1+Rendements!N385)</f>
        <v>10.421091891891892</v>
      </c>
      <c r="D398" s="14">
        <f>Actions!$O$2*(1+Rendements!O385)</f>
        <v>11.382156133828992</v>
      </c>
      <c r="E398" s="14">
        <f>Actions!$P$2*(1+Rendements!P385)</f>
        <v>102.59374999999999</v>
      </c>
      <c r="F398" s="59">
        <f>(Actions!$L$5*A398)+(Actions!$M$5*B398)+(Actions!$N$5*C398)+(Actions!$O$5*D398)+(Actions!$P$5*E398)</f>
        <v>1012879.2199041595</v>
      </c>
      <c r="G398" s="62">
        <f t="shared" si="13"/>
        <v>3.4784126951565852E-3</v>
      </c>
      <c r="H398" s="60">
        <f>$F398-Actions!$L$7</f>
        <v>12921.914904159494</v>
      </c>
      <c r="I398" s="61">
        <f>$H398/Actions!$L$7</f>
        <v>1.2922466628872213E-2</v>
      </c>
      <c r="J398" s="35">
        <v>6.8939847162908744E-3</v>
      </c>
      <c r="K398" s="1">
        <f t="shared" si="14"/>
        <v>218</v>
      </c>
    </row>
    <row r="399" spans="1:11" x14ac:dyDescent="0.3">
      <c r="A399" s="14">
        <f>Actions!$L$2*(1+Rendements!L386)</f>
        <v>83.646793016310596</v>
      </c>
      <c r="B399" s="14">
        <f>Actions!$M$2*(1+Rendements!M386)</f>
        <v>72.918411552346569</v>
      </c>
      <c r="C399" s="14">
        <f>Actions!$N$2*(1+Rendements!N386)</f>
        <v>10.228210412147504</v>
      </c>
      <c r="D399" s="14">
        <f>Actions!$O$2*(1+Rendements!O386)</f>
        <v>10.992592592592594</v>
      </c>
      <c r="E399" s="14">
        <f>Actions!$P$2*(1+Rendements!P386)</f>
        <v>97.276967930029159</v>
      </c>
      <c r="F399" s="59">
        <f>(Actions!$L$5*A399)+(Actions!$M$5*B399)+(Actions!$N$5*C399)+(Actions!$O$5*D399)+(Actions!$P$5*E399)</f>
        <v>975577.64845099533</v>
      </c>
      <c r="G399" s="62">
        <f t="shared" si="13"/>
        <v>-3.6827265008649079E-2</v>
      </c>
      <c r="H399" s="60">
        <f>$F399-Actions!$L$7</f>
        <v>-24379.656549004721</v>
      </c>
      <c r="I399" s="61">
        <f>$H399/Actions!$L$7</f>
        <v>-2.4380697482883754E-2</v>
      </c>
      <c r="J399" s="35">
        <v>6.9041749371187566E-3</v>
      </c>
      <c r="K399" s="1">
        <f t="shared" si="14"/>
        <v>219</v>
      </c>
    </row>
    <row r="400" spans="1:11" x14ac:dyDescent="0.3">
      <c r="A400" s="14">
        <f>Actions!$L$2*(1+Rendements!L387)</f>
        <v>83.061713334863427</v>
      </c>
      <c r="B400" s="14">
        <f>Actions!$M$2*(1+Rendements!M387)</f>
        <v>77.676045627376425</v>
      </c>
      <c r="C400" s="14">
        <f>Actions!$N$2*(1+Rendements!N387)</f>
        <v>10.304318181818184</v>
      </c>
      <c r="D400" s="14">
        <f>Actions!$O$2*(1+Rendements!O387)</f>
        <v>11.218262287444675</v>
      </c>
      <c r="E400" s="14">
        <f>Actions!$P$2*(1+Rendements!P387)</f>
        <v>99.773493975903619</v>
      </c>
      <c r="F400" s="59">
        <f>(Actions!$L$5*A400)+(Actions!$M$5*B400)+(Actions!$N$5*C400)+(Actions!$O$5*D400)+(Actions!$P$5*E400)</f>
        <v>997020.16800296423</v>
      </c>
      <c r="G400" s="62">
        <f t="shared" si="13"/>
        <v>2.1979305887148026E-2</v>
      </c>
      <c r="H400" s="60">
        <f>$F400-Actions!$L$7</f>
        <v>-2937.136997035821</v>
      </c>
      <c r="I400" s="61">
        <f>$H400/Actions!$L$7</f>
        <v>-2.9372624034541364E-3</v>
      </c>
      <c r="J400" s="35">
        <v>6.9719526538528217E-3</v>
      </c>
      <c r="K400" s="1">
        <f t="shared" si="14"/>
        <v>220</v>
      </c>
    </row>
    <row r="401" spans="1:11" x14ac:dyDescent="0.3">
      <c r="A401" s="14">
        <f>Actions!$L$2*(1+Rendements!L388)</f>
        <v>84.255079090174334</v>
      </c>
      <c r="B401" s="14">
        <f>Actions!$M$2*(1+Rendements!M388)</f>
        <v>79.975939849624055</v>
      </c>
      <c r="C401" s="14">
        <f>Actions!$N$2*(1+Rendements!N388)</f>
        <v>10.579660292463442</v>
      </c>
      <c r="D401" s="14">
        <f>Actions!$O$2*(1+Rendements!O388)</f>
        <v>11.46306976744186</v>
      </c>
      <c r="E401" s="14">
        <f>Actions!$P$2*(1+Rendements!P388)</f>
        <v>104.28094660194175</v>
      </c>
      <c r="F401" s="59">
        <f>(Actions!$L$5*A401)+(Actions!$M$5*B401)+(Actions!$N$5*C401)+(Actions!$O$5*D401)+(Actions!$P$5*E401)</f>
        <v>1024473.1939408147</v>
      </c>
      <c r="G401" s="62">
        <f t="shared" si="13"/>
        <v>2.7535075837872958E-2</v>
      </c>
      <c r="H401" s="60">
        <f>$F401-Actions!$L$7</f>
        <v>24515.88894081465</v>
      </c>
      <c r="I401" s="61">
        <f>$H401/Actions!$L$7</f>
        <v>2.4516935691383992E-2</v>
      </c>
      <c r="J401" s="35">
        <v>7.0379698614613604E-3</v>
      </c>
      <c r="K401" s="1">
        <f t="shared" si="14"/>
        <v>221</v>
      </c>
    </row>
    <row r="402" spans="1:11" x14ac:dyDescent="0.3">
      <c r="A402" s="14">
        <f>Actions!$L$2*(1+Rendements!L389)</f>
        <v>82.478957856161259</v>
      </c>
      <c r="B402" s="14">
        <f>Actions!$M$2*(1+Rendements!M389)</f>
        <v>78.740794223826711</v>
      </c>
      <c r="C402" s="14">
        <f>Actions!$N$2*(1+Rendements!N389)</f>
        <v>10.231860827034238</v>
      </c>
      <c r="D402" s="14">
        <f>Actions!$O$2*(1+Rendements!O389)</f>
        <v>11.13128834355828</v>
      </c>
      <c r="E402" s="14">
        <f>Actions!$P$2*(1+Rendements!P389)</f>
        <v>99.442105263157885</v>
      </c>
      <c r="F402" s="59">
        <f>(Actions!$L$5*A402)+(Actions!$M$5*B402)+(Actions!$N$5*C402)+(Actions!$O$5*D402)+(Actions!$P$5*E402)</f>
        <v>994799.64549358096</v>
      </c>
      <c r="G402" s="62">
        <f t="shared" si="13"/>
        <v>-2.8964689972110658E-2</v>
      </c>
      <c r="H402" s="60">
        <f>$F402-Actions!$L$7</f>
        <v>-5157.6595064190915</v>
      </c>
      <c r="I402" s="61">
        <f>$H402/Actions!$L$7</f>
        <v>-5.1578797220938263E-3</v>
      </c>
      <c r="J402" s="35">
        <v>7.0514934743476712E-3</v>
      </c>
      <c r="K402" s="1">
        <f t="shared" si="14"/>
        <v>222</v>
      </c>
    </row>
    <row r="403" spans="1:11" x14ac:dyDescent="0.3">
      <c r="A403" s="14">
        <f>Actions!$L$2*(1+Rendements!L390)</f>
        <v>82.745742631701077</v>
      </c>
      <c r="B403" s="14">
        <f>Actions!$M$2*(1+Rendements!M390)</f>
        <v>76.8</v>
      </c>
      <c r="C403" s="14">
        <f>Actions!$N$2*(1+Rendements!N390)</f>
        <v>10.550002271694684</v>
      </c>
      <c r="D403" s="14">
        <f>Actions!$O$2*(1+Rendements!O390)</f>
        <v>11.555921353452216</v>
      </c>
      <c r="E403" s="14">
        <f>Actions!$P$2*(1+Rendements!P390)</f>
        <v>101.39095744680851</v>
      </c>
      <c r="F403" s="59">
        <f>(Actions!$L$5*A403)+(Actions!$M$5*B403)+(Actions!$N$5*C403)+(Actions!$O$5*D403)+(Actions!$P$5*E403)</f>
        <v>1007930.8485006534</v>
      </c>
      <c r="G403" s="62">
        <f t="shared" ref="G403:G466" si="15">(F403/F402)-1</f>
        <v>1.3199846890332712E-2</v>
      </c>
      <c r="H403" s="60">
        <f>$F403-Actions!$L$7</f>
        <v>7973.5435006533517</v>
      </c>
      <c r="I403" s="61">
        <f>$H403/Actions!$L$7</f>
        <v>7.97388394562841E-3</v>
      </c>
      <c r="J403" s="35">
        <v>7.066511905237877E-3</v>
      </c>
      <c r="K403" s="1">
        <f t="shared" si="14"/>
        <v>223</v>
      </c>
    </row>
    <row r="404" spans="1:11" x14ac:dyDescent="0.3">
      <c r="A404" s="14">
        <f>Actions!$L$2*(1+Rendements!L391)</f>
        <v>83.540618774170866</v>
      </c>
      <c r="B404" s="14">
        <f>Actions!$M$2*(1+Rendements!M391)</f>
        <v>76.529577464788744</v>
      </c>
      <c r="C404" s="14">
        <f>Actions!$N$2*(1+Rendements!N391)</f>
        <v>10.219633048176496</v>
      </c>
      <c r="D404" s="14">
        <f>Actions!$O$2*(1+Rendements!O391)</f>
        <v>11.386128960779969</v>
      </c>
      <c r="E404" s="14">
        <f>Actions!$P$2*(1+Rendements!P391)</f>
        <v>99.440246045694209</v>
      </c>
      <c r="F404" s="59">
        <f>(Actions!$L$5*A404)+(Actions!$M$5*B404)+(Actions!$N$5*C404)+(Actions!$O$5*D404)+(Actions!$P$5*E404)</f>
        <v>995895.27550704835</v>
      </c>
      <c r="G404" s="62">
        <f t="shared" si="15"/>
        <v>-1.1940871748799542E-2</v>
      </c>
      <c r="H404" s="60">
        <f>$F404-Actions!$L$7</f>
        <v>-4062.0294929516967</v>
      </c>
      <c r="I404" s="61">
        <f>$H404/Actions!$L$7</f>
        <v>-4.0622029287057373E-3</v>
      </c>
      <c r="J404" s="35">
        <v>7.2124629056286972E-3</v>
      </c>
      <c r="K404" s="1">
        <f t="shared" si="14"/>
        <v>224</v>
      </c>
    </row>
    <row r="405" spans="1:11" x14ac:dyDescent="0.3">
      <c r="A405" s="14">
        <f>Actions!$L$2*(1+Rendements!L392)</f>
        <v>84.334180539273149</v>
      </c>
      <c r="B405" s="14">
        <f>Actions!$M$2*(1+Rendements!M392)</f>
        <v>75.985865724381611</v>
      </c>
      <c r="C405" s="14">
        <f>Actions!$N$2*(1+Rendements!N392)</f>
        <v>10.642814371257485</v>
      </c>
      <c r="D405" s="14">
        <f>Actions!$O$2*(1+Rendements!O392)</f>
        <v>11.844463818657367</v>
      </c>
      <c r="E405" s="14">
        <f>Actions!$P$2*(1+Rendements!P392)</f>
        <v>99.428952042628765</v>
      </c>
      <c r="F405" s="59">
        <f>(Actions!$L$5*A405)+(Actions!$M$5*B405)+(Actions!$N$5*C405)+(Actions!$O$5*D405)+(Actions!$P$5*E405)</f>
        <v>1012635.4894591506</v>
      </c>
      <c r="G405" s="62">
        <f t="shared" si="15"/>
        <v>1.6809211132746027E-2</v>
      </c>
      <c r="H405" s="60">
        <f>$F405-Actions!$L$7</f>
        <v>12678.184459150536</v>
      </c>
      <c r="I405" s="61">
        <f>$H405/Actions!$L$7</f>
        <v>1.26787257773476E-2</v>
      </c>
      <c r="J405" s="35">
        <v>7.2765921193773432E-3</v>
      </c>
      <c r="K405" s="1">
        <f t="shared" si="14"/>
        <v>225</v>
      </c>
    </row>
    <row r="406" spans="1:11" x14ac:dyDescent="0.3">
      <c r="A406" s="14">
        <f>Actions!$L$2*(1+Rendements!L393)</f>
        <v>83.997170074349427</v>
      </c>
      <c r="B406" s="14">
        <f>Actions!$M$2*(1+Rendements!M393)</f>
        <v>79.817142857142855</v>
      </c>
      <c r="C406" s="14">
        <f>Actions!$N$2*(1+Rendements!N393)</f>
        <v>10.838192307692308</v>
      </c>
      <c r="D406" s="14">
        <f>Actions!$O$2*(1+Rendements!O393)</f>
        <v>11.195383347073369</v>
      </c>
      <c r="E406" s="14">
        <f>Actions!$P$2*(1+Rendements!P393)</f>
        <v>104.3491921005386</v>
      </c>
      <c r="F406" s="59">
        <f>(Actions!$L$5*A406)+(Actions!$M$5*B406)+(Actions!$N$5*C406)+(Actions!$O$5*D406)+(Actions!$P$5*E406)</f>
        <v>1023743.7013505254</v>
      </c>
      <c r="G406" s="62">
        <f t="shared" si="15"/>
        <v>1.0969605556000905E-2</v>
      </c>
      <c r="H406" s="60">
        <f>$F406-Actions!$L$7</f>
        <v>23786.39635052532</v>
      </c>
      <c r="I406" s="61">
        <f>$H406/Actions!$L$7</f>
        <v>2.3787411954078699E-2</v>
      </c>
      <c r="J406" s="35">
        <v>7.3833444271788635E-3</v>
      </c>
      <c r="K406" s="1">
        <f t="shared" si="14"/>
        <v>226</v>
      </c>
    </row>
    <row r="407" spans="1:11" x14ac:dyDescent="0.3">
      <c r="A407" s="14">
        <f>Actions!$L$2*(1+Rendements!L394)</f>
        <v>81.976258668515953</v>
      </c>
      <c r="B407" s="14">
        <f>Actions!$M$2*(1+Rendements!M394)</f>
        <v>76.008247422680398</v>
      </c>
      <c r="C407" s="14">
        <f>Actions!$N$2*(1+Rendements!N394)</f>
        <v>10.518889131383677</v>
      </c>
      <c r="D407" s="14">
        <f>Actions!$O$2*(1+Rendements!O394)</f>
        <v>11.317773195876288</v>
      </c>
      <c r="E407" s="14">
        <f>Actions!$P$2*(1+Rendements!P394)</f>
        <v>102.46945244956774</v>
      </c>
      <c r="F407" s="59">
        <f>(Actions!$L$5*A407)+(Actions!$M$5*B407)+(Actions!$N$5*C407)+(Actions!$O$5*D407)+(Actions!$P$5*E407)</f>
        <v>1001326.1798100596</v>
      </c>
      <c r="G407" s="62">
        <f t="shared" si="15"/>
        <v>-2.1897591663706972E-2</v>
      </c>
      <c r="H407" s="60">
        <f>$F407-Actions!$L$7</f>
        <v>1368.8748100595549</v>
      </c>
      <c r="I407" s="61">
        <f>$H407/Actions!$L$7</f>
        <v>1.3689332566649481E-3</v>
      </c>
      <c r="J407" s="35">
        <v>7.3889175888665381E-3</v>
      </c>
      <c r="K407" s="1">
        <f t="shared" si="14"/>
        <v>227</v>
      </c>
    </row>
    <row r="408" spans="1:11" x14ac:dyDescent="0.3">
      <c r="A408" s="14">
        <f>Actions!$L$2*(1+Rendements!L395)</f>
        <v>82.624704842700581</v>
      </c>
      <c r="B408" s="14">
        <f>Actions!$M$2*(1+Rendements!M395)</f>
        <v>75.999999999999986</v>
      </c>
      <c r="C408" s="14">
        <f>Actions!$N$2*(1+Rendements!N395)</f>
        <v>10.298515184381779</v>
      </c>
      <c r="D408" s="14">
        <f>Actions!$O$2*(1+Rendements!O395)</f>
        <v>11.334829626606815</v>
      </c>
      <c r="E408" s="14">
        <f>Actions!$P$2*(1+Rendements!P395)</f>
        <v>99.647823629169011</v>
      </c>
      <c r="F408" s="59">
        <f>(Actions!$L$5*A408)+(Actions!$M$5*B408)+(Actions!$N$5*C408)+(Actions!$O$5*D408)+(Actions!$P$5*E408)</f>
        <v>993330.43731498579</v>
      </c>
      <c r="G408" s="62">
        <f t="shared" si="15"/>
        <v>-7.9851527467208472E-3</v>
      </c>
      <c r="H408" s="60">
        <f>$F408-Actions!$L$7</f>
        <v>-6626.8676850142656</v>
      </c>
      <c r="I408" s="61">
        <f>$H408/Actions!$L$7</f>
        <v>-6.627150631210465E-3</v>
      </c>
      <c r="J408" s="35">
        <v>7.392444480265218E-3</v>
      </c>
      <c r="K408" s="1">
        <f t="shared" si="14"/>
        <v>228</v>
      </c>
    </row>
    <row r="409" spans="1:11" x14ac:dyDescent="0.3">
      <c r="A409" s="14">
        <f>Actions!$L$2*(1+Rendements!L396)</f>
        <v>84.93444881420568</v>
      </c>
      <c r="B409" s="14">
        <f>Actions!$M$2*(1+Rendements!M396)</f>
        <v>77.877894736842109</v>
      </c>
      <c r="C409" s="14">
        <f>Actions!$N$2*(1+Rendements!N396)</f>
        <v>10.558606033913236</v>
      </c>
      <c r="D409" s="14">
        <f>Actions!$O$2*(1+Rendements!O396)</f>
        <v>11.215806451612901</v>
      </c>
      <c r="E409" s="14">
        <f>Actions!$P$2*(1+Rendements!P396)</f>
        <v>101.30216647662488</v>
      </c>
      <c r="F409" s="59">
        <f>(Actions!$L$5*A409)+(Actions!$M$5*B409)+(Actions!$N$5*C409)+(Actions!$O$5*D409)+(Actions!$P$5*E409)</f>
        <v>1009889.7158247924</v>
      </c>
      <c r="G409" s="62">
        <f t="shared" si="15"/>
        <v>1.6670463209168318E-2</v>
      </c>
      <c r="H409" s="60">
        <f>$F409-Actions!$L$7</f>
        <v>9932.4108247923432</v>
      </c>
      <c r="I409" s="61">
        <f>$H409/Actions!$L$7</f>
        <v>9.9328349071787052E-3</v>
      </c>
      <c r="J409" s="35">
        <v>7.4590508526741831E-3</v>
      </c>
      <c r="K409" s="1">
        <f t="shared" si="14"/>
        <v>229</v>
      </c>
    </row>
    <row r="410" spans="1:11" x14ac:dyDescent="0.3">
      <c r="A410" s="14">
        <f>Actions!$L$2*(1+Rendements!L397)</f>
        <v>84.579346857410883</v>
      </c>
      <c r="B410" s="14">
        <f>Actions!$M$2*(1+Rendements!M397)</f>
        <v>76.534256055363329</v>
      </c>
      <c r="C410" s="14">
        <f>Actions!$N$2*(1+Rendements!N397)</f>
        <v>10.755928914086349</v>
      </c>
      <c r="D410" s="14">
        <f>Actions!$O$2*(1+Rendements!O397)</f>
        <v>11.550634185625126</v>
      </c>
      <c r="E410" s="14">
        <f>Actions!$P$2*(1+Rendements!P397)</f>
        <v>98.283088235294116</v>
      </c>
      <c r="F410" s="59">
        <f>(Actions!$L$5*A410)+(Actions!$M$5*B410)+(Actions!$N$5*C410)+(Actions!$O$5*D410)+(Actions!$P$5*E410)</f>
        <v>1009286.7642364512</v>
      </c>
      <c r="G410" s="62">
        <f t="shared" si="15"/>
        <v>-5.9704696353768405E-4</v>
      </c>
      <c r="H410" s="60">
        <f>$F410-Actions!$L$7</f>
        <v>9329.4592364511918</v>
      </c>
      <c r="I410" s="61">
        <f>$H410/Actions!$L$7</f>
        <v>9.3298575747203447E-3</v>
      </c>
      <c r="J410" s="35">
        <v>7.4948705085695977E-3</v>
      </c>
      <c r="K410" s="1">
        <f t="shared" si="14"/>
        <v>230</v>
      </c>
    </row>
    <row r="411" spans="1:11" x14ac:dyDescent="0.3">
      <c r="A411" s="14">
        <f>Actions!$L$2*(1+Rendements!L398)</f>
        <v>83.753968253968253</v>
      </c>
      <c r="B411" s="14">
        <f>Actions!$M$2*(1+Rendements!M398)</f>
        <v>77.333333333333329</v>
      </c>
      <c r="C411" s="14">
        <f>Actions!$N$2*(1+Rendements!N398)</f>
        <v>10.603470750317932</v>
      </c>
      <c r="D411" s="14">
        <f>Actions!$O$2*(1+Rendements!O398)</f>
        <v>11.309321620302587</v>
      </c>
      <c r="E411" s="14">
        <f>Actions!$P$2*(1+Rendements!P398)</f>
        <v>99.104973973395019</v>
      </c>
      <c r="F411" s="59">
        <f>(Actions!$L$5*A411)+(Actions!$M$5*B411)+(Actions!$N$5*C411)+(Actions!$O$5*D411)+(Actions!$P$5*E411)</f>
        <v>1003802.4923953771</v>
      </c>
      <c r="G411" s="62">
        <f t="shared" si="15"/>
        <v>-5.4338093348752503E-3</v>
      </c>
      <c r="H411" s="60">
        <f>$F411-Actions!$L$7</f>
        <v>3845.1873953770846</v>
      </c>
      <c r="I411" s="61">
        <f>$H411/Actions!$L$7</f>
        <v>3.8453515726624794E-3</v>
      </c>
      <c r="J411" s="35">
        <v>7.5175245473686628E-3</v>
      </c>
      <c r="K411" s="1">
        <f t="shared" si="14"/>
        <v>231</v>
      </c>
    </row>
    <row r="412" spans="1:11" x14ac:dyDescent="0.3">
      <c r="A412" s="14">
        <f>Actions!$L$2*(1+Rendements!L399)</f>
        <v>84.555449710982643</v>
      </c>
      <c r="B412" s="14">
        <f>Actions!$M$2*(1+Rendements!M399)</f>
        <v>77.859310344827591</v>
      </c>
      <c r="C412" s="14">
        <f>Actions!$N$2*(1+Rendements!N399)</f>
        <v>10.623241379310345</v>
      </c>
      <c r="D412" s="14">
        <f>Actions!$O$2*(1+Rendements!O399)</f>
        <v>10.94016433059449</v>
      </c>
      <c r="E412" s="14">
        <f>Actions!$P$2*(1+Rendements!P399)</f>
        <v>96.079178885630498</v>
      </c>
      <c r="F412" s="59">
        <f>(Actions!$L$5*A412)+(Actions!$M$5*B412)+(Actions!$N$5*C412)+(Actions!$O$5*D412)+(Actions!$P$5*E412)</f>
        <v>994854.90007497044</v>
      </c>
      <c r="G412" s="62">
        <f t="shared" si="15"/>
        <v>-8.9136980513517816E-3</v>
      </c>
      <c r="H412" s="60">
        <f>$F412-Actions!$L$7</f>
        <v>-5102.4049250296084</v>
      </c>
      <c r="I412" s="61">
        <f>$H412/Actions!$L$7</f>
        <v>-5.1026227815092647E-3</v>
      </c>
      <c r="J412" s="35">
        <v>7.5328999805018716E-3</v>
      </c>
      <c r="K412" s="1">
        <f t="shared" si="14"/>
        <v>232</v>
      </c>
    </row>
    <row r="413" spans="1:11" x14ac:dyDescent="0.3">
      <c r="A413" s="14">
        <f>Actions!$L$2*(1+Rendements!L400)</f>
        <v>83.15940699268738</v>
      </c>
      <c r="B413" s="14">
        <f>Actions!$M$2*(1+Rendements!M400)</f>
        <v>75.755102040816325</v>
      </c>
      <c r="C413" s="14">
        <f>Actions!$N$2*(1+Rendements!N400)</f>
        <v>10.341031468531469</v>
      </c>
      <c r="D413" s="14">
        <f>Actions!$O$2*(1+Rendements!O400)</f>
        <v>11.51588322612568</v>
      </c>
      <c r="E413" s="14">
        <f>Actions!$P$2*(1+Rendements!P400)</f>
        <v>102.84294478527609</v>
      </c>
      <c r="F413" s="59">
        <f>(Actions!$L$5*A413)+(Actions!$M$5*B413)+(Actions!$N$5*C413)+(Actions!$O$5*D413)+(Actions!$P$5*E413)</f>
        <v>1004376.9245009507</v>
      </c>
      <c r="G413" s="62">
        <f t="shared" si="15"/>
        <v>9.5712695642979906E-3</v>
      </c>
      <c r="H413" s="60">
        <f>$F413-Actions!$L$7</f>
        <v>4419.6195009506773</v>
      </c>
      <c r="I413" s="61">
        <f>$H413/Actions!$L$7</f>
        <v>4.4198082046619748E-3</v>
      </c>
      <c r="J413" s="35">
        <v>7.6077132836141264E-3</v>
      </c>
      <c r="K413" s="1">
        <f t="shared" si="14"/>
        <v>233</v>
      </c>
    </row>
    <row r="414" spans="1:11" x14ac:dyDescent="0.3">
      <c r="A414" s="14">
        <f>Actions!$L$2*(1+Rendements!L401)</f>
        <v>81.247811459409803</v>
      </c>
      <c r="B414" s="14">
        <f>Actions!$M$2*(1+Rendements!M401)</f>
        <v>73.357241379310338</v>
      </c>
      <c r="C414" s="14">
        <f>Actions!$N$2*(1+Rendements!N401)</f>
        <v>10.441955708047411</v>
      </c>
      <c r="D414" s="14">
        <f>Actions!$O$2*(1+Rendements!O401)</f>
        <v>10.930510105871029</v>
      </c>
      <c r="E414" s="14">
        <f>Actions!$P$2*(1+Rendements!P401)</f>
        <v>98.391187050359719</v>
      </c>
      <c r="F414" s="59">
        <f>(Actions!$L$5*A414)+(Actions!$M$5*B414)+(Actions!$N$5*C414)+(Actions!$O$5*D414)+(Actions!$P$5*E414)</f>
        <v>976177.02130408562</v>
      </c>
      <c r="G414" s="62">
        <f t="shared" si="15"/>
        <v>-2.8077012234104193E-2</v>
      </c>
      <c r="H414" s="60">
        <f>$F414-Actions!$L$7</f>
        <v>-23780.283695914433</v>
      </c>
      <c r="I414" s="61">
        <f>$H414/Actions!$L$7</f>
        <v>-2.378129903847688E-2</v>
      </c>
      <c r="J414" s="35">
        <v>7.7273354012634913E-3</v>
      </c>
      <c r="K414" s="1">
        <f t="shared" si="14"/>
        <v>234</v>
      </c>
    </row>
    <row r="415" spans="1:11" x14ac:dyDescent="0.3">
      <c r="A415" s="14">
        <f>Actions!$L$2*(1+Rendements!L402)</f>
        <v>84.912331404275406</v>
      </c>
      <c r="B415" s="14">
        <f>Actions!$M$2*(1+Rendements!M402)</f>
        <v>79.018050541516246</v>
      </c>
      <c r="C415" s="14">
        <f>Actions!$N$2*(1+Rendements!N402)</f>
        <v>10.343985009369144</v>
      </c>
      <c r="D415" s="14">
        <f>Actions!$O$2*(1+Rendements!O402)</f>
        <v>11.393293885601576</v>
      </c>
      <c r="E415" s="14">
        <f>Actions!$P$2*(1+Rendements!P402)</f>
        <v>99.82302510716471</v>
      </c>
      <c r="F415" s="59">
        <f>(Actions!$L$5*A415)+(Actions!$M$5*B415)+(Actions!$N$5*C415)+(Actions!$O$5*D415)+(Actions!$P$5*E415)</f>
        <v>1008926.1707832068</v>
      </c>
      <c r="G415" s="62">
        <f t="shared" si="15"/>
        <v>3.3548371621543893E-2</v>
      </c>
      <c r="H415" s="60">
        <f>$F415-Actions!$L$7</f>
        <v>8968.8657832067693</v>
      </c>
      <c r="I415" s="61">
        <f>$H415/Actions!$L$7</f>
        <v>8.9692487252810947E-3</v>
      </c>
      <c r="J415" s="35">
        <v>7.8993585353059562E-3</v>
      </c>
      <c r="K415" s="1">
        <f t="shared" si="14"/>
        <v>235</v>
      </c>
    </row>
    <row r="416" spans="1:11" x14ac:dyDescent="0.3">
      <c r="A416" s="14">
        <f>Actions!$L$2*(1+Rendements!L403)</f>
        <v>83.268864349645469</v>
      </c>
      <c r="B416" s="14">
        <f>Actions!$M$2*(1+Rendements!M403)</f>
        <v>76.530526315789473</v>
      </c>
      <c r="C416" s="14">
        <f>Actions!$N$2*(1+Rendements!N403)</f>
        <v>10.322992424242425</v>
      </c>
      <c r="D416" s="14">
        <f>Actions!$O$2*(1+Rendements!O403)</f>
        <v>11.265147842947165</v>
      </c>
      <c r="E416" s="14">
        <f>Actions!$P$2*(1+Rendements!P403)</f>
        <v>104.0937114673243</v>
      </c>
      <c r="F416" s="59">
        <f>(Actions!$L$5*A416)+(Actions!$M$5*B416)+(Actions!$N$5*C416)+(Actions!$O$5*D416)+(Actions!$P$5*E416)</f>
        <v>1004324.6358498337</v>
      </c>
      <c r="G416" s="62">
        <f t="shared" si="15"/>
        <v>-4.5608242373186281E-3</v>
      </c>
      <c r="H416" s="60">
        <f>$F416-Actions!$L$7</f>
        <v>4367.3308498336701</v>
      </c>
      <c r="I416" s="61">
        <f>$H416/Actions!$L$7</f>
        <v>4.367517320985689E-3</v>
      </c>
      <c r="J416" s="35">
        <v>7.8996855290855931E-3</v>
      </c>
      <c r="K416" s="1">
        <f t="shared" si="14"/>
        <v>236</v>
      </c>
    </row>
    <row r="417" spans="1:11" x14ac:dyDescent="0.3">
      <c r="A417" s="14">
        <f>Actions!$L$2*(1+Rendements!L404)</f>
        <v>82.497589827344854</v>
      </c>
      <c r="B417" s="14">
        <f>Actions!$M$2*(1+Rendements!M404)</f>
        <v>79.50422535211267</v>
      </c>
      <c r="C417" s="14">
        <f>Actions!$N$2*(1+Rendements!N404)</f>
        <v>10.555271739130436</v>
      </c>
      <c r="D417" s="14">
        <f>Actions!$O$2*(1+Rendements!O404)</f>
        <v>11.356530120481926</v>
      </c>
      <c r="E417" s="14">
        <f>Actions!$P$2*(1+Rendements!P404)</f>
        <v>106.54196428571429</v>
      </c>
      <c r="F417" s="59">
        <f>(Actions!$L$5*A417)+(Actions!$M$5*B417)+(Actions!$N$5*C417)+(Actions!$O$5*D417)+(Actions!$P$5*E417)</f>
        <v>1021169.595661581</v>
      </c>
      <c r="G417" s="62">
        <f t="shared" si="15"/>
        <v>1.6772425180523021E-2</v>
      </c>
      <c r="H417" s="60">
        <f>$F417-Actions!$L$7</f>
        <v>21212.290661580977</v>
      </c>
      <c r="I417" s="61">
        <f>$H417/Actions!$L$7</f>
        <v>2.1213196358999525E-2</v>
      </c>
      <c r="J417" s="35">
        <v>7.97388394562841E-3</v>
      </c>
      <c r="K417" s="1">
        <f t="shared" si="14"/>
        <v>237</v>
      </c>
    </row>
    <row r="418" spans="1:11" x14ac:dyDescent="0.3">
      <c r="A418" s="14">
        <f>Actions!$L$2*(1+Rendements!L405)</f>
        <v>82.325634601748988</v>
      </c>
      <c r="B418" s="14">
        <f>Actions!$M$2*(1+Rendements!M405)</f>
        <v>78.367346938775512</v>
      </c>
      <c r="C418" s="14">
        <f>Actions!$N$2*(1+Rendements!N405)</f>
        <v>10.355680810639646</v>
      </c>
      <c r="D418" s="14">
        <f>Actions!$O$2*(1+Rendements!O405)</f>
        <v>10.912547528517109</v>
      </c>
      <c r="E418" s="14">
        <f>Actions!$P$2*(1+Rendements!P405)</f>
        <v>97.847838293093773</v>
      </c>
      <c r="F418" s="59">
        <f>(Actions!$L$5*A418)+(Actions!$M$5*B418)+(Actions!$N$5*C418)+(Actions!$O$5*D418)+(Actions!$P$5*E418)</f>
        <v>988750.19267726922</v>
      </c>
      <c r="G418" s="62">
        <f t="shared" si="15"/>
        <v>-3.1747324951746481E-2</v>
      </c>
      <c r="H418" s="60">
        <f>$F418-Actions!$L$7</f>
        <v>-11207.112322730827</v>
      </c>
      <c r="I418" s="61">
        <f>$H418/Actions!$L$7</f>
        <v>-1.1207590830821349E-2</v>
      </c>
      <c r="J418" s="35">
        <v>8.1067897557573487E-3</v>
      </c>
      <c r="K418" s="1">
        <f t="shared" si="14"/>
        <v>238</v>
      </c>
    </row>
    <row r="419" spans="1:11" x14ac:dyDescent="0.3">
      <c r="A419" s="14">
        <f>Actions!$L$2*(1+Rendements!L406)</f>
        <v>82.948438099808058</v>
      </c>
      <c r="B419" s="14">
        <f>Actions!$M$2*(1+Rendements!M406)</f>
        <v>78.08</v>
      </c>
      <c r="C419" s="14">
        <f>Actions!$N$2*(1+Rendements!N406)</f>
        <v>10.410434782608695</v>
      </c>
      <c r="D419" s="14">
        <f>Actions!$O$2*(1+Rendements!O406)</f>
        <v>11.249170731707316</v>
      </c>
      <c r="E419" s="14">
        <f>Actions!$P$2*(1+Rendements!P406)</f>
        <v>100.38408304498269</v>
      </c>
      <c r="F419" s="59">
        <f>(Actions!$L$5*A419)+(Actions!$M$5*B419)+(Actions!$N$5*C419)+(Actions!$O$5*D419)+(Actions!$P$5*E419)</f>
        <v>1001597.9063449756</v>
      </c>
      <c r="G419" s="62">
        <f t="shared" si="15"/>
        <v>1.299389245418836E-2</v>
      </c>
      <c r="H419" s="60">
        <f>$F419-Actions!$L$7</f>
        <v>1640.6013449755264</v>
      </c>
      <c r="I419" s="61">
        <f>$H419/Actions!$L$7</f>
        <v>1.6406713934406694E-3</v>
      </c>
      <c r="J419" s="35">
        <v>8.1948820670762635E-3</v>
      </c>
      <c r="K419" s="1">
        <f t="shared" si="14"/>
        <v>239</v>
      </c>
    </row>
    <row r="420" spans="1:11" x14ac:dyDescent="0.3">
      <c r="A420" s="14">
        <f>Actions!$L$2*(1+Rendements!L407)</f>
        <v>83.772006284747405</v>
      </c>
      <c r="B420" s="14">
        <f>Actions!$M$2*(1+Rendements!M407)</f>
        <v>77.555409836065579</v>
      </c>
      <c r="C420" s="14">
        <f>Actions!$N$2*(1+Rendements!N407)</f>
        <v>10.64968857020548</v>
      </c>
      <c r="D420" s="14">
        <f>Actions!$O$2*(1+Rendements!O407)</f>
        <v>11.35230694511899</v>
      </c>
      <c r="E420" s="14">
        <f>Actions!$P$2*(1+Rendements!P407)</f>
        <v>103.51732101616629</v>
      </c>
      <c r="F420" s="59">
        <f>(Actions!$L$5*A420)+(Actions!$M$5*B420)+(Actions!$N$5*C420)+(Actions!$O$5*D420)+(Actions!$P$5*E420)</f>
        <v>1014856.2048531368</v>
      </c>
      <c r="G420" s="62">
        <f t="shared" si="15"/>
        <v>1.3237146787320464E-2</v>
      </c>
      <c r="H420" s="60">
        <f>$F420-Actions!$L$7</f>
        <v>14898.89985313674</v>
      </c>
      <c r="I420" s="61">
        <f>$H420/Actions!$L$7</f>
        <v>1.4899535988825782E-2</v>
      </c>
      <c r="J420" s="35">
        <v>8.333457910364649E-3</v>
      </c>
      <c r="K420" s="1">
        <f t="shared" si="14"/>
        <v>240</v>
      </c>
    </row>
    <row r="421" spans="1:11" x14ac:dyDescent="0.3">
      <c r="A421" s="14">
        <f>Actions!$L$2*(1+Rendements!L408)</f>
        <v>83.449088497709184</v>
      </c>
      <c r="B421" s="14">
        <f>Actions!$M$2*(1+Rendements!M408)</f>
        <v>76.8</v>
      </c>
      <c r="C421" s="14">
        <f>Actions!$N$2*(1+Rendements!N408)</f>
        <v>10.279248791762976</v>
      </c>
      <c r="D421" s="14">
        <f>Actions!$O$2*(1+Rendements!O408)</f>
        <v>11.039003354096788</v>
      </c>
      <c r="E421" s="14">
        <f>Actions!$P$2*(1+Rendements!P408)</f>
        <v>95.880605381165907</v>
      </c>
      <c r="F421" s="59">
        <f>(Actions!$L$5*A421)+(Actions!$M$5*B421)+(Actions!$N$5*C421)+(Actions!$O$5*D421)+(Actions!$P$5*E421)</f>
        <v>984238.5065152786</v>
      </c>
      <c r="G421" s="62">
        <f t="shared" si="15"/>
        <v>-3.0169494152414433E-2</v>
      </c>
      <c r="H421" s="60">
        <f>$F421-Actions!$L$7</f>
        <v>-15718.798484721454</v>
      </c>
      <c r="I421" s="61">
        <f>$H421/Actions!$L$7</f>
        <v>-1.5719469627477198E-2</v>
      </c>
      <c r="J421" s="35">
        <v>8.4222753007869092E-3</v>
      </c>
      <c r="K421" s="1">
        <f t="shared" si="14"/>
        <v>241</v>
      </c>
    </row>
    <row r="422" spans="1:11" x14ac:dyDescent="0.3">
      <c r="A422" s="14">
        <f>Actions!$L$2*(1+Rendements!L409)</f>
        <v>81.733518473798597</v>
      </c>
      <c r="B422" s="14">
        <f>Actions!$M$2*(1+Rendements!M409)</f>
        <v>76.051948051948045</v>
      </c>
      <c r="C422" s="14">
        <f>Actions!$N$2*(1+Rendements!N409)</f>
        <v>10.242727078435562</v>
      </c>
      <c r="D422" s="14">
        <f>Actions!$O$2*(1+Rendements!O409)</f>
        <v>11.183665532328632</v>
      </c>
      <c r="E422" s="14">
        <f>Actions!$P$2*(1+Rendements!P409)</f>
        <v>98.374265569917753</v>
      </c>
      <c r="F422" s="59">
        <f>(Actions!$L$5*A422)+(Actions!$M$5*B422)+(Actions!$N$5*C422)+(Actions!$O$5*D422)+(Actions!$P$5*E422)</f>
        <v>985032.2126133953</v>
      </c>
      <c r="G422" s="62">
        <f t="shared" si="15"/>
        <v>8.064164253507311E-4</v>
      </c>
      <c r="H422" s="60">
        <f>$F422-Actions!$L$7</f>
        <v>-14925.092386604752</v>
      </c>
      <c r="I422" s="61">
        <f>$H422/Actions!$L$7</f>
        <v>-1.4925729640631758E-2</v>
      </c>
      <c r="J422" s="35">
        <v>8.4290335229640044E-3</v>
      </c>
      <c r="K422" s="1">
        <f t="shared" si="14"/>
        <v>242</v>
      </c>
    </row>
    <row r="423" spans="1:11" x14ac:dyDescent="0.3">
      <c r="A423" s="14">
        <f>Actions!$L$2*(1+Rendements!L410)</f>
        <v>81.54781234567902</v>
      </c>
      <c r="B423" s="14">
        <f>Actions!$M$2*(1+Rendements!M410)</f>
        <v>70.50491803278689</v>
      </c>
      <c r="C423" s="14">
        <f>Actions!$N$2*(1+Rendements!N410)</f>
        <v>10.318154450261781</v>
      </c>
      <c r="D423" s="14">
        <f>Actions!$O$2*(1+Rendements!O410)</f>
        <v>10.783407984420643</v>
      </c>
      <c r="E423" s="14">
        <f>Actions!$P$2*(1+Rendements!P410)</f>
        <v>96.759903961584641</v>
      </c>
      <c r="F423" s="59">
        <f>(Actions!$L$5*A423)+(Actions!$M$5*B423)+(Actions!$N$5*C423)+(Actions!$O$5*D423)+(Actions!$P$5*E423)</f>
        <v>961226.22324099753</v>
      </c>
      <c r="G423" s="62">
        <f t="shared" si="15"/>
        <v>-2.4167726768282938E-2</v>
      </c>
      <c r="H423" s="60">
        <f>$F423-Actions!$L$7</f>
        <v>-38731.081759002525</v>
      </c>
      <c r="I423" s="61">
        <f>$H423/Actions!$L$7</f>
        <v>-3.8732735453142694E-2</v>
      </c>
      <c r="J423" s="35">
        <v>8.8225825762573012E-3</v>
      </c>
      <c r="K423" s="1">
        <f t="shared" si="14"/>
        <v>243</v>
      </c>
    </row>
    <row r="424" spans="1:11" x14ac:dyDescent="0.3">
      <c r="A424" s="14">
        <f>Actions!$L$2*(1+Rendements!L411)</f>
        <v>82.713576670040482</v>
      </c>
      <c r="B424" s="14">
        <f>Actions!$M$2*(1+Rendements!M411)</f>
        <v>79.542857142857144</v>
      </c>
      <c r="C424" s="14">
        <f>Actions!$N$2*(1+Rendements!N411)</f>
        <v>11.09283819628647</v>
      </c>
      <c r="D424" s="14">
        <f>Actions!$O$2*(1+Rendements!O411)</f>
        <v>11.141100323624595</v>
      </c>
      <c r="E424" s="14">
        <f>Actions!$P$2*(1+Rendements!P411)</f>
        <v>103.57013715710724</v>
      </c>
      <c r="F424" s="59">
        <f>(Actions!$L$5*A424)+(Actions!$M$5*B424)+(Actions!$N$5*C424)+(Actions!$O$5*D424)+(Actions!$P$5*E424)</f>
        <v>1022309.2922497786</v>
      </c>
      <c r="G424" s="62">
        <f t="shared" si="15"/>
        <v>6.354702725735617E-2</v>
      </c>
      <c r="H424" s="60">
        <f>$F424-Actions!$L$7</f>
        <v>22351.987249778584</v>
      </c>
      <c r="I424" s="61">
        <f>$H424/Actions!$L$7</f>
        <v>2.2352941608620561E-2</v>
      </c>
      <c r="J424" s="35">
        <v>8.8874638409177937E-3</v>
      </c>
      <c r="K424" s="1">
        <f t="shared" si="14"/>
        <v>244</v>
      </c>
    </row>
    <row r="425" spans="1:11" x14ac:dyDescent="0.3">
      <c r="A425" s="14">
        <f>Actions!$L$2*(1+Rendements!L412)</f>
        <v>82.651296177936842</v>
      </c>
      <c r="B425" s="14">
        <f>Actions!$M$2*(1+Rendements!M412)</f>
        <v>77.859310344827591</v>
      </c>
      <c r="C425" s="14">
        <f>Actions!$N$2*(1+Rendements!N412)</f>
        <v>10.487671875</v>
      </c>
      <c r="D425" s="14">
        <f>Actions!$O$2*(1+Rendements!O412)</f>
        <v>11.350305002033346</v>
      </c>
      <c r="E425" s="14">
        <f>Actions!$P$2*(1+Rendements!P412)</f>
        <v>102.01996370235933</v>
      </c>
      <c r="F425" s="59">
        <f>(Actions!$L$5*A425)+(Actions!$M$5*B425)+(Actions!$N$5*C425)+(Actions!$O$5*D425)+(Actions!$P$5*E425)</f>
        <v>1006850.9953776135</v>
      </c>
      <c r="G425" s="62">
        <f t="shared" si="15"/>
        <v>-1.5120958979201293E-2</v>
      </c>
      <c r="H425" s="60">
        <f>$F425-Actions!$L$7</f>
        <v>6893.6903776134131</v>
      </c>
      <c r="I425" s="61">
        <f>$H425/Actions!$L$7</f>
        <v>6.8939847162908744E-3</v>
      </c>
      <c r="J425" s="35">
        <v>8.9692487252810947E-3</v>
      </c>
      <c r="K425" s="1">
        <f t="shared" si="14"/>
        <v>245</v>
      </c>
    </row>
    <row r="426" spans="1:11" x14ac:dyDescent="0.3">
      <c r="A426" s="14">
        <f>Actions!$L$2*(1+Rendements!L413)</f>
        <v>85.741070182241174</v>
      </c>
      <c r="B426" s="14">
        <f>Actions!$M$2*(1+Rendements!M413)</f>
        <v>78.367346938775512</v>
      </c>
      <c r="C426" s="14">
        <f>Actions!$N$2*(1+Rendements!N413)</f>
        <v>10.515797507788161</v>
      </c>
      <c r="D426" s="14">
        <f>Actions!$O$2*(1+Rendements!O413)</f>
        <v>11.382022471910112</v>
      </c>
      <c r="E426" s="14">
        <f>Actions!$P$2*(1+Rendements!P413)</f>
        <v>103.49463647199048</v>
      </c>
      <c r="F426" s="59">
        <f>(Actions!$L$5*A426)+(Actions!$M$5*B426)+(Actions!$N$5*C426)+(Actions!$O$5*D426)+(Actions!$P$5*E426)</f>
        <v>1019606.7447613142</v>
      </c>
      <c r="G426" s="62">
        <f t="shared" si="15"/>
        <v>1.2668954435424595E-2</v>
      </c>
      <c r="H426" s="60">
        <f>$F426-Actions!$L$7</f>
        <v>19649.439761314192</v>
      </c>
      <c r="I426" s="61">
        <f>$H426/Actions!$L$7</f>
        <v>1.9650278729964568E-2</v>
      </c>
      <c r="J426" s="35">
        <v>8.9785496833050659E-3</v>
      </c>
      <c r="K426" s="1">
        <f t="shared" si="14"/>
        <v>246</v>
      </c>
    </row>
    <row r="427" spans="1:11" x14ac:dyDescent="0.3">
      <c r="A427" s="14">
        <f>Actions!$L$2*(1+Rendements!L414)</f>
        <v>85.970347694633404</v>
      </c>
      <c r="B427" s="14">
        <f>Actions!$M$2*(1+Rendements!M414)</f>
        <v>78.08</v>
      </c>
      <c r="C427" s="14">
        <f>Actions!$N$2*(1+Rendements!N414)</f>
        <v>10.301726202766881</v>
      </c>
      <c r="D427" s="14">
        <f>Actions!$O$2*(1+Rendements!O414)</f>
        <v>11.465350444225072</v>
      </c>
      <c r="E427" s="14">
        <f>Actions!$P$2*(1+Rendements!P414)</f>
        <v>104.45486111111111</v>
      </c>
      <c r="F427" s="59">
        <f>(Actions!$L$5*A427)+(Actions!$M$5*B427)+(Actions!$N$5*C427)+(Actions!$O$5*D427)+(Actions!$P$5*E427)</f>
        <v>1018711.0190596236</v>
      </c>
      <c r="G427" s="62">
        <f t="shared" si="15"/>
        <v>-8.7850115379561888E-4</v>
      </c>
      <c r="H427" s="60">
        <f>$F427-Actions!$L$7</f>
        <v>18753.71405962354</v>
      </c>
      <c r="I427" s="61">
        <f>$H427/Actions!$L$7</f>
        <v>1.8754514783632225E-2</v>
      </c>
      <c r="J427" s="35">
        <v>9.0152694415167722E-3</v>
      </c>
      <c r="K427" s="1">
        <f t="shared" si="14"/>
        <v>247</v>
      </c>
    </row>
    <row r="428" spans="1:11" x14ac:dyDescent="0.3">
      <c r="A428" s="14">
        <f>Actions!$L$2*(1+Rendements!L415)</f>
        <v>88.84045677198138</v>
      </c>
      <c r="B428" s="14">
        <f>Actions!$M$2*(1+Rendements!M415)</f>
        <v>78.310819672131146</v>
      </c>
      <c r="C428" s="14">
        <f>Actions!$N$2*(1+Rendements!N415)</f>
        <v>10.485672673931264</v>
      </c>
      <c r="D428" s="14">
        <f>Actions!$O$2*(1+Rendements!O415)</f>
        <v>11.443008678881391</v>
      </c>
      <c r="E428" s="14">
        <f>Actions!$P$2*(1+Rendements!P415)</f>
        <v>100.16425389755011</v>
      </c>
      <c r="F428" s="59">
        <f>(Actions!$L$5*A428)+(Actions!$M$5*B428)+(Actions!$N$5*C428)+(Actions!$O$5*D428)+(Actions!$P$5*E428)</f>
        <v>1020761.6912961218</v>
      </c>
      <c r="G428" s="62">
        <f t="shared" si="15"/>
        <v>2.013006827383812E-3</v>
      </c>
      <c r="H428" s="60">
        <f>$F428-Actions!$L$7</f>
        <v>20804.386296121753</v>
      </c>
      <c r="I428" s="61">
        <f>$H428/Actions!$L$7</f>
        <v>2.0805274577319829E-2</v>
      </c>
      <c r="J428" s="35">
        <v>9.035308614435739E-3</v>
      </c>
      <c r="K428" s="1">
        <f t="shared" si="14"/>
        <v>248</v>
      </c>
    </row>
    <row r="429" spans="1:11" x14ac:dyDescent="0.3">
      <c r="A429" s="14">
        <f>Actions!$L$2*(1+Rendements!L416)</f>
        <v>82.472548093537597</v>
      </c>
      <c r="B429" s="14">
        <f>Actions!$M$2*(1+Rendements!M416)</f>
        <v>77.787781350482305</v>
      </c>
      <c r="C429" s="14">
        <f>Actions!$N$2*(1+Rendements!N416)</f>
        <v>10.448446510656082</v>
      </c>
      <c r="D429" s="14">
        <f>Actions!$O$2*(1+Rendements!O416)</f>
        <v>11.205285512033976</v>
      </c>
      <c r="E429" s="14">
        <f>Actions!$P$2*(1+Rendements!P416)</f>
        <v>100.0508379888268</v>
      </c>
      <c r="F429" s="59">
        <f>(Actions!$L$5*A429)+(Actions!$M$5*B429)+(Actions!$N$5*C429)+(Actions!$O$5*D429)+(Actions!$P$5*E429)</f>
        <v>998978.47451298754</v>
      </c>
      <c r="G429" s="62">
        <f t="shared" si="15"/>
        <v>-2.1340158989974212E-2</v>
      </c>
      <c r="H429" s="60">
        <f>$F429-Actions!$L$7</f>
        <v>-978.83048701251391</v>
      </c>
      <c r="I429" s="61">
        <f>$H429/Actions!$L$7</f>
        <v>-9.7887227996450686E-4</v>
      </c>
      <c r="J429" s="35">
        <v>9.1433452378404893E-3</v>
      </c>
      <c r="K429" s="1">
        <f t="shared" si="14"/>
        <v>249</v>
      </c>
    </row>
    <row r="430" spans="1:11" x14ac:dyDescent="0.3">
      <c r="A430" s="14">
        <f>Actions!$L$2*(1+Rendements!L417)</f>
        <v>81.277604762460598</v>
      </c>
      <c r="B430" s="14">
        <f>Actions!$M$2*(1+Rendements!M417)</f>
        <v>77.531428571428563</v>
      </c>
      <c r="C430" s="14">
        <f>Actions!$N$2*(1+Rendements!N417)</f>
        <v>10.301989337236044</v>
      </c>
      <c r="D430" s="14">
        <f>Actions!$O$2*(1+Rendements!O417)</f>
        <v>11.015094339622642</v>
      </c>
      <c r="E430" s="14">
        <f>Actions!$P$2*(1+Rendements!P417)</f>
        <v>97.285353535353551</v>
      </c>
      <c r="F430" s="59">
        <f>(Actions!$L$5*A430)+(Actions!$M$5*B430)+(Actions!$N$5*C430)+(Actions!$O$5*D430)+(Actions!$P$5*E430)</f>
        <v>983750.29538655153</v>
      </c>
      <c r="G430" s="62">
        <f t="shared" si="15"/>
        <v>-1.5243751006606909E-2</v>
      </c>
      <c r="H430" s="60">
        <f>$F430-Actions!$L$7</f>
        <v>-16207.009613448521</v>
      </c>
      <c r="I430" s="61">
        <f>$H430/Actions!$L$7</f>
        <v>-1.6207701601268387E-2</v>
      </c>
      <c r="J430" s="35">
        <v>9.3076133571274935E-3</v>
      </c>
      <c r="K430" s="1">
        <f t="shared" si="14"/>
        <v>250</v>
      </c>
    </row>
    <row r="431" spans="1:11" x14ac:dyDescent="0.3">
      <c r="A431" s="14">
        <f>Actions!$L$2*(1+Rendements!L418)</f>
        <v>85.184830772923675</v>
      </c>
      <c r="B431" s="14">
        <f>Actions!$M$2*(1+Rendements!M418)</f>
        <v>73.901886792452828</v>
      </c>
      <c r="C431" s="14">
        <f>Actions!$N$2*(1+Rendements!N418)</f>
        <v>10.805496499045196</v>
      </c>
      <c r="D431" s="14">
        <f>Actions!$O$2*(1+Rendements!O418)</f>
        <v>11.753285371702635</v>
      </c>
      <c r="E431" s="14">
        <f>Actions!$P$2*(1+Rendements!P418)</f>
        <v>125.72695652173914</v>
      </c>
      <c r="F431" s="59">
        <f>(Actions!$L$5*A431)+(Actions!$M$5*B431)+(Actions!$N$5*C431)+(Actions!$O$5*D431)+(Actions!$P$5*E431)</f>
        <v>1063061.2161381438</v>
      </c>
      <c r="G431" s="62">
        <f t="shared" si="15"/>
        <v>8.0620987992108484E-2</v>
      </c>
      <c r="H431" s="60">
        <f>$F431-Actions!$L$7</f>
        <v>63103.91113814374</v>
      </c>
      <c r="I431" s="61">
        <f>$H431/Actions!$L$7</f>
        <v>6.3106605474664471E-2</v>
      </c>
      <c r="J431" s="35">
        <v>9.3113392832488637E-3</v>
      </c>
      <c r="K431" s="1">
        <f t="shared" si="14"/>
        <v>251</v>
      </c>
    </row>
    <row r="432" spans="1:11" x14ac:dyDescent="0.3">
      <c r="A432" s="14">
        <f>Actions!$L$2*(1+Rendements!L419)</f>
        <v>83.333843164959362</v>
      </c>
      <c r="B432" s="14">
        <f>Actions!$M$2*(1+Rendements!M419)</f>
        <v>80.062745098039201</v>
      </c>
      <c r="C432" s="14">
        <f>Actions!$N$2*(1+Rendements!N419)</f>
        <v>10.769444159310202</v>
      </c>
      <c r="D432" s="14">
        <f>Actions!$O$2*(1+Rendements!O419)</f>
        <v>11.240950639853748</v>
      </c>
      <c r="E432" s="14">
        <f>Actions!$P$2*(1+Rendements!P419)</f>
        <v>105.3433734939759</v>
      </c>
      <c r="F432" s="59">
        <f>(Actions!$L$5*A432)+(Actions!$M$5*B432)+(Actions!$N$5*C432)+(Actions!$O$5*D432)+(Actions!$P$5*E432)</f>
        <v>1024272.9410813672</v>
      </c>
      <c r="G432" s="62">
        <f t="shared" si="15"/>
        <v>-3.6487339080702674E-2</v>
      </c>
      <c r="H432" s="60">
        <f>$F432-Actions!$L$7</f>
        <v>24315.636081367149</v>
      </c>
      <c r="I432" s="61">
        <f>$H432/Actions!$L$7</f>
        <v>2.431667428177561E-2</v>
      </c>
      <c r="J432" s="35">
        <v>9.3298575747203447E-3</v>
      </c>
      <c r="K432" s="1">
        <f t="shared" si="14"/>
        <v>252</v>
      </c>
    </row>
    <row r="433" spans="1:11" x14ac:dyDescent="0.3">
      <c r="A433" s="14">
        <f>Actions!$L$2*(1+Rendements!L420)</f>
        <v>86.115880269217143</v>
      </c>
      <c r="B433" s="14">
        <f>Actions!$M$2*(1+Rendements!M420)</f>
        <v>74.151724137931041</v>
      </c>
      <c r="C433" s="14">
        <f>Actions!$N$2*(1+Rendements!N420)</f>
        <v>10.444581464872945</v>
      </c>
      <c r="D433" s="14">
        <f>Actions!$O$2*(1+Rendements!O420)</f>
        <v>11.735519125683059</v>
      </c>
      <c r="E433" s="14">
        <f>Actions!$P$2*(1+Rendements!P420)</f>
        <v>97.656498673740074</v>
      </c>
      <c r="F433" s="59">
        <f>(Actions!$L$5*A433)+(Actions!$M$5*B433)+(Actions!$N$5*C433)+(Actions!$O$5*D433)+(Actions!$P$5*E433)</f>
        <v>1002858.3873690286</v>
      </c>
      <c r="G433" s="62">
        <f t="shared" si="15"/>
        <v>-2.0907077453135026E-2</v>
      </c>
      <c r="H433" s="60">
        <f>$F433-Actions!$L$7</f>
        <v>2901.0823690285906</v>
      </c>
      <c r="I433" s="61">
        <f>$H433/Actions!$L$7</f>
        <v>2.9012062360288379E-3</v>
      </c>
      <c r="J433" s="35">
        <v>9.3331640715020626E-3</v>
      </c>
      <c r="K433" s="1">
        <f t="shared" si="14"/>
        <v>253</v>
      </c>
    </row>
    <row r="434" spans="1:11" x14ac:dyDescent="0.3">
      <c r="A434" s="14">
        <f>Actions!$L$2*(1+Rendements!L421)</f>
        <v>82.660277300332297</v>
      </c>
      <c r="B434" s="14">
        <f>Actions!$M$2*(1+Rendements!M421)</f>
        <v>78.545454545454547</v>
      </c>
      <c r="C434" s="14">
        <f>Actions!$N$2*(1+Rendements!N421)</f>
        <v>10.705294264339154</v>
      </c>
      <c r="D434" s="14">
        <f>Actions!$O$2*(1+Rendements!O421)</f>
        <v>11.097783572359843</v>
      </c>
      <c r="E434" s="14">
        <f>Actions!$P$2*(1+Rendements!P421)</f>
        <v>98.579617834394895</v>
      </c>
      <c r="F434" s="59">
        <f>(Actions!$L$5*A434)+(Actions!$M$5*B434)+(Actions!$N$5*C434)+(Actions!$O$5*D434)+(Actions!$P$5*E434)</f>
        <v>1001466.5419406781</v>
      </c>
      <c r="G434" s="62">
        <f t="shared" si="15"/>
        <v>-1.3878783344495327E-3</v>
      </c>
      <c r="H434" s="60">
        <f>$F434-Actions!$L$7</f>
        <v>1509.2369406780927</v>
      </c>
      <c r="I434" s="61">
        <f>$H434/Actions!$L$7</f>
        <v>1.5093013803005246E-3</v>
      </c>
      <c r="J434" s="35">
        <v>9.3400118394786555E-3</v>
      </c>
      <c r="K434" s="1">
        <f t="shared" si="14"/>
        <v>254</v>
      </c>
    </row>
    <row r="435" spans="1:11" x14ac:dyDescent="0.3">
      <c r="A435" s="14">
        <f>Actions!$L$2*(1+Rendements!L422)</f>
        <v>83.066566265060231</v>
      </c>
      <c r="B435" s="14">
        <f>Actions!$M$2*(1+Rendements!M422)</f>
        <v>76.068571428571417</v>
      </c>
      <c r="C435" s="14">
        <f>Actions!$N$2*(1+Rendements!N422)</f>
        <v>10.526295664880662</v>
      </c>
      <c r="D435" s="14">
        <f>Actions!$O$2*(1+Rendements!O422)</f>
        <v>11.24421052631579</v>
      </c>
      <c r="E435" s="14">
        <f>Actions!$P$2*(1+Rendements!P422)</f>
        <v>100.03385899814471</v>
      </c>
      <c r="F435" s="59">
        <f>(Actions!$L$5*A435)+(Actions!$M$5*B435)+(Actions!$N$5*C435)+(Actions!$O$5*D435)+(Actions!$P$5*E435)</f>
        <v>998073.60962052026</v>
      </c>
      <c r="G435" s="62">
        <f t="shared" si="15"/>
        <v>-3.3879637292554277E-3</v>
      </c>
      <c r="H435" s="60">
        <f>$F435-Actions!$L$7</f>
        <v>-1883.6953794797882</v>
      </c>
      <c r="I435" s="61">
        <f>$H435/Actions!$L$7</f>
        <v>-1.8837758072878803E-3</v>
      </c>
      <c r="J435" s="35">
        <v>9.4113174874890949E-3</v>
      </c>
      <c r="K435" s="1">
        <f t="shared" si="14"/>
        <v>255</v>
      </c>
    </row>
    <row r="436" spans="1:11" x14ac:dyDescent="0.3">
      <c r="A436" s="14">
        <f>Actions!$L$2*(1+Rendements!L423)</f>
        <v>83.30701748251748</v>
      </c>
      <c r="B436" s="14">
        <f>Actions!$M$2*(1+Rendements!M423)</f>
        <v>76.307692307692307</v>
      </c>
      <c r="C436" s="14">
        <f>Actions!$N$2*(1+Rendements!N423)</f>
        <v>10.58145137880987</v>
      </c>
      <c r="D436" s="14">
        <f>Actions!$O$2*(1+Rendements!O423)</f>
        <v>11.283180428134553</v>
      </c>
      <c r="E436" s="14">
        <f>Actions!$P$2*(1+Rendements!P423)</f>
        <v>107.6183597390494</v>
      </c>
      <c r="F436" s="59">
        <f>(Actions!$L$5*A436)+(Actions!$M$5*B436)+(Actions!$N$5*C436)+(Actions!$O$5*D436)+(Actions!$P$5*E436)</f>
        <v>1016115.7958160562</v>
      </c>
      <c r="G436" s="62">
        <f t="shared" si="15"/>
        <v>1.8077009572866842E-2</v>
      </c>
      <c r="H436" s="60">
        <f>$F436-Actions!$L$7</f>
        <v>16158.490816056146</v>
      </c>
      <c r="I436" s="61">
        <f>$H436/Actions!$L$7</f>
        <v>1.6159180732277512E-2</v>
      </c>
      <c r="J436" s="35">
        <v>9.4269406477962975E-3</v>
      </c>
      <c r="K436" s="1">
        <f t="shared" si="14"/>
        <v>256</v>
      </c>
    </row>
    <row r="437" spans="1:11" x14ac:dyDescent="0.3">
      <c r="A437" s="14">
        <f>Actions!$L$2*(1+Rendements!L424)</f>
        <v>82.876270314509512</v>
      </c>
      <c r="B437" s="14">
        <f>Actions!$M$2*(1+Rendements!M424)</f>
        <v>74.074838709677408</v>
      </c>
      <c r="C437" s="14">
        <f>Actions!$N$2*(1+Rendements!N424)</f>
        <v>10.45000239005736</v>
      </c>
      <c r="D437" s="14">
        <f>Actions!$O$2*(1+Rendements!O424)</f>
        <v>11.219427580225501</v>
      </c>
      <c r="E437" s="14">
        <f>Actions!$P$2*(1+Rendements!P424)</f>
        <v>100.41253263707571</v>
      </c>
      <c r="F437" s="59">
        <f>(Actions!$L$5*A437)+(Actions!$M$5*B437)+(Actions!$N$5*C437)+(Actions!$O$5*D437)+(Actions!$P$5*E437)</f>
        <v>991278.148829896</v>
      </c>
      <c r="G437" s="62">
        <f t="shared" si="15"/>
        <v>-2.4443717033463486E-2</v>
      </c>
      <c r="H437" s="60">
        <f>$F437-Actions!$L$7</f>
        <v>-8679.1561701040482</v>
      </c>
      <c r="I437" s="61">
        <f>$H437/Actions!$L$7</f>
        <v>-8.6795267424983179E-3</v>
      </c>
      <c r="J437" s="35">
        <v>9.6065760102622237E-3</v>
      </c>
      <c r="K437" s="1">
        <f t="shared" ref="K437:K500" si="16">K436+1</f>
        <v>257</v>
      </c>
    </row>
    <row r="438" spans="1:11" x14ac:dyDescent="0.3">
      <c r="A438" s="14">
        <f>Actions!$L$2*(1+Rendements!L425)</f>
        <v>84.821283895307701</v>
      </c>
      <c r="B438" s="14">
        <f>Actions!$M$2*(1+Rendements!M425)</f>
        <v>80.652842809364543</v>
      </c>
      <c r="C438" s="14">
        <f>Actions!$N$2*(1+Rendements!N425)</f>
        <v>10.494999999999999</v>
      </c>
      <c r="D438" s="14">
        <f>Actions!$O$2*(1+Rendements!O425)</f>
        <v>11.267878787878786</v>
      </c>
      <c r="E438" s="14">
        <f>Actions!$P$2*(1+Rendements!P425)</f>
        <v>99.799651567944252</v>
      </c>
      <c r="F438" s="59">
        <f>(Actions!$L$5*A438)+(Actions!$M$5*B438)+(Actions!$N$5*C438)+(Actions!$O$5*D438)+(Actions!$P$5*E438)</f>
        <v>1013568.0081724171</v>
      </c>
      <c r="G438" s="62">
        <f t="shared" si="15"/>
        <v>2.2485978702175613E-2</v>
      </c>
      <c r="H438" s="60">
        <f>$F438-Actions!$L$7</f>
        <v>13610.703172417008</v>
      </c>
      <c r="I438" s="61">
        <f>$H438/Actions!$L$7</f>
        <v>1.361128430620046E-2</v>
      </c>
      <c r="J438" s="35">
        <v>9.7320156215903401E-3</v>
      </c>
      <c r="K438" s="1">
        <f t="shared" si="16"/>
        <v>258</v>
      </c>
    </row>
    <row r="439" spans="1:11" x14ac:dyDescent="0.3">
      <c r="A439" s="14">
        <f>Actions!$L$2*(1+Rendements!L426)</f>
        <v>83.133172261586694</v>
      </c>
      <c r="B439" s="14">
        <f>Actions!$M$2*(1+Rendements!M426)</f>
        <v>76.555414012738865</v>
      </c>
      <c r="C439" s="14">
        <f>Actions!$N$2*(1+Rendements!N426)</f>
        <v>10.345419247260601</v>
      </c>
      <c r="D439" s="14">
        <f>Actions!$O$2*(1+Rendements!O426)</f>
        <v>11.474698795180721</v>
      </c>
      <c r="E439" s="14">
        <f>Actions!$P$2*(1+Rendements!P426)</f>
        <v>99.971052631578956</v>
      </c>
      <c r="F439" s="59">
        <f>(Actions!$L$5*A439)+(Actions!$M$5*B439)+(Actions!$N$5*C439)+(Actions!$O$5*D439)+(Actions!$P$5*E439)</f>
        <v>1000031.5952143813</v>
      </c>
      <c r="G439" s="62">
        <f t="shared" si="15"/>
        <v>-1.3355209368183907E-2</v>
      </c>
      <c r="H439" s="60">
        <f>$F439-Actions!$L$7</f>
        <v>74.290214381297119</v>
      </c>
      <c r="I439" s="61">
        <f>$H439/Actions!$L$7</f>
        <v>7.4293386337426787E-5</v>
      </c>
      <c r="J439" s="35">
        <v>9.8252712140679387E-3</v>
      </c>
      <c r="K439" s="1">
        <f t="shared" si="16"/>
        <v>259</v>
      </c>
    </row>
    <row r="440" spans="1:11" x14ac:dyDescent="0.3">
      <c r="A440" s="14">
        <f>Actions!$L$2*(1+Rendements!L427)</f>
        <v>83.774924100887418</v>
      </c>
      <c r="B440" s="14">
        <f>Actions!$M$2*(1+Rendements!M427)</f>
        <v>77.290734824281159</v>
      </c>
      <c r="C440" s="14">
        <f>Actions!$N$2*(1+Rendements!N427)</f>
        <v>10.480168512277324</v>
      </c>
      <c r="D440" s="14">
        <f>Actions!$O$2*(1+Rendements!O427)</f>
        <v>11.265854682906342</v>
      </c>
      <c r="E440" s="14">
        <f>Actions!$P$2*(1+Rendements!P427)</f>
        <v>100.76587301587301</v>
      </c>
      <c r="F440" s="59">
        <f>(Actions!$L$5*A440)+(Actions!$M$5*B440)+(Actions!$N$5*C440)+(Actions!$O$5*D440)+(Actions!$P$5*E440)</f>
        <v>1003912.0647014506</v>
      </c>
      <c r="G440" s="62">
        <f t="shared" si="15"/>
        <v>3.8803468866774882E-3</v>
      </c>
      <c r="H440" s="60">
        <f>$F440-Actions!$L$7</f>
        <v>3954.7597014505882</v>
      </c>
      <c r="I440" s="61">
        <f>$H440/Actions!$L$7</f>
        <v>3.9549285571253345E-3</v>
      </c>
      <c r="J440" s="35">
        <v>9.8643183782279233E-3</v>
      </c>
      <c r="K440" s="1">
        <f t="shared" si="16"/>
        <v>260</v>
      </c>
    </row>
    <row r="441" spans="1:11" x14ac:dyDescent="0.3">
      <c r="A441" s="14">
        <f>Actions!$L$2*(1+Rendements!L428)</f>
        <v>81.856741991846249</v>
      </c>
      <c r="B441" s="14">
        <f>Actions!$M$2*(1+Rendements!M428)</f>
        <v>77.531428571428563</v>
      </c>
      <c r="C441" s="14">
        <f>Actions!$N$2*(1+Rendements!N428)</f>
        <v>10.324438040345822</v>
      </c>
      <c r="D441" s="14">
        <f>Actions!$O$2*(1+Rendements!O428)</f>
        <v>11.228058455114825</v>
      </c>
      <c r="E441" s="14">
        <f>Actions!$P$2*(1+Rendements!P428)</f>
        <v>99.70448548812665</v>
      </c>
      <c r="F441" s="59">
        <f>(Actions!$L$5*A441)+(Actions!$M$5*B441)+(Actions!$N$5*C441)+(Actions!$O$5*D441)+(Actions!$P$5*E441)</f>
        <v>994182.56481462065</v>
      </c>
      <c r="G441" s="62">
        <f t="shared" si="15"/>
        <v>-9.6915857762137625E-3</v>
      </c>
      <c r="H441" s="60">
        <f>$F441-Actions!$L$7</f>
        <v>-5774.7401853793999</v>
      </c>
      <c r="I441" s="61">
        <f>$H441/Actions!$L$7</f>
        <v>-5.7749867484386246E-3</v>
      </c>
      <c r="J441" s="35">
        <v>9.9227848810055207E-3</v>
      </c>
      <c r="K441" s="1">
        <f t="shared" si="16"/>
        <v>261</v>
      </c>
    </row>
    <row r="442" spans="1:11" x14ac:dyDescent="0.3">
      <c r="A442" s="14">
        <f>Actions!$L$2*(1+Rendements!L429)</f>
        <v>83.689257937923628</v>
      </c>
      <c r="B442" s="14">
        <f>Actions!$M$2*(1+Rendements!M429)</f>
        <v>77.041509433962247</v>
      </c>
      <c r="C442" s="14">
        <f>Actions!$N$2*(1+Rendements!N429)</f>
        <v>10.495680933852141</v>
      </c>
      <c r="D442" s="14">
        <f>Actions!$O$2*(1+Rendements!O429)</f>
        <v>10.99475218658892</v>
      </c>
      <c r="E442" s="14">
        <f>Actions!$P$2*(1+Rendements!P429)</f>
        <v>102.28191489361701</v>
      </c>
      <c r="F442" s="59">
        <f>(Actions!$L$5*A442)+(Actions!$M$5*B442)+(Actions!$N$5*C442)+(Actions!$O$5*D442)+(Actions!$P$5*E442)</f>
        <v>1001530.6658293627</v>
      </c>
      <c r="G442" s="62">
        <f t="shared" si="15"/>
        <v>7.3910982497586986E-3</v>
      </c>
      <c r="H442" s="60">
        <f>$F442-Actions!$L$7</f>
        <v>1573.3608293626457</v>
      </c>
      <c r="I442" s="61">
        <f>$H442/Actions!$L$7</f>
        <v>1.573428006871399E-3</v>
      </c>
      <c r="J442" s="35">
        <v>9.9328349071787052E-3</v>
      </c>
      <c r="K442" s="1">
        <f t="shared" si="16"/>
        <v>262</v>
      </c>
    </row>
    <row r="443" spans="1:11" x14ac:dyDescent="0.3">
      <c r="A443" s="14">
        <f>Actions!$L$2*(1+Rendements!L430)</f>
        <v>83.579923999524993</v>
      </c>
      <c r="B443" s="14">
        <f>Actions!$M$2*(1+Rendements!M430)</f>
        <v>76.8</v>
      </c>
      <c r="C443" s="14">
        <f>Actions!$N$2*(1+Rendements!N430)</f>
        <v>10.546177325581395</v>
      </c>
      <c r="D443" s="14">
        <f>Actions!$O$2*(1+Rendements!O430)</f>
        <v>11.233262621977088</v>
      </c>
      <c r="E443" s="14">
        <f>Actions!$P$2*(1+Rendements!P430)</f>
        <v>95.685104529616723</v>
      </c>
      <c r="F443" s="59">
        <f>(Actions!$L$5*A443)+(Actions!$M$5*B443)+(Actions!$N$5*C443)+(Actions!$O$5*D443)+(Actions!$P$5*E443)</f>
        <v>992737.51284649177</v>
      </c>
      <c r="G443" s="62">
        <f t="shared" si="15"/>
        <v>-8.7797141743926055E-3</v>
      </c>
      <c r="H443" s="60">
        <f>$F443-Actions!$L$7</f>
        <v>-7219.792153508286</v>
      </c>
      <c r="I443" s="61">
        <f>$H443/Actions!$L$7</f>
        <v>-7.2201004156955337E-3</v>
      </c>
      <c r="J443" s="35">
        <v>9.9607424775098145E-3</v>
      </c>
      <c r="K443" s="1">
        <f t="shared" si="16"/>
        <v>263</v>
      </c>
    </row>
    <row r="444" spans="1:11" x14ac:dyDescent="0.3">
      <c r="A444" s="14">
        <f>Actions!$L$2*(1+Rendements!L431)</f>
        <v>84.711124436000944</v>
      </c>
      <c r="B444" s="14">
        <f>Actions!$M$2*(1+Rendements!M431)</f>
        <v>77.52225705329154</v>
      </c>
      <c r="C444" s="14">
        <f>Actions!$N$2*(1+Rendements!N431)</f>
        <v>10.580540345821325</v>
      </c>
      <c r="D444" s="14">
        <f>Actions!$O$2*(1+Rendements!O431)</f>
        <v>11.086294416243653</v>
      </c>
      <c r="E444" s="14">
        <f>Actions!$P$2*(1+Rendements!P431)</f>
        <v>100.68389752973468</v>
      </c>
      <c r="F444" s="59">
        <f>(Actions!$L$5*A444)+(Actions!$M$5*B444)+(Actions!$N$5*C444)+(Actions!$O$5*D444)+(Actions!$P$5*E444)</f>
        <v>1005305.7498923725</v>
      </c>
      <c r="G444" s="62">
        <f t="shared" si="15"/>
        <v>1.2660181451029873E-2</v>
      </c>
      <c r="H444" s="60">
        <f>$F444-Actions!$L$7</f>
        <v>5348.4448923724703</v>
      </c>
      <c r="I444" s="61">
        <f>$H444/Actions!$L$7</f>
        <v>5.3486732539770486E-3</v>
      </c>
      <c r="J444" s="35">
        <v>1.0062128810657534E-2</v>
      </c>
      <c r="K444" s="1">
        <f t="shared" si="16"/>
        <v>264</v>
      </c>
    </row>
    <row r="445" spans="1:11" x14ac:dyDescent="0.3">
      <c r="A445" s="14">
        <f>Actions!$L$2*(1+Rendements!L432)</f>
        <v>83.413373550427536</v>
      </c>
      <c r="B445" s="14">
        <f>Actions!$M$2*(1+Rendements!M432)</f>
        <v>77.992546583850924</v>
      </c>
      <c r="C445" s="14">
        <f>Actions!$N$2*(1+Rendements!N432)</f>
        <v>10.608822971048884</v>
      </c>
      <c r="D445" s="14">
        <f>Actions!$O$2*(1+Rendements!O432)</f>
        <v>12.434871794871794</v>
      </c>
      <c r="E445" s="14">
        <f>Actions!$P$2*(1+Rendements!P432)</f>
        <v>99.582191780821915</v>
      </c>
      <c r="F445" s="59">
        <f>(Actions!$L$5*A445)+(Actions!$M$5*B445)+(Actions!$N$5*C445)+(Actions!$O$5*D445)+(Actions!$P$5*E445)</f>
        <v>1025855.0361085762</v>
      </c>
      <c r="G445" s="62">
        <f t="shared" si="15"/>
        <v>2.0440832272573539E-2</v>
      </c>
      <c r="H445" s="60">
        <f>$F445-Actions!$L$7</f>
        <v>25897.731108576176</v>
      </c>
      <c r="I445" s="61">
        <f>$H445/Actions!$L$7</f>
        <v>2.5898836859415887E-2</v>
      </c>
      <c r="J445" s="35">
        <v>1.0129745069397894E-2</v>
      </c>
      <c r="K445" s="1">
        <f t="shared" si="16"/>
        <v>265</v>
      </c>
    </row>
    <row r="446" spans="1:11" x14ac:dyDescent="0.3">
      <c r="A446" s="14">
        <f>Actions!$L$2*(1+Rendements!L433)</f>
        <v>83.07962328365214</v>
      </c>
      <c r="B446" s="14">
        <f>Actions!$M$2*(1+Rendements!M433)</f>
        <v>76.565137614678889</v>
      </c>
      <c r="C446" s="14">
        <f>Actions!$N$2*(1+Rendements!N433)</f>
        <v>10.35719831618335</v>
      </c>
      <c r="D446" s="14">
        <f>Actions!$O$2*(1+Rendements!O433)</f>
        <v>10.962894534257121</v>
      </c>
      <c r="E446" s="14">
        <f>Actions!$P$2*(1+Rendements!P433)</f>
        <v>98.09170506912443</v>
      </c>
      <c r="F446" s="59">
        <f>(Actions!$L$5*A446)+(Actions!$M$5*B446)+(Actions!$N$5*C446)+(Actions!$O$5*D446)+(Actions!$P$5*E446)</f>
        <v>987274.90424246178</v>
      </c>
      <c r="G446" s="62">
        <f t="shared" si="15"/>
        <v>-3.7607781322068878E-2</v>
      </c>
      <c r="H446" s="60">
        <f>$F446-Actions!$L$7</f>
        <v>-12682.400757538271</v>
      </c>
      <c r="I446" s="61">
        <f>$H446/Actions!$L$7</f>
        <v>-1.2682942255757879E-2</v>
      </c>
      <c r="J446" s="35">
        <v>1.0327820168304455E-2</v>
      </c>
      <c r="K446" s="1">
        <f t="shared" si="16"/>
        <v>266</v>
      </c>
    </row>
    <row r="447" spans="1:11" x14ac:dyDescent="0.3">
      <c r="A447" s="14">
        <f>Actions!$L$2*(1+Rendements!L434)</f>
        <v>82.968209184275764</v>
      </c>
      <c r="B447" s="14">
        <f>Actions!$M$2*(1+Rendements!M434)</f>
        <v>77.506748466257662</v>
      </c>
      <c r="C447" s="14">
        <f>Actions!$N$2*(1+Rendements!N434)</f>
        <v>10.489553824362607</v>
      </c>
      <c r="D447" s="14">
        <f>Actions!$O$2*(1+Rendements!O434)</f>
        <v>11.31010617381046</v>
      </c>
      <c r="E447" s="14">
        <f>Actions!$P$2*(1+Rendements!P434)</f>
        <v>100.31019830028328</v>
      </c>
      <c r="F447" s="59">
        <f>(Actions!$L$5*A447)+(Actions!$M$5*B447)+(Actions!$N$5*C447)+(Actions!$O$5*D447)+(Actions!$P$5*E447)</f>
        <v>1002607.0332536362</v>
      </c>
      <c r="G447" s="62">
        <f t="shared" si="15"/>
        <v>1.5529746522766841E-2</v>
      </c>
      <c r="H447" s="60">
        <f>$F447-Actions!$L$7</f>
        <v>2649.7282536361599</v>
      </c>
      <c r="I447" s="61">
        <f>$H447/Actions!$L$7</f>
        <v>2.6498413886142467E-3</v>
      </c>
      <c r="J447" s="35">
        <v>1.0390287544214224E-2</v>
      </c>
      <c r="K447" s="1">
        <f t="shared" si="16"/>
        <v>267</v>
      </c>
    </row>
    <row r="448" spans="1:11" x14ac:dyDescent="0.3">
      <c r="A448" s="14">
        <f>Actions!$L$2*(1+Rendements!L435)</f>
        <v>83.510378121284191</v>
      </c>
      <c r="B448" s="14">
        <f>Actions!$M$2*(1+Rendements!M435)</f>
        <v>73.998784194528866</v>
      </c>
      <c r="C448" s="14">
        <f>Actions!$N$2*(1+Rendements!N435)</f>
        <v>10.563239999999999</v>
      </c>
      <c r="D448" s="14">
        <f>Actions!$O$2*(1+Rendements!O435)</f>
        <v>11.239252336448599</v>
      </c>
      <c r="E448" s="14">
        <f>Actions!$P$2*(1+Rendements!P435)</f>
        <v>100.59508041627247</v>
      </c>
      <c r="F448" s="59">
        <f>(Actions!$L$5*A448)+(Actions!$M$5*B448)+(Actions!$N$5*C448)+(Actions!$O$5*D448)+(Actions!$P$5*E448)</f>
        <v>995480.92584713106</v>
      </c>
      <c r="G448" s="62">
        <f t="shared" si="15"/>
        <v>-7.1075777150492181E-3</v>
      </c>
      <c r="H448" s="60">
        <f>$F448-Actions!$L$7</f>
        <v>-4476.3791528689908</v>
      </c>
      <c r="I448" s="61">
        <f>$H448/Actions!$L$7</f>
        <v>-4.4765702800370968E-3</v>
      </c>
      <c r="J448" s="35">
        <v>1.0409986412252452E-2</v>
      </c>
      <c r="K448" s="1">
        <f t="shared" si="16"/>
        <v>268</v>
      </c>
    </row>
    <row r="449" spans="1:11" x14ac:dyDescent="0.3">
      <c r="A449" s="14">
        <f>Actions!$L$2*(1+Rendements!L436)</f>
        <v>82.565648500713934</v>
      </c>
      <c r="B449" s="14">
        <f>Actions!$M$2*(1+Rendements!M436)</f>
        <v>78.738170347003162</v>
      </c>
      <c r="C449" s="14">
        <f>Actions!$N$2*(1+Rendements!N436)</f>
        <v>10.196911970190966</v>
      </c>
      <c r="D449" s="14">
        <f>Actions!$O$2*(1+Rendements!O436)</f>
        <v>11.282576639503297</v>
      </c>
      <c r="E449" s="14">
        <f>Actions!$P$2*(1+Rendements!P436)</f>
        <v>100.5</v>
      </c>
      <c r="F449" s="59">
        <f>(Actions!$L$5*A449)+(Actions!$M$5*B449)+(Actions!$N$5*C449)+(Actions!$O$5*D449)+(Actions!$P$5*E449)</f>
        <v>999138.49257519795</v>
      </c>
      <c r="G449" s="62">
        <f t="shared" si="15"/>
        <v>3.674170577356195E-3</v>
      </c>
      <c r="H449" s="60">
        <f>$F449-Actions!$L$7</f>
        <v>-818.81242480210494</v>
      </c>
      <c r="I449" s="61">
        <f>$H449/Actions!$L$7</f>
        <v>-8.188473854912285E-4</v>
      </c>
      <c r="J449" s="35">
        <v>1.0578175025658684E-2</v>
      </c>
      <c r="K449" s="1">
        <f t="shared" si="16"/>
        <v>269</v>
      </c>
    </row>
    <row r="450" spans="1:11" x14ac:dyDescent="0.3">
      <c r="A450" s="14">
        <f>Actions!$L$2*(1+Rendements!L437)</f>
        <v>84.14370709382149</v>
      </c>
      <c r="B450" s="14">
        <f>Actions!$M$2*(1+Rendements!M437)</f>
        <v>75.854769230769236</v>
      </c>
      <c r="C450" s="14">
        <f>Actions!$N$2*(1+Rendements!N437)</f>
        <v>10.529892550143265</v>
      </c>
      <c r="D450" s="14">
        <f>Actions!$O$2*(1+Rendements!O437)</f>
        <v>11.355315870570106</v>
      </c>
      <c r="E450" s="14">
        <f>Actions!$P$2*(1+Rendements!P437)</f>
        <v>102.58979206049149</v>
      </c>
      <c r="F450" s="59">
        <f>(Actions!$L$5*A450)+(Actions!$M$5*B450)+(Actions!$N$5*C450)+(Actions!$O$5*D450)+(Actions!$P$5*E450)</f>
        <v>1007233.5864452769</v>
      </c>
      <c r="G450" s="62">
        <f t="shared" si="15"/>
        <v>8.1020738668715619E-3</v>
      </c>
      <c r="H450" s="60">
        <f>$F450-Actions!$L$7</f>
        <v>7276.2814452768071</v>
      </c>
      <c r="I450" s="61">
        <f>$H450/Actions!$L$7</f>
        <v>7.2765921193773432E-3</v>
      </c>
      <c r="J450" s="35">
        <v>1.0586582541621805E-2</v>
      </c>
      <c r="K450" s="1">
        <f t="shared" si="16"/>
        <v>270</v>
      </c>
    </row>
    <row r="451" spans="1:11" x14ac:dyDescent="0.3">
      <c r="A451" s="14">
        <f>Actions!$L$2*(1+Rendements!L438)</f>
        <v>82.790279904306217</v>
      </c>
      <c r="B451" s="14">
        <f>Actions!$M$2*(1+Rendements!M438)</f>
        <v>75.603738317757006</v>
      </c>
      <c r="C451" s="14">
        <f>Actions!$N$2*(1+Rendements!N438)</f>
        <v>10.112944523470839</v>
      </c>
      <c r="D451" s="14">
        <f>Actions!$O$2*(1+Rendements!O438)</f>
        <v>10.961702127659574</v>
      </c>
      <c r="E451" s="14">
        <f>Actions!$P$2*(1+Rendements!P438)</f>
        <v>99.569444444444443</v>
      </c>
      <c r="F451" s="59">
        <f>(Actions!$L$5*A451)+(Actions!$M$5*B451)+(Actions!$N$5*C451)+(Actions!$O$5*D451)+(Actions!$P$5*E451)</f>
        <v>982326.09951797919</v>
      </c>
      <c r="G451" s="62">
        <f t="shared" si="15"/>
        <v>-2.4728610386396066E-2</v>
      </c>
      <c r="H451" s="60">
        <f>$F451-Actions!$L$7</f>
        <v>-17631.205482020858</v>
      </c>
      <c r="I451" s="61">
        <f>$H451/Actions!$L$7</f>
        <v>-1.7631958278479555E-2</v>
      </c>
      <c r="J451" s="35">
        <v>1.0670100613871051E-2</v>
      </c>
      <c r="K451" s="1">
        <f t="shared" si="16"/>
        <v>271</v>
      </c>
    </row>
    <row r="452" spans="1:11" x14ac:dyDescent="0.3">
      <c r="A452" s="14">
        <f>Actions!$L$2*(1+Rendements!L439)</f>
        <v>83.126015455204055</v>
      </c>
      <c r="B452" s="14">
        <f>Actions!$M$2*(1+Rendements!M439)</f>
        <v>78.501265822784802</v>
      </c>
      <c r="C452" s="14">
        <f>Actions!$N$2*(1+Rendements!N439)</f>
        <v>10.501125</v>
      </c>
      <c r="D452" s="14">
        <f>Actions!$O$2*(1+Rendements!O439)</f>
        <v>11.056521739130433</v>
      </c>
      <c r="E452" s="14">
        <f>Actions!$P$2*(1+Rendements!P439)</f>
        <v>100.31214953271028</v>
      </c>
      <c r="F452" s="59">
        <f>(Actions!$L$5*A452)+(Actions!$M$5*B452)+(Actions!$N$5*C452)+(Actions!$O$5*D452)+(Actions!$P$5*E452)</f>
        <v>1001271.3575775806</v>
      </c>
      <c r="G452" s="62">
        <f t="shared" si="15"/>
        <v>1.9286119007626557E-2</v>
      </c>
      <c r="H452" s="60">
        <f>$F452-Actions!$L$7</f>
        <v>1314.0525775805581</v>
      </c>
      <c r="I452" s="61">
        <f>$H452/Actions!$L$7</f>
        <v>1.3141086834507979E-3</v>
      </c>
      <c r="J452" s="35">
        <v>1.0697766573370219E-2</v>
      </c>
      <c r="K452" s="1">
        <f t="shared" si="16"/>
        <v>272</v>
      </c>
    </row>
    <row r="453" spans="1:11" x14ac:dyDescent="0.3">
      <c r="A453" s="14">
        <f>Actions!$L$2*(1+Rendements!L440)</f>
        <v>82.697577081815965</v>
      </c>
      <c r="B453" s="14">
        <f>Actions!$M$2*(1+Rendements!M440)</f>
        <v>75.373374613003108</v>
      </c>
      <c r="C453" s="14">
        <f>Actions!$N$2*(1+Rendements!N440)</f>
        <v>10.434590043923865</v>
      </c>
      <c r="D453" s="14">
        <f>Actions!$O$2*(1+Rendements!O440)</f>
        <v>11.266063704286273</v>
      </c>
      <c r="E453" s="14">
        <f>Actions!$P$2*(1+Rendements!P440)</f>
        <v>99.747191011235955</v>
      </c>
      <c r="F453" s="59">
        <f>(Actions!$L$5*A453)+(Actions!$M$5*B453)+(Actions!$N$5*C453)+(Actions!$O$5*D453)+(Actions!$P$5*E453)</f>
        <v>993445.85207906493</v>
      </c>
      <c r="G453" s="62">
        <f t="shared" si="15"/>
        <v>-7.8155691154976337E-3</v>
      </c>
      <c r="H453" s="60">
        <f>$F453-Actions!$L$7</f>
        <v>-6511.4529209351167</v>
      </c>
      <c r="I453" s="61">
        <f>$H453/Actions!$L$7</f>
        <v>-6.511730939287569E-3</v>
      </c>
      <c r="J453" s="35">
        <v>1.0730396032420425E-2</v>
      </c>
      <c r="K453" s="1">
        <f t="shared" si="16"/>
        <v>273</v>
      </c>
    </row>
    <row r="454" spans="1:11" x14ac:dyDescent="0.3">
      <c r="A454" s="14">
        <f>Actions!$L$2*(1+Rendements!L441)</f>
        <v>83.846789744847882</v>
      </c>
      <c r="B454" s="14">
        <f>Actions!$M$2*(1+Rendements!M441)</f>
        <v>76.315457413249206</v>
      </c>
      <c r="C454" s="14">
        <f>Actions!$N$2*(1+Rendements!N441)</f>
        <v>10.557249388753057</v>
      </c>
      <c r="D454" s="14">
        <f>Actions!$O$2*(1+Rendements!O441)</f>
        <v>10.946051602814698</v>
      </c>
      <c r="E454" s="14">
        <f>Actions!$P$2*(1+Rendements!P441)</f>
        <v>99.551886792452834</v>
      </c>
      <c r="F454" s="59">
        <f>(Actions!$L$5*A454)+(Actions!$M$5*B454)+(Actions!$N$5*C454)+(Actions!$O$5*D454)+(Actions!$P$5*E454)</f>
        <v>994892.34070942225</v>
      </c>
      <c r="G454" s="62">
        <f t="shared" si="15"/>
        <v>1.4560316773482018E-3</v>
      </c>
      <c r="H454" s="60">
        <f>$F454-Actions!$L$7</f>
        <v>-5064.9642905778019</v>
      </c>
      <c r="I454" s="61">
        <f>$H454/Actions!$L$7</f>
        <v>-5.0651805484613179E-3</v>
      </c>
      <c r="J454" s="35">
        <v>1.076022032239967E-2</v>
      </c>
      <c r="K454" s="1">
        <f t="shared" si="16"/>
        <v>274</v>
      </c>
    </row>
    <row r="455" spans="1:11" x14ac:dyDescent="0.3">
      <c r="A455" s="14">
        <f>Actions!$L$2*(1+Rendements!L442)</f>
        <v>80.228834820882724</v>
      </c>
      <c r="B455" s="14">
        <f>Actions!$M$2*(1+Rendements!M442)</f>
        <v>75.093333333333334</v>
      </c>
      <c r="C455" s="14">
        <f>Actions!$N$2*(1+Rendements!N442)</f>
        <v>10.032749636803874</v>
      </c>
      <c r="D455" s="14">
        <f>Actions!$O$2*(1+Rendements!O442)</f>
        <v>11.02976</v>
      </c>
      <c r="E455" s="14">
        <f>Actions!$P$2*(1+Rendements!P442)</f>
        <v>100.88285714285715</v>
      </c>
      <c r="F455" s="59">
        <f>(Actions!$L$5*A455)+(Actions!$M$5*B455)+(Actions!$N$5*C455)+(Actions!$O$5*D455)+(Actions!$P$5*E455)</f>
        <v>977162.41956307949</v>
      </c>
      <c r="G455" s="62">
        <f t="shared" si="15"/>
        <v>-1.7820944458875054E-2</v>
      </c>
      <c r="H455" s="60">
        <f>$F455-Actions!$L$7</f>
        <v>-22794.885436920566</v>
      </c>
      <c r="I455" s="61">
        <f>$H455/Actions!$L$7</f>
        <v>-2.2795858706108021E-2</v>
      </c>
      <c r="J455" s="35">
        <v>1.0841834256430132E-2</v>
      </c>
      <c r="K455" s="1">
        <f t="shared" si="16"/>
        <v>275</v>
      </c>
    </row>
    <row r="456" spans="1:11" x14ac:dyDescent="0.3">
      <c r="A456" s="14">
        <f>Actions!$L$2*(1+Rendements!L443)</f>
        <v>82.856909067753435</v>
      </c>
      <c r="B456" s="14">
        <f>Actions!$M$2*(1+Rendements!M443)</f>
        <v>78.296103896103887</v>
      </c>
      <c r="C456" s="14">
        <f>Actions!$N$2*(1+Rendements!N443)</f>
        <v>10.552079127977393</v>
      </c>
      <c r="D456" s="14">
        <f>Actions!$O$2*(1+Rendements!O443)</f>
        <v>11.254589764419171</v>
      </c>
      <c r="E456" s="14">
        <f>Actions!$P$2*(1+Rendements!P443)</f>
        <v>100.11859582542694</v>
      </c>
      <c r="F456" s="59">
        <f>(Actions!$L$5*A456)+(Actions!$M$5*B456)+(Actions!$N$5*C456)+(Actions!$O$5*D456)+(Actions!$P$5*E456)</f>
        <v>1004219.5746995007</v>
      </c>
      <c r="G456" s="62">
        <f t="shared" si="15"/>
        <v>2.7689516701347783E-2</v>
      </c>
      <c r="H456" s="60">
        <f>$F456-Actions!$L$7</f>
        <v>4262.2696995006409</v>
      </c>
      <c r="I456" s="61">
        <f>$H456/Actions!$L$7</f>
        <v>4.2624516848753262E-3</v>
      </c>
      <c r="J456" s="35">
        <v>1.0961637435685052E-2</v>
      </c>
      <c r="K456" s="1">
        <f t="shared" si="16"/>
        <v>276</v>
      </c>
    </row>
    <row r="457" spans="1:11" x14ac:dyDescent="0.3">
      <c r="A457" s="14">
        <f>Actions!$L$2*(1+Rendements!L444)</f>
        <v>81.830971098265906</v>
      </c>
      <c r="B457" s="14">
        <f>Actions!$M$2*(1+Rendements!M444)</f>
        <v>76.310828025477704</v>
      </c>
      <c r="C457" s="14">
        <f>Actions!$N$2*(1+Rendements!N444)</f>
        <v>10.229172</v>
      </c>
      <c r="D457" s="14">
        <f>Actions!$O$2*(1+Rendements!O444)</f>
        <v>11.317704122877931</v>
      </c>
      <c r="E457" s="14">
        <f>Actions!$P$2*(1+Rendements!P444)</f>
        <v>101.45714285714286</v>
      </c>
      <c r="F457" s="59">
        <f>(Actions!$L$5*A457)+(Actions!$M$5*B457)+(Actions!$N$5*C457)+(Actions!$O$5*D457)+(Actions!$P$5*E457)</f>
        <v>994208.69801243977</v>
      </c>
      <c r="G457" s="62">
        <f t="shared" si="15"/>
        <v>-9.9688125378919468E-3</v>
      </c>
      <c r="H457" s="60">
        <f>$F457-Actions!$L$7</f>
        <v>-5748.6069875602843</v>
      </c>
      <c r="I457" s="61">
        <f>$H457/Actions!$L$7</f>
        <v>-5.7488524348149883E-3</v>
      </c>
      <c r="J457" s="35">
        <v>1.1033747926592941E-2</v>
      </c>
      <c r="K457" s="1">
        <f t="shared" si="16"/>
        <v>277</v>
      </c>
    </row>
    <row r="458" spans="1:11" x14ac:dyDescent="0.3">
      <c r="A458" s="14">
        <f>Actions!$L$2*(1+Rendements!L445)</f>
        <v>85.11576544667453</v>
      </c>
      <c r="B458" s="14">
        <f>Actions!$M$2*(1+Rendements!M445)</f>
        <v>77.046153846153842</v>
      </c>
      <c r="C458" s="14">
        <f>Actions!$N$2*(1+Rendements!N445)</f>
        <v>10.53621218315617</v>
      </c>
      <c r="D458" s="14">
        <f>Actions!$O$2*(1+Rendements!O445)</f>
        <v>11.132800000000001</v>
      </c>
      <c r="E458" s="14">
        <f>Actions!$P$2*(1+Rendements!P445)</f>
        <v>100.68962264150944</v>
      </c>
      <c r="F458" s="59">
        <f>(Actions!$L$5*A458)+(Actions!$M$5*B458)+(Actions!$N$5*C458)+(Actions!$O$5*D458)+(Actions!$P$5*E458)</f>
        <v>1005028.1728374748</v>
      </c>
      <c r="G458" s="62">
        <f t="shared" si="15"/>
        <v>1.0882498661161089E-2</v>
      </c>
      <c r="H458" s="60">
        <f>$F458-Actions!$L$7</f>
        <v>5070.8678374747979</v>
      </c>
      <c r="I458" s="61">
        <f>$H458/Actions!$L$7</f>
        <v>5.0710843474210104E-3</v>
      </c>
      <c r="J458" s="35">
        <v>1.1412326546487344E-2</v>
      </c>
      <c r="K458" s="1">
        <f t="shared" si="16"/>
        <v>278</v>
      </c>
    </row>
    <row r="459" spans="1:11" x14ac:dyDescent="0.3">
      <c r="A459" s="14">
        <f>Actions!$L$2*(1+Rendements!L446)</f>
        <v>83.957496136012352</v>
      </c>
      <c r="B459" s="14">
        <f>Actions!$M$2*(1+Rendements!M446)</f>
        <v>78.026837060702874</v>
      </c>
      <c r="C459" s="14">
        <f>Actions!$N$2*(1+Rendements!N446)</f>
        <v>10.206879310344828</v>
      </c>
      <c r="D459" s="14">
        <f>Actions!$O$2*(1+Rendements!O446)</f>
        <v>11.420845070422533</v>
      </c>
      <c r="E459" s="14">
        <f>Actions!$P$2*(1+Rendements!P446)</f>
        <v>101.5409604519774</v>
      </c>
      <c r="F459" s="59">
        <f>(Actions!$L$5*A459)+(Actions!$M$5*B459)+(Actions!$N$5*C459)+(Actions!$O$5*D459)+(Actions!$P$5*E459)</f>
        <v>1005348.1080091043</v>
      </c>
      <c r="G459" s="62">
        <f t="shared" si="15"/>
        <v>3.1833453058949246E-4</v>
      </c>
      <c r="H459" s="60">
        <f>$F459-Actions!$L$7</f>
        <v>5390.8030091042165</v>
      </c>
      <c r="I459" s="61">
        <f>$H459/Actions!$L$7</f>
        <v>5.3910331792658053E-3</v>
      </c>
      <c r="J459" s="35">
        <v>1.1635434988935118E-2</v>
      </c>
      <c r="K459" s="1">
        <f t="shared" si="16"/>
        <v>279</v>
      </c>
    </row>
    <row r="460" spans="1:11" x14ac:dyDescent="0.3">
      <c r="A460" s="14">
        <f>Actions!$L$2*(1+Rendements!L447)</f>
        <v>84.652124358974362</v>
      </c>
      <c r="B460" s="14">
        <f>Actions!$M$2*(1+Rendements!M447)</f>
        <v>84.528301886792448</v>
      </c>
      <c r="C460" s="14">
        <f>Actions!$N$2*(1+Rendements!N447)</f>
        <v>10.806903178890504</v>
      </c>
      <c r="D460" s="14">
        <f>Actions!$O$2*(1+Rendements!O447)</f>
        <v>11.036464088397789</v>
      </c>
      <c r="E460" s="14">
        <f>Actions!$P$2*(1+Rendements!P447)</f>
        <v>95.62954333643988</v>
      </c>
      <c r="F460" s="59">
        <f>(Actions!$L$5*A460)+(Actions!$M$5*B460)+(Actions!$N$5*C460)+(Actions!$O$5*D460)+(Actions!$P$5*E460)</f>
        <v>1016790.4130792643</v>
      </c>
      <c r="G460" s="62">
        <f t="shared" si="15"/>
        <v>1.138143592155294E-2</v>
      </c>
      <c r="H460" s="60">
        <f>$F460-Actions!$L$7</f>
        <v>16833.10807926429</v>
      </c>
      <c r="I460" s="61">
        <f>$H460/Actions!$L$7</f>
        <v>1.6833826799499494E-2</v>
      </c>
      <c r="J460" s="35">
        <v>1.1877336191920641E-2</v>
      </c>
      <c r="K460" s="1">
        <f t="shared" si="16"/>
        <v>280</v>
      </c>
    </row>
    <row r="461" spans="1:11" x14ac:dyDescent="0.3">
      <c r="A461" s="14">
        <f>Actions!$L$2*(1+Rendements!L448)</f>
        <v>81.655537273762803</v>
      </c>
      <c r="B461" s="14">
        <f>Actions!$M$2*(1+Rendements!M448)</f>
        <v>75.483428571428561</v>
      </c>
      <c r="C461" s="14">
        <f>Actions!$N$2*(1+Rendements!N448)</f>
        <v>10.093540703517588</v>
      </c>
      <c r="D461" s="14">
        <f>Actions!$O$2*(1+Rendements!O448)</f>
        <v>10.832198638366039</v>
      </c>
      <c r="E461" s="14">
        <f>Actions!$P$2*(1+Rendements!P448)</f>
        <v>98.72820763956905</v>
      </c>
      <c r="F461" s="59">
        <f>(Actions!$L$5*A461)+(Actions!$M$5*B461)+(Actions!$N$5*C461)+(Actions!$O$5*D461)+(Actions!$P$5*E461)</f>
        <v>974939.5931017471</v>
      </c>
      <c r="G461" s="62">
        <f t="shared" si="15"/>
        <v>-4.1159731090280038E-2</v>
      </c>
      <c r="H461" s="60">
        <f>$F461-Actions!$L$7</f>
        <v>-25017.71189825295</v>
      </c>
      <c r="I461" s="61">
        <f>$H461/Actions!$L$7</f>
        <v>-2.5018780075068255E-2</v>
      </c>
      <c r="J461" s="35">
        <v>1.1949836943664416E-2</v>
      </c>
      <c r="K461" s="1">
        <f t="shared" si="16"/>
        <v>281</v>
      </c>
    </row>
    <row r="462" spans="1:11" x14ac:dyDescent="0.3">
      <c r="A462" s="14">
        <f>Actions!$L$2*(1+Rendements!L449)</f>
        <v>85.475222797927444</v>
      </c>
      <c r="B462" s="14">
        <f>Actions!$M$2*(1+Rendements!M449)</f>
        <v>75.460465116279067</v>
      </c>
      <c r="C462" s="14">
        <f>Actions!$N$2*(1+Rendements!N449)</f>
        <v>10.485474703310432</v>
      </c>
      <c r="D462" s="14">
        <f>Actions!$O$2*(1+Rendements!O449)</f>
        <v>11.557101449275363</v>
      </c>
      <c r="E462" s="14">
        <f>Actions!$P$2*(1+Rendements!P449)</f>
        <v>101.20139581256232</v>
      </c>
      <c r="F462" s="59">
        <f>(Actions!$L$5*A462)+(Actions!$M$5*B462)+(Actions!$N$5*C462)+(Actions!$O$5*D462)+(Actions!$P$5*E462)</f>
        <v>1009383.8431645654</v>
      </c>
      <c r="G462" s="62">
        <f t="shared" si="15"/>
        <v>3.5329624836790918E-2</v>
      </c>
      <c r="H462" s="60">
        <f>$F462-Actions!$L$7</f>
        <v>9426.5381645653397</v>
      </c>
      <c r="I462" s="61">
        <f>$H462/Actions!$L$7</f>
        <v>9.4269406477962975E-3</v>
      </c>
      <c r="J462" s="35">
        <v>1.2150413273992898E-2</v>
      </c>
      <c r="K462" s="1">
        <f t="shared" si="16"/>
        <v>282</v>
      </c>
    </row>
    <row r="463" spans="1:11" x14ac:dyDescent="0.3">
      <c r="A463" s="14">
        <f>Actions!$L$2*(1+Rendements!L450)</f>
        <v>82.882050405268487</v>
      </c>
      <c r="B463" s="14">
        <f>Actions!$M$2*(1+Rendements!M450)</f>
        <v>78.163313609467465</v>
      </c>
      <c r="C463" s="14">
        <f>Actions!$N$2*(1+Rendements!N450)</f>
        <v>10.580885405854266</v>
      </c>
      <c r="D463" s="14">
        <f>Actions!$O$2*(1+Rendements!O450)</f>
        <v>11.316853932584269</v>
      </c>
      <c r="E463" s="14">
        <f>Actions!$P$2*(1+Rendements!P450)</f>
        <v>100.99752475247524</v>
      </c>
      <c r="F463" s="59">
        <f>(Actions!$L$5*A463)+(Actions!$M$5*B463)+(Actions!$N$5*C463)+(Actions!$O$5*D463)+(Actions!$P$5*E463)</f>
        <v>1007345.9071190301</v>
      </c>
      <c r="G463" s="62">
        <f t="shared" si="15"/>
        <v>-2.0189901585367931E-3</v>
      </c>
      <c r="H463" s="60">
        <f>$F463-Actions!$L$7</f>
        <v>7388.6021190300817</v>
      </c>
      <c r="I463" s="61">
        <f>$H463/Actions!$L$7</f>
        <v>7.3889175888665381E-3</v>
      </c>
      <c r="J463" s="35">
        <v>1.2217072115418367E-2</v>
      </c>
      <c r="K463" s="1">
        <f t="shared" si="16"/>
        <v>283</v>
      </c>
    </row>
    <row r="464" spans="1:11" x14ac:dyDescent="0.3">
      <c r="A464" s="14">
        <f>Actions!$L$2*(1+Rendements!L451)</f>
        <v>83.60201506831821</v>
      </c>
      <c r="B464" s="14">
        <f>Actions!$M$2*(1+Rendements!M451)</f>
        <v>77.023255813953483</v>
      </c>
      <c r="C464" s="14">
        <f>Actions!$N$2*(1+Rendements!N451)</f>
        <v>10.455</v>
      </c>
      <c r="D464" s="14">
        <f>Actions!$O$2*(1+Rendements!O451)</f>
        <v>11.164416203335982</v>
      </c>
      <c r="E464" s="14">
        <f>Actions!$P$2*(1+Rendements!P451)</f>
        <v>100.1039408866995</v>
      </c>
      <c r="F464" s="59">
        <f>(Actions!$L$5*A464)+(Actions!$M$5*B464)+(Actions!$N$5*C464)+(Actions!$O$5*D464)+(Actions!$P$5*E464)</f>
        <v>999191.69770552288</v>
      </c>
      <c r="G464" s="62">
        <f t="shared" si="15"/>
        <v>-8.0947461600633375E-3</v>
      </c>
      <c r="H464" s="60">
        <f>$F464-Actions!$L$7</f>
        <v>-765.60729447717313</v>
      </c>
      <c r="I464" s="61">
        <f>$H464/Actions!$L$7</f>
        <v>-7.6563998347626758E-4</v>
      </c>
      <c r="J464" s="35">
        <v>1.2250926115019987E-2</v>
      </c>
      <c r="K464" s="1">
        <f t="shared" si="16"/>
        <v>284</v>
      </c>
    </row>
    <row r="465" spans="1:11" x14ac:dyDescent="0.3">
      <c r="A465" s="14">
        <f>Actions!$L$2*(1+Rendements!L452)</f>
        <v>83.911363288230774</v>
      </c>
      <c r="B465" s="14">
        <f>Actions!$M$2*(1+Rendements!M452)</f>
        <v>75.909565217391304</v>
      </c>
      <c r="C465" s="14">
        <f>Actions!$N$2*(1+Rendements!N452)</f>
        <v>10.523627692307691</v>
      </c>
      <c r="D465" s="14">
        <f>Actions!$O$2*(1+Rendements!O452)</f>
        <v>11.369561752988046</v>
      </c>
      <c r="E465" s="14">
        <f>Actions!$P$2*(1+Rendements!P452)</f>
        <v>104.07863501483681</v>
      </c>
      <c r="F465" s="59">
        <f>(Actions!$L$5*A465)+(Actions!$M$5*B465)+(Actions!$N$5*C465)+(Actions!$O$5*D465)+(Actions!$P$5*E465)</f>
        <v>1009917.6222036098</v>
      </c>
      <c r="G465" s="62">
        <f t="shared" si="15"/>
        <v>1.0734601300948832E-2</v>
      </c>
      <c r="H465" s="60">
        <f>$F465-Actions!$L$7</f>
        <v>9960.3172036097385</v>
      </c>
      <c r="I465" s="61">
        <f>$H465/Actions!$L$7</f>
        <v>9.9607424775098145E-3</v>
      </c>
      <c r="J465" s="35">
        <v>1.240593050974037E-2</v>
      </c>
      <c r="K465" s="1">
        <f t="shared" si="16"/>
        <v>285</v>
      </c>
    </row>
    <row r="466" spans="1:11" x14ac:dyDescent="0.3">
      <c r="A466" s="14">
        <f>Actions!$L$2*(1+Rendements!L453)</f>
        <v>84.164955504703798</v>
      </c>
      <c r="B466" s="14">
        <f>Actions!$M$2*(1+Rendements!M453)</f>
        <v>77.475659824046915</v>
      </c>
      <c r="C466" s="14">
        <f>Actions!$N$2*(1+Rendements!N453)</f>
        <v>10.467783778275932</v>
      </c>
      <c r="D466" s="14">
        <f>Actions!$O$2*(1+Rendements!O453)</f>
        <v>11.287912087912087</v>
      </c>
      <c r="E466" s="14">
        <f>Actions!$P$2*(1+Rendements!P453)</f>
        <v>100.40401146131805</v>
      </c>
      <c r="F466" s="59">
        <f>(Actions!$L$5*A466)+(Actions!$M$5*B466)+(Actions!$N$5*C466)+(Actions!$O$5*D466)+(Actions!$P$5*E466)</f>
        <v>1004763.8215610837</v>
      </c>
      <c r="G466" s="62">
        <f t="shared" si="15"/>
        <v>-5.1031891405961538E-3</v>
      </c>
      <c r="H466" s="60">
        <f>$F466-Actions!$L$7</f>
        <v>4806.516561083612</v>
      </c>
      <c r="I466" s="61">
        <f>$H466/Actions!$L$7</f>
        <v>4.8067217840701828E-3</v>
      </c>
      <c r="J466" s="35">
        <v>1.2459933134888843E-2</v>
      </c>
      <c r="K466" s="1">
        <f t="shared" si="16"/>
        <v>286</v>
      </c>
    </row>
    <row r="467" spans="1:11" x14ac:dyDescent="0.3">
      <c r="A467" s="14">
        <f>Actions!$L$2*(1+Rendements!L454)</f>
        <v>83.190232264579649</v>
      </c>
      <c r="B467" s="14">
        <f>Actions!$M$2*(1+Rendements!M454)</f>
        <v>77.469767441860469</v>
      </c>
      <c r="C467" s="14">
        <f>Actions!$N$2*(1+Rendements!N454)</f>
        <v>10.43159169550173</v>
      </c>
      <c r="D467" s="14">
        <f>Actions!$O$2*(1+Rendements!O454)</f>
        <v>11.20436137071651</v>
      </c>
      <c r="E467" s="14">
        <f>Actions!$P$2*(1+Rendements!P454)</f>
        <v>100.30783938814533</v>
      </c>
      <c r="F467" s="59">
        <f>(Actions!$L$5*A467)+(Actions!$M$5*B467)+(Actions!$N$5*C467)+(Actions!$O$5*D467)+(Actions!$P$5*E467)</f>
        <v>1000040.2991502902</v>
      </c>
      <c r="G467" s="62">
        <f t="shared" ref="G467:G528" si="17">(F467/F466)-1</f>
        <v>-4.7011270802471694E-3</v>
      </c>
      <c r="H467" s="60">
        <f>$F467-Actions!$L$7</f>
        <v>82.994150290149264</v>
      </c>
      <c r="I467" s="61">
        <f>$H467/Actions!$L$7</f>
        <v>8.299769387668932E-5</v>
      </c>
      <c r="J467" s="35">
        <v>1.26787257773476E-2</v>
      </c>
      <c r="K467" s="1">
        <f t="shared" si="16"/>
        <v>287</v>
      </c>
    </row>
    <row r="468" spans="1:11" x14ac:dyDescent="0.3">
      <c r="A468" s="14">
        <f>Actions!$L$2*(1+Rendements!L455)</f>
        <v>83.400443824499106</v>
      </c>
      <c r="B468" s="14">
        <f>Actions!$M$2*(1+Rendements!M455)</f>
        <v>78.349279538904895</v>
      </c>
      <c r="C468" s="14">
        <f>Actions!$N$2*(1+Rendements!N455)</f>
        <v>10.380351897184823</v>
      </c>
      <c r="D468" s="14">
        <f>Actions!$O$2*(1+Rendements!O455)</f>
        <v>11.243596730245232</v>
      </c>
      <c r="E468" s="14">
        <f>Actions!$P$2*(1+Rendements!P455)</f>
        <v>102.13649425287355</v>
      </c>
      <c r="F468" s="59">
        <f>(Actions!$L$5*A468)+(Actions!$M$5*B468)+(Actions!$N$5*C468)+(Actions!$O$5*D468)+(Actions!$P$5*E468)</f>
        <v>1006193.0678077906</v>
      </c>
      <c r="G468" s="62">
        <f t="shared" si="17"/>
        <v>6.1525207161434725E-3</v>
      </c>
      <c r="H468" s="60">
        <f>$F468-Actions!$L$7</f>
        <v>6235.7628077905392</v>
      </c>
      <c r="I468" s="61">
        <f>$H468/Actions!$L$7</f>
        <v>6.2360290550510442E-3</v>
      </c>
      <c r="J468" s="35">
        <v>1.2922466628872213E-2</v>
      </c>
      <c r="K468" s="1">
        <f t="shared" si="16"/>
        <v>288</v>
      </c>
    </row>
    <row r="469" spans="1:11" x14ac:dyDescent="0.3">
      <c r="A469" s="14">
        <f>Actions!$L$2*(1+Rendements!L456)</f>
        <v>83.888564167725519</v>
      </c>
      <c r="B469" s="14">
        <f>Actions!$M$2*(1+Rendements!M456)</f>
        <v>75.498305084745752</v>
      </c>
      <c r="C469" s="14">
        <f>Actions!$N$2*(1+Rendements!N456)</f>
        <v>10.686999178138484</v>
      </c>
      <c r="D469" s="14">
        <f>Actions!$O$2*(1+Rendements!O456)</f>
        <v>11.417138425746412</v>
      </c>
      <c r="E469" s="14">
        <f>Actions!$P$2*(1+Rendements!P456)</f>
        <v>94.295711592836952</v>
      </c>
      <c r="F469" s="59">
        <f>(Actions!$L$5*A469)+(Actions!$M$5*B469)+(Actions!$N$5*C469)+(Actions!$O$5*D469)+(Actions!$P$5*E469)</f>
        <v>993298.83471095539</v>
      </c>
      <c r="G469" s="62">
        <f t="shared" si="17"/>
        <v>-1.2814869739589896E-2</v>
      </c>
      <c r="H469" s="60">
        <f>$F469-Actions!$L$7</f>
        <v>-6658.4702890446642</v>
      </c>
      <c r="I469" s="61">
        <f>$H469/Actions!$L$7</f>
        <v>-6.6587545845716526E-3</v>
      </c>
      <c r="J469" s="35">
        <v>1.2968794679556342E-2</v>
      </c>
      <c r="K469" s="1">
        <f t="shared" si="16"/>
        <v>289</v>
      </c>
    </row>
    <row r="470" spans="1:11" x14ac:dyDescent="0.3">
      <c r="A470" s="14">
        <f>Actions!$L$2*(1+Rendements!L457)</f>
        <v>83.559421518987335</v>
      </c>
      <c r="B470" s="14">
        <f>Actions!$M$2*(1+Rendements!M457)</f>
        <v>76.137931034482762</v>
      </c>
      <c r="C470" s="14">
        <f>Actions!$N$2*(1+Rendements!N457)</f>
        <v>10.423477386934675</v>
      </c>
      <c r="D470" s="14">
        <f>Actions!$O$2*(1+Rendements!O457)</f>
        <v>11.046633701027007</v>
      </c>
      <c r="E470" s="14">
        <f>Actions!$P$2*(1+Rendements!P457)</f>
        <v>99.995228528377709</v>
      </c>
      <c r="F470" s="59">
        <f>(Actions!$L$5*A470)+(Actions!$M$5*B470)+(Actions!$N$5*C470)+(Actions!$O$5*D470)+(Actions!$P$5*E470)</f>
        <v>993861.80981411401</v>
      </c>
      <c r="G470" s="62">
        <f t="shared" si="17"/>
        <v>5.6677314367581388E-4</v>
      </c>
      <c r="H470" s="60">
        <f>$F470-Actions!$L$7</f>
        <v>-6095.4951858860441</v>
      </c>
      <c r="I470" s="61">
        <f>$H470/Actions!$L$7</f>
        <v>-6.0957554441647323E-3</v>
      </c>
      <c r="J470" s="35">
        <v>1.3100158434738232E-2</v>
      </c>
      <c r="K470" s="1">
        <f t="shared" si="16"/>
        <v>290</v>
      </c>
    </row>
    <row r="471" spans="1:11" x14ac:dyDescent="0.3">
      <c r="A471" s="14">
        <f>Actions!$L$2*(1+Rendements!L458)</f>
        <v>83.06216862894037</v>
      </c>
      <c r="B471" s="14">
        <f>Actions!$M$2*(1+Rendements!M458)</f>
        <v>76.577391304347813</v>
      </c>
      <c r="C471" s="14">
        <f>Actions!$N$2*(1+Rendements!N458)</f>
        <v>10.634168346774192</v>
      </c>
      <c r="D471" s="14">
        <f>Actions!$O$2*(1+Rendements!O458)</f>
        <v>11.342537601234092</v>
      </c>
      <c r="E471" s="14">
        <f>Actions!$P$2*(1+Rendements!P458)</f>
        <v>100.65219586067643</v>
      </c>
      <c r="F471" s="59">
        <f>(Actions!$L$5*A471)+(Actions!$M$5*B471)+(Actions!$N$5*C471)+(Actions!$O$5*D471)+(Actions!$P$5*E471)</f>
        <v>1004437.8664990028</v>
      </c>
      <c r="G471" s="62">
        <f t="shared" si="17"/>
        <v>1.064137547137145E-2</v>
      </c>
      <c r="H471" s="60">
        <f>$F471-Actions!$L$7</f>
        <v>4480.5614990027389</v>
      </c>
      <c r="I471" s="61">
        <f>$H471/Actions!$L$7</f>
        <v>4.4807528047437371E-3</v>
      </c>
      <c r="J471" s="35">
        <v>1.329285869805347E-2</v>
      </c>
      <c r="K471" s="1">
        <f t="shared" si="16"/>
        <v>291</v>
      </c>
    </row>
    <row r="472" spans="1:11" x14ac:dyDescent="0.3">
      <c r="A472" s="14">
        <f>Actions!$L$2*(1+Rendements!L459)</f>
        <v>82.729084193096412</v>
      </c>
      <c r="B472" s="14">
        <f>Actions!$M$2*(1+Rendements!M459)</f>
        <v>77.023255813953483</v>
      </c>
      <c r="C472" s="14">
        <f>Actions!$N$2*(1+Rendements!N459)</f>
        <v>10.682958374628345</v>
      </c>
      <c r="D472" s="14">
        <f>Actions!$O$2*(1+Rendements!O459)</f>
        <v>11.327951256664127</v>
      </c>
      <c r="E472" s="14">
        <f>Actions!$P$2*(1+Rendements!P459)</f>
        <v>99.537550403225794</v>
      </c>
      <c r="F472" s="59">
        <f>(Actions!$L$5*A472)+(Actions!$M$5*B472)+(Actions!$N$5*C472)+(Actions!$O$5*D472)+(Actions!$P$5*E472)</f>
        <v>1003256.5182545509</v>
      </c>
      <c r="G472" s="62">
        <f t="shared" si="17"/>
        <v>-1.1761287421088173E-3</v>
      </c>
      <c r="H472" s="60">
        <f>$F472-Actions!$L$7</f>
        <v>3299.2132545508211</v>
      </c>
      <c r="I472" s="61">
        <f>$H472/Actions!$L$7</f>
        <v>3.2993541204749946E-3</v>
      </c>
      <c r="J472" s="35">
        <v>1.3412197573916172E-2</v>
      </c>
      <c r="K472" s="1">
        <f t="shared" si="16"/>
        <v>292</v>
      </c>
    </row>
    <row r="473" spans="1:11" x14ac:dyDescent="0.3">
      <c r="A473" s="14">
        <f>Actions!$L$2*(1+Rendements!L460)</f>
        <v>84.720539114770972</v>
      </c>
      <c r="B473" s="14">
        <f>Actions!$M$2*(1+Rendements!M460)</f>
        <v>76.354782608695643</v>
      </c>
      <c r="C473" s="14">
        <f>Actions!$N$2*(1+Rendements!N460)</f>
        <v>10.307960717749756</v>
      </c>
      <c r="D473" s="14">
        <f>Actions!$O$2*(1+Rendements!O460)</f>
        <v>11.389759036144579</v>
      </c>
      <c r="E473" s="14">
        <f>Actions!$P$2*(1+Rendements!P460)</f>
        <v>99.579389312977085</v>
      </c>
      <c r="F473" s="59">
        <f>(Actions!$L$5*A473)+(Actions!$M$5*B473)+(Actions!$N$5*C473)+(Actions!$O$5*D473)+(Actions!$P$5*E473)</f>
        <v>1000294.9964257835</v>
      </c>
      <c r="G473" s="62">
        <f t="shared" si="17"/>
        <v>-2.9519088836021945E-3</v>
      </c>
      <c r="H473" s="60">
        <f>$F473-Actions!$L$7</f>
        <v>337.69142578344326</v>
      </c>
      <c r="I473" s="61">
        <f>$H473/Actions!$L$7</f>
        <v>3.3770584413445856E-4</v>
      </c>
      <c r="J473" s="35">
        <v>1.361128430620046E-2</v>
      </c>
      <c r="K473" s="1">
        <f t="shared" si="16"/>
        <v>293</v>
      </c>
    </row>
    <row r="474" spans="1:11" x14ac:dyDescent="0.3">
      <c r="A474" s="14">
        <f>Actions!$L$2*(1+Rendements!L461)</f>
        <v>84.047300418834851</v>
      </c>
      <c r="B474" s="14">
        <f>Actions!$M$2*(1+Rendements!M461)</f>
        <v>78.591253644314875</v>
      </c>
      <c r="C474" s="14">
        <f>Actions!$N$2*(1+Rendements!N461)</f>
        <v>10.352147073290704</v>
      </c>
      <c r="D474" s="14">
        <f>Actions!$O$2*(1+Rendements!O461)</f>
        <v>11.12536097741577</v>
      </c>
      <c r="E474" s="14">
        <f>Actions!$P$2*(1+Rendements!P461)</f>
        <v>98.4869029275809</v>
      </c>
      <c r="F474" s="59">
        <f>(Actions!$L$5*A474)+(Actions!$M$5*B474)+(Actions!$N$5*C474)+(Actions!$O$5*D474)+(Actions!$P$5*E474)</f>
        <v>998457.54355664505</v>
      </c>
      <c r="G474" s="62">
        <f t="shared" si="17"/>
        <v>-1.8369109869628142E-3</v>
      </c>
      <c r="H474" s="60">
        <f>$F474-Actions!$L$7</f>
        <v>-1499.7614433550043</v>
      </c>
      <c r="I474" s="61">
        <f>$H474/Actions!$L$7</f>
        <v>-1.4998254784038046E-3</v>
      </c>
      <c r="J474" s="35">
        <v>1.4191744542779151E-2</v>
      </c>
      <c r="K474" s="1">
        <f t="shared" si="16"/>
        <v>294</v>
      </c>
    </row>
    <row r="475" spans="1:11" x14ac:dyDescent="0.3">
      <c r="A475" s="14">
        <f>Actions!$L$2*(1+Rendements!L462)</f>
        <v>83.517267794043406</v>
      </c>
      <c r="B475" s="14">
        <f>Actions!$M$2*(1+Rendements!M462)</f>
        <v>80.738461538461522</v>
      </c>
      <c r="C475" s="14">
        <f>Actions!$N$2*(1+Rendements!N462)</f>
        <v>10.392675111773475</v>
      </c>
      <c r="D475" s="14">
        <f>Actions!$O$2*(1+Rendements!O462)</f>
        <v>10.966231830040998</v>
      </c>
      <c r="E475" s="14">
        <f>Actions!$P$2*(1+Rendements!P462)</f>
        <v>100.60534591194968</v>
      </c>
      <c r="F475" s="59">
        <f>(Actions!$L$5*A475)+(Actions!$M$5*B475)+(Actions!$N$5*C475)+(Actions!$O$5*D475)+(Actions!$P$5*E475)</f>
        <v>1004929.8980442365</v>
      </c>
      <c r="G475" s="62">
        <f t="shared" si="17"/>
        <v>6.4823532351070412E-3</v>
      </c>
      <c r="H475" s="60">
        <f>$F475-Actions!$L$7</f>
        <v>4972.5930442364188</v>
      </c>
      <c r="I475" s="61">
        <f>$H475/Actions!$L$7</f>
        <v>4.972805358161185E-3</v>
      </c>
      <c r="J475" s="35">
        <v>1.4366606453070403E-2</v>
      </c>
      <c r="K475" s="1">
        <f t="shared" si="16"/>
        <v>295</v>
      </c>
    </row>
    <row r="476" spans="1:11" x14ac:dyDescent="0.3">
      <c r="A476" s="14">
        <f>Actions!$L$2*(1+Rendements!L463)</f>
        <v>83.401150397777499</v>
      </c>
      <c r="B476" s="14">
        <f>Actions!$M$2*(1+Rendements!M463)</f>
        <v>77.00813008130082</v>
      </c>
      <c r="C476" s="14">
        <f>Actions!$N$2*(1+Rendements!N463)</f>
        <v>10.632646176911544</v>
      </c>
      <c r="D476" s="14">
        <f>Actions!$O$2*(1+Rendements!O463)</f>
        <v>10.901560715645223</v>
      </c>
      <c r="E476" s="14">
        <f>Actions!$P$2*(1+Rendements!P463)</f>
        <v>99.658115183246082</v>
      </c>
      <c r="F476" s="59">
        <f>(Actions!$L$5*A476)+(Actions!$M$5*B476)+(Actions!$N$5*C476)+(Actions!$O$5*D476)+(Actions!$P$5*E476)</f>
        <v>996488.83126566617</v>
      </c>
      <c r="G476" s="62">
        <f t="shared" si="17"/>
        <v>-8.3996573243546591E-3</v>
      </c>
      <c r="H476" s="60">
        <f>$F476-Actions!$L$7</f>
        <v>-3468.4737343338784</v>
      </c>
      <c r="I476" s="61">
        <f>$H476/Actions!$L$7</f>
        <v>-3.4686218271427881E-3</v>
      </c>
      <c r="J476" s="35">
        <v>1.4402775330831135E-2</v>
      </c>
      <c r="K476" s="1">
        <f t="shared" si="16"/>
        <v>296</v>
      </c>
    </row>
    <row r="477" spans="1:11" x14ac:dyDescent="0.3">
      <c r="A477" s="14">
        <f>Actions!$L$2*(1+Rendements!L464)</f>
        <v>85.621446286220404</v>
      </c>
      <c r="B477" s="14">
        <f>Actions!$M$2*(1+Rendements!M464)</f>
        <v>77.837837837837839</v>
      </c>
      <c r="C477" s="14">
        <f>Actions!$N$2*(1+Rendements!N464)</f>
        <v>10.229973464373463</v>
      </c>
      <c r="D477" s="14">
        <f>Actions!$O$2*(1+Rendements!O464)</f>
        <v>10.906531091122407</v>
      </c>
      <c r="E477" s="14">
        <f>Actions!$P$2*(1+Rendements!P464)</f>
        <v>102.67555438225975</v>
      </c>
      <c r="F477" s="59">
        <f>(Actions!$L$5*A477)+(Actions!$M$5*B477)+(Actions!$N$5*C477)+(Actions!$O$5*D477)+(Actions!$P$5*E477)</f>
        <v>1002353.292007525</v>
      </c>
      <c r="G477" s="62">
        <f t="shared" si="17"/>
        <v>5.8851244066731034E-3</v>
      </c>
      <c r="H477" s="60">
        <f>$F477-Actions!$L$7</f>
        <v>2395.9870075249346</v>
      </c>
      <c r="I477" s="61">
        <f>$H477/Actions!$L$7</f>
        <v>2.3960893085579632E-3</v>
      </c>
      <c r="J477" s="35">
        <v>1.4673999267566663E-2</v>
      </c>
      <c r="K477" s="1">
        <f t="shared" si="16"/>
        <v>297</v>
      </c>
    </row>
    <row r="478" spans="1:11" x14ac:dyDescent="0.3">
      <c r="A478" s="14">
        <f>Actions!$L$2*(1+Rendements!L465)</f>
        <v>84.147981968630347</v>
      </c>
      <c r="B478" s="14">
        <f>Actions!$M$2*(1+Rendements!M465)</f>
        <v>77.823999999999998</v>
      </c>
      <c r="C478" s="14">
        <f>Actions!$N$2*(1+Rendements!N465)</f>
        <v>10.238675170751307</v>
      </c>
      <c r="D478" s="14">
        <f>Actions!$O$2*(1+Rendements!O465)</f>
        <v>11.132530120481928</v>
      </c>
      <c r="E478" s="14">
        <f>Actions!$P$2*(1+Rendements!P465)</f>
        <v>101.33100775193799</v>
      </c>
      <c r="F478" s="59">
        <f>(Actions!$L$5*A478)+(Actions!$M$5*B478)+(Actions!$N$5*C478)+(Actions!$O$5*D478)+(Actions!$P$5*E478)</f>
        <v>1000317.7299800366</v>
      </c>
      <c r="G478" s="62">
        <f t="shared" si="17"/>
        <v>-2.0307830020805939E-3</v>
      </c>
      <c r="H478" s="60">
        <f>$F478-Actions!$L$7</f>
        <v>360.4249800365651</v>
      </c>
      <c r="I478" s="61">
        <f>$H478/Actions!$L$7</f>
        <v>3.6044036903812115E-4</v>
      </c>
      <c r="J478" s="35">
        <v>1.4695172923507726E-2</v>
      </c>
      <c r="K478" s="1">
        <f t="shared" si="16"/>
        <v>298</v>
      </c>
    </row>
    <row r="479" spans="1:11" x14ac:dyDescent="0.3">
      <c r="A479" s="14">
        <f>Actions!$L$2*(1+Rendements!L466)</f>
        <v>83.672502146449148</v>
      </c>
      <c r="B479" s="14">
        <f>Actions!$M$2*(1+Rendements!M466)</f>
        <v>76.395789473684204</v>
      </c>
      <c r="C479" s="14">
        <f>Actions!$N$2*(1+Rendements!N466)</f>
        <v>10.369215384615385</v>
      </c>
      <c r="D479" s="14">
        <f>Actions!$O$2*(1+Rendements!O466)</f>
        <v>10.991838383838383</v>
      </c>
      <c r="E479" s="14">
        <f>Actions!$P$2*(1+Rendements!P466)</f>
        <v>98.491030240902091</v>
      </c>
      <c r="F479" s="59">
        <f>(Actions!$L$5*A479)+(Actions!$M$5*B479)+(Actions!$N$5*C479)+(Actions!$O$5*D479)+(Actions!$P$5*E479)</f>
        <v>989794.06271783146</v>
      </c>
      <c r="G479" s="62">
        <f t="shared" si="17"/>
        <v>-1.0520324639667455E-2</v>
      </c>
      <c r="H479" s="60">
        <f>$F479-Actions!$L$7</f>
        <v>-10163.24228216859</v>
      </c>
      <c r="I479" s="61">
        <f>$H479/Actions!$L$7</f>
        <v>-1.0163676220324817E-2</v>
      </c>
      <c r="J479" s="35">
        <v>1.4899535988825782E-2</v>
      </c>
      <c r="K479" s="1">
        <f t="shared" si="16"/>
        <v>299</v>
      </c>
    </row>
    <row r="480" spans="1:11" x14ac:dyDescent="0.3">
      <c r="A480" s="14">
        <f>Actions!$L$2*(1+Rendements!L467)</f>
        <v>85.208025235820173</v>
      </c>
      <c r="B480" s="14">
        <f>Actions!$M$2*(1+Rendements!M467)</f>
        <v>76.19047619047619</v>
      </c>
      <c r="C480" s="14">
        <f>Actions!$N$2*(1+Rendements!N467)</f>
        <v>10.446350568769391</v>
      </c>
      <c r="D480" s="14">
        <f>Actions!$O$2*(1+Rendements!O467)</f>
        <v>11.407492795389048</v>
      </c>
      <c r="E480" s="14">
        <f>Actions!$P$2*(1+Rendements!P467)</f>
        <v>99.869246861924694</v>
      </c>
      <c r="F480" s="59">
        <f>(Actions!$L$5*A480)+(Actions!$M$5*B480)+(Actions!$N$5*C480)+(Actions!$O$5*D480)+(Actions!$P$5*E480)</f>
        <v>1004574.4445217997</v>
      </c>
      <c r="G480" s="62">
        <f t="shared" si="17"/>
        <v>1.4932784869797544E-2</v>
      </c>
      <c r="H480" s="60">
        <f>$F480-Actions!$L$7</f>
        <v>4617.1395217996323</v>
      </c>
      <c r="I480" s="61">
        <f>$H480/Actions!$L$7</f>
        <v>4.6173366589882872E-3</v>
      </c>
      <c r="J480" s="35">
        <v>1.5603324571756656E-2</v>
      </c>
      <c r="K480" s="1">
        <f t="shared" si="16"/>
        <v>300</v>
      </c>
    </row>
    <row r="481" spans="1:11" x14ac:dyDescent="0.3">
      <c r="A481" s="14">
        <f>Actions!$L$2*(1+Rendements!L468)</f>
        <v>82.686405142376529</v>
      </c>
      <c r="B481" s="14">
        <f>Actions!$M$2*(1+Rendements!M468)</f>
        <v>77.414400000000001</v>
      </c>
      <c r="C481" s="14">
        <f>Actions!$N$2*(1+Rendements!N468)</f>
        <v>10.455</v>
      </c>
      <c r="D481" s="14">
        <f>Actions!$O$2*(1+Rendements!O468)</f>
        <v>10.937429264349232</v>
      </c>
      <c r="E481" s="14">
        <f>Actions!$P$2*(1+Rendements!P468)</f>
        <v>101.505</v>
      </c>
      <c r="F481" s="59">
        <f>(Actions!$L$5*A481)+(Actions!$M$5*B481)+(Actions!$N$5*C481)+(Actions!$O$5*D481)+(Actions!$P$5*E481)</f>
        <v>996753.98447919125</v>
      </c>
      <c r="G481" s="62">
        <f t="shared" si="17"/>
        <v>-7.7848486841920472E-3</v>
      </c>
      <c r="H481" s="60">
        <f>$F481-Actions!$L$7</f>
        <v>-3203.3205208088038</v>
      </c>
      <c r="I481" s="61">
        <f>$H481/Actions!$L$7</f>
        <v>-3.2034572924179035E-3</v>
      </c>
      <c r="J481" s="35">
        <v>1.6120345296238178E-2</v>
      </c>
      <c r="K481" s="1">
        <f t="shared" si="16"/>
        <v>301</v>
      </c>
    </row>
    <row r="482" spans="1:11" x14ac:dyDescent="0.3">
      <c r="A482" s="14">
        <f>Actions!$L$2*(1+Rendements!L469)</f>
        <v>82.626222222222225</v>
      </c>
      <c r="B482" s="14">
        <f>Actions!$M$2*(1+Rendements!M469)</f>
        <v>76.8</v>
      </c>
      <c r="C482" s="14">
        <f>Actions!$N$2*(1+Rendements!N469)</f>
        <v>10.346792589525977</v>
      </c>
      <c r="D482" s="14">
        <f>Actions!$O$2*(1+Rendements!O469)</f>
        <v>11.422516556291392</v>
      </c>
      <c r="E482" s="14">
        <f>Actions!$P$2*(1+Rendements!P469)</f>
        <v>99.504950495049499</v>
      </c>
      <c r="F482" s="59">
        <f>(Actions!$L$5*A482)+(Actions!$M$5*B482)+(Actions!$N$5*C482)+(Actions!$O$5*D482)+(Actions!$P$5*E482)</f>
        <v>997622.27485366422</v>
      </c>
      <c r="G482" s="62">
        <f t="shared" si="17"/>
        <v>8.7111803714190472E-4</v>
      </c>
      <c r="H482" s="60">
        <f>$F482-Actions!$L$7</f>
        <v>-2335.0301463358337</v>
      </c>
      <c r="I482" s="61">
        <f>$H482/Actions!$L$7</f>
        <v>-2.3351298447045533E-3</v>
      </c>
      <c r="J482" s="35">
        <v>1.6159180732277512E-2</v>
      </c>
      <c r="K482" s="1">
        <f t="shared" si="16"/>
        <v>302</v>
      </c>
    </row>
    <row r="483" spans="1:11" x14ac:dyDescent="0.3">
      <c r="A483" s="14">
        <f>Actions!$L$2*(1+Rendements!L470)</f>
        <v>83.611056251535231</v>
      </c>
      <c r="B483" s="14">
        <f>Actions!$M$2*(1+Rendements!M470)</f>
        <v>77.815873015873009</v>
      </c>
      <c r="C483" s="14">
        <f>Actions!$N$2*(1+Rendements!N470)</f>
        <v>10.483428153106043</v>
      </c>
      <c r="D483" s="14">
        <f>Actions!$O$2*(1+Rendements!O470)</f>
        <v>11.259090909090908</v>
      </c>
      <c r="E483" s="14">
        <f>Actions!$P$2*(1+Rendements!P470)</f>
        <v>99.495000000000005</v>
      </c>
      <c r="F483" s="59">
        <f>(Actions!$L$5*A483)+(Actions!$M$5*B483)+(Actions!$N$5*C483)+(Actions!$O$5*D483)+(Actions!$P$5*E483)</f>
        <v>1002299.9244476591</v>
      </c>
      <c r="G483" s="62">
        <f t="shared" si="17"/>
        <v>4.6887982675416495E-3</v>
      </c>
      <c r="H483" s="60">
        <f>$F483-Actions!$L$7</f>
        <v>2342.6194476590026</v>
      </c>
      <c r="I483" s="61">
        <f>$H483/Actions!$L$7</f>
        <v>2.3427194700667768E-3</v>
      </c>
      <c r="J483" s="35">
        <v>1.6452076440178098E-2</v>
      </c>
      <c r="K483" s="1">
        <f t="shared" si="16"/>
        <v>303</v>
      </c>
    </row>
    <row r="484" spans="1:11" x14ac:dyDescent="0.3">
      <c r="A484" s="14">
        <f>Actions!$L$2*(1+Rendements!L471)</f>
        <v>83.611036091333176</v>
      </c>
      <c r="B484" s="14">
        <f>Actions!$M$2*(1+Rendements!M471)</f>
        <v>75.797389033942565</v>
      </c>
      <c r="C484" s="14">
        <f>Actions!$N$2*(1+Rendements!N471)</f>
        <v>10.417925531914895</v>
      </c>
      <c r="D484" s="14">
        <f>Actions!$O$2*(1+Rendements!O471)</f>
        <v>9.4501412999596273</v>
      </c>
      <c r="E484" s="14">
        <f>Actions!$P$2*(1+Rendements!P471)</f>
        <v>98.576555023923447</v>
      </c>
      <c r="F484" s="59">
        <f>(Actions!$L$5*A484)+(Actions!$M$5*B484)+(Actions!$N$5*C484)+(Actions!$O$5*D484)+(Actions!$P$5*E484)</f>
        <v>961660.62560193357</v>
      </c>
      <c r="G484" s="62">
        <f t="shared" si="17"/>
        <v>-4.0546046003266611E-2</v>
      </c>
      <c r="H484" s="60">
        <f>$F484-Actions!$L$7</f>
        <v>-38296.679398066481</v>
      </c>
      <c r="I484" s="61">
        <f>$H484/Actions!$L$7</f>
        <v>-3.8298314544605958E-2</v>
      </c>
      <c r="J484" s="35">
        <v>1.6526795424187033E-2</v>
      </c>
      <c r="K484" s="1">
        <f t="shared" si="16"/>
        <v>304</v>
      </c>
    </row>
    <row r="485" spans="1:11" x14ac:dyDescent="0.3">
      <c r="A485" s="14">
        <f>Actions!$L$2*(1+Rendements!L472)</f>
        <v>83.129078527607348</v>
      </c>
      <c r="B485" s="14">
        <f>Actions!$M$2*(1+Rendements!M472)</f>
        <v>79.034920634920624</v>
      </c>
      <c r="C485" s="14">
        <f>Actions!$N$2*(1+Rendements!N472)</f>
        <v>10.616957295373664</v>
      </c>
      <c r="D485" s="14">
        <f>Actions!$O$2*(1+Rendements!O472)</f>
        <v>11.52153110047847</v>
      </c>
      <c r="E485" s="14">
        <f>Actions!$P$2*(1+Rendements!P472)</f>
        <v>103.82276422764228</v>
      </c>
      <c r="F485" s="59">
        <f>(Actions!$L$5*A485)+(Actions!$M$5*B485)+(Actions!$N$5*C485)+(Actions!$O$5*D485)+(Actions!$P$5*E485)</f>
        <v>1020173.8760273526</v>
      </c>
      <c r="G485" s="62">
        <f t="shared" si="17"/>
        <v>6.0846049913704015E-2</v>
      </c>
      <c r="H485" s="60">
        <f>$F485-Actions!$L$7</f>
        <v>20216.571027352591</v>
      </c>
      <c r="I485" s="61">
        <f>$H485/Actions!$L$7</f>
        <v>2.0217434210706216E-2</v>
      </c>
      <c r="J485" s="35">
        <v>1.6610665489076148E-2</v>
      </c>
      <c r="K485" s="1">
        <f t="shared" si="16"/>
        <v>305</v>
      </c>
    </row>
    <row r="486" spans="1:11" x14ac:dyDescent="0.3">
      <c r="A486" s="14">
        <f>Actions!$L$2*(1+Rendements!L473)</f>
        <v>81.508324904403594</v>
      </c>
      <c r="B486" s="14">
        <f>Actions!$M$2*(1+Rendements!M473)</f>
        <v>78.57686375321336</v>
      </c>
      <c r="C486" s="14">
        <f>Actions!$N$2*(1+Rendements!N473)</f>
        <v>10.618797155225725</v>
      </c>
      <c r="D486" s="14">
        <f>Actions!$O$2*(1+Rendements!O473)</f>
        <v>10.887441860465115</v>
      </c>
      <c r="E486" s="14">
        <f>Actions!$P$2*(1+Rendements!P473)</f>
        <v>101.92366211962225</v>
      </c>
      <c r="F486" s="59">
        <f>(Actions!$L$5*A486)+(Actions!$M$5*B486)+(Actions!$N$5*C486)+(Actions!$O$5*D486)+(Actions!$P$5*E486)</f>
        <v>1000035.6824122922</v>
      </c>
      <c r="G486" s="62">
        <f t="shared" si="17"/>
        <v>-1.9739962067525485E-2</v>
      </c>
      <c r="H486" s="60">
        <f>$F486-Actions!$L$7</f>
        <v>78.377412292174995</v>
      </c>
      <c r="I486" s="61">
        <f>$H486/Actions!$L$7</f>
        <v>7.8380758758670198E-5</v>
      </c>
      <c r="J486" s="35">
        <v>1.6701653545894087E-2</v>
      </c>
      <c r="K486" s="1">
        <f t="shared" si="16"/>
        <v>306</v>
      </c>
    </row>
    <row r="487" spans="1:11" x14ac:dyDescent="0.3">
      <c r="A487" s="14">
        <f>Actions!$L$2*(1+Rendements!L474)</f>
        <v>83.591138231946374</v>
      </c>
      <c r="B487" s="14">
        <f>Actions!$M$2*(1+Rendements!M474)</f>
        <v>75.642211055276391</v>
      </c>
      <c r="C487" s="14">
        <f>Actions!$N$2*(1+Rendements!N474)</f>
        <v>10.399828496042216</v>
      </c>
      <c r="D487" s="14">
        <f>Actions!$O$2*(1+Rendements!O474)</f>
        <v>11.076746411483255</v>
      </c>
      <c r="E487" s="14">
        <f>Actions!$P$2*(1+Rendements!P474)</f>
        <v>102.73564407656492</v>
      </c>
      <c r="F487" s="59">
        <f>(Actions!$L$5*A487)+(Actions!$M$5*B487)+(Actions!$N$5*C487)+(Actions!$O$5*D487)+(Actions!$P$5*E487)</f>
        <v>998185.62305999966</v>
      </c>
      <c r="G487" s="62">
        <f t="shared" si="17"/>
        <v>-1.8499933400674129E-3</v>
      </c>
      <c r="H487" s="60">
        <f>$F487-Actions!$L$7</f>
        <v>-1771.6819400003878</v>
      </c>
      <c r="I487" s="61">
        <f>$H487/Actions!$L$7</f>
        <v>-1.7717575851904875E-3</v>
      </c>
      <c r="J487" s="35">
        <v>1.6816368202757656E-2</v>
      </c>
      <c r="K487" s="1">
        <f t="shared" si="16"/>
        <v>307</v>
      </c>
    </row>
    <row r="488" spans="1:11" x14ac:dyDescent="0.3">
      <c r="A488" s="14">
        <f>Actions!$L$2*(1+Rendements!L475)</f>
        <v>81.520110001264371</v>
      </c>
      <c r="B488" s="14">
        <f>Actions!$M$2*(1+Rendements!M475)</f>
        <v>77.779591836734696</v>
      </c>
      <c r="C488" s="14">
        <f>Actions!$N$2*(1+Rendements!N475)</f>
        <v>10.350471332381147</v>
      </c>
      <c r="D488" s="14">
        <f>Actions!$O$2*(1+Rendements!O475)</f>
        <v>11.140396710208028</v>
      </c>
      <c r="E488" s="14">
        <f>Actions!$P$2*(1+Rendements!P475)</f>
        <v>96.634615384615387</v>
      </c>
      <c r="F488" s="59">
        <f>(Actions!$L$5*A488)+(Actions!$M$5*B488)+(Actions!$N$5*C488)+(Actions!$O$5*D488)+(Actions!$P$5*E488)</f>
        <v>986846.79516257124</v>
      </c>
      <c r="G488" s="62">
        <f t="shared" si="17"/>
        <v>-1.1359438200150174E-2</v>
      </c>
      <c r="H488" s="60">
        <f>$F488-Actions!$L$7</f>
        <v>-13110.509837428806</v>
      </c>
      <c r="I488" s="61">
        <f>$H488/Actions!$L$7</f>
        <v>-1.3111069614545999E-2</v>
      </c>
      <c r="J488" s="35">
        <v>1.6825819089054769E-2</v>
      </c>
      <c r="K488" s="1">
        <f t="shared" si="16"/>
        <v>308</v>
      </c>
    </row>
    <row r="489" spans="1:11" x14ac:dyDescent="0.3">
      <c r="A489" s="14">
        <f>Actions!$L$2*(1+Rendements!L476)</f>
        <v>84.718207388204775</v>
      </c>
      <c r="B489" s="14">
        <f>Actions!$M$2*(1+Rendements!M476)</f>
        <v>77.380352644836265</v>
      </c>
      <c r="C489" s="14">
        <f>Actions!$N$2*(1+Rendements!N476)</f>
        <v>10.478702596867272</v>
      </c>
      <c r="D489" s="14">
        <f>Actions!$O$2*(1+Rendements!O476)</f>
        <v>11.276264591439688</v>
      </c>
      <c r="E489" s="14">
        <f>Actions!$P$2*(1+Rendements!P476)</f>
        <v>102.66868421052631</v>
      </c>
      <c r="F489" s="59">
        <f>(Actions!$L$5*A489)+(Actions!$M$5*B489)+(Actions!$N$5*C489)+(Actions!$O$5*D489)+(Actions!$P$5*E489)</f>
        <v>1010347.1489308876</v>
      </c>
      <c r="G489" s="62">
        <f t="shared" si="17"/>
        <v>2.3813578646161515E-2</v>
      </c>
      <c r="H489" s="60">
        <f>$F489-Actions!$L$7</f>
        <v>10389.843930887524</v>
      </c>
      <c r="I489" s="61">
        <f>$H489/Actions!$L$7</f>
        <v>1.0390287544214224E-2</v>
      </c>
      <c r="J489" s="35">
        <v>1.6833826799499494E-2</v>
      </c>
      <c r="K489" s="1">
        <f t="shared" si="16"/>
        <v>309</v>
      </c>
    </row>
    <row r="490" spans="1:11" x14ac:dyDescent="0.3">
      <c r="A490" s="14">
        <f>Actions!$L$2*(1+Rendements!L477)</f>
        <v>83.986728039892597</v>
      </c>
      <c r="B490" s="14">
        <f>Actions!$M$2*(1+Rendements!M477)</f>
        <v>78.335999999999999</v>
      </c>
      <c r="C490" s="14">
        <f>Actions!$N$2*(1+Rendements!N477)</f>
        <v>10.444250462677358</v>
      </c>
      <c r="D490" s="14">
        <f>Actions!$O$2*(1+Rendements!O477)</f>
        <v>11.37855072463768</v>
      </c>
      <c r="E490" s="14">
        <f>Actions!$P$2*(1+Rendements!P477)</f>
        <v>104.59041731066462</v>
      </c>
      <c r="F490" s="59">
        <f>(Actions!$L$5*A490)+(Actions!$M$5*B490)+(Actions!$N$5*C490)+(Actions!$O$5*D490)+(Actions!$P$5*E490)</f>
        <v>1016076.9620380958</v>
      </c>
      <c r="G490" s="62">
        <f t="shared" si="17"/>
        <v>5.6711330489438438E-3</v>
      </c>
      <c r="H490" s="60">
        <f>$F490-Actions!$L$7</f>
        <v>16119.657038095756</v>
      </c>
      <c r="I490" s="61">
        <f>$H490/Actions!$L$7</f>
        <v>1.6120345296238178E-2</v>
      </c>
      <c r="J490" s="35">
        <v>1.7245059870030513E-2</v>
      </c>
      <c r="K490" s="1">
        <f t="shared" si="16"/>
        <v>310</v>
      </c>
    </row>
    <row r="491" spans="1:11" x14ac:dyDescent="0.3">
      <c r="A491" s="14">
        <f>Actions!$L$2*(1+Rendements!L478)</f>
        <v>82.644988549618333</v>
      </c>
      <c r="B491" s="14">
        <f>Actions!$M$2*(1+Rendements!M478)</f>
        <v>76.611764705882365</v>
      </c>
      <c r="C491" s="14">
        <f>Actions!$N$2*(1+Rendements!N478)</f>
        <v>10.532476327706876</v>
      </c>
      <c r="D491" s="14">
        <f>Actions!$O$2*(1+Rendements!O478)</f>
        <v>11.327817403708986</v>
      </c>
      <c r="E491" s="14">
        <f>Actions!$P$2*(1+Rendements!P478)</f>
        <v>101.0970297029703</v>
      </c>
      <c r="F491" s="59">
        <f>(Actions!$L$5*A491)+(Actions!$M$5*B491)+(Actions!$N$5*C491)+(Actions!$O$5*D491)+(Actions!$P$5*E491)</f>
        <v>1002206.1570530013</v>
      </c>
      <c r="G491" s="62">
        <f t="shared" si="17"/>
        <v>-1.3651333022325129E-2</v>
      </c>
      <c r="H491" s="60">
        <f>$F491-Actions!$L$7</f>
        <v>2248.8520530012902</v>
      </c>
      <c r="I491" s="61">
        <f>$H491/Actions!$L$7</f>
        <v>2.248948071839217E-3</v>
      </c>
      <c r="J491" s="35">
        <v>1.7503897996555679E-2</v>
      </c>
      <c r="K491" s="1">
        <f t="shared" si="16"/>
        <v>311</v>
      </c>
    </row>
    <row r="492" spans="1:11" x14ac:dyDescent="0.3">
      <c r="A492" s="14">
        <f>Actions!$L$2*(1+Rendements!L479)</f>
        <v>84.752645053389912</v>
      </c>
      <c r="B492" s="14">
        <f>Actions!$M$2*(1+Rendements!M479)</f>
        <v>76.611302211302203</v>
      </c>
      <c r="C492" s="14">
        <f>Actions!$N$2*(1+Rendements!N479)</f>
        <v>10.501998365345322</v>
      </c>
      <c r="D492" s="14">
        <f>Actions!$O$2*(1+Rendements!O479)</f>
        <v>11.205265632346027</v>
      </c>
      <c r="E492" s="14">
        <f>Actions!$P$2*(1+Rendements!P479)</f>
        <v>100.59891732283465</v>
      </c>
      <c r="F492" s="59">
        <f>(Actions!$L$5*A492)+(Actions!$M$5*B492)+(Actions!$N$5*C492)+(Actions!$O$5*D492)+(Actions!$P$5*E492)</f>
        <v>1003485.9111709276</v>
      </c>
      <c r="G492" s="62">
        <f t="shared" si="17"/>
        <v>1.276936994369926E-3</v>
      </c>
      <c r="H492" s="60">
        <f>$F492-Actions!$L$7</f>
        <v>3528.6061709275236</v>
      </c>
      <c r="I492" s="61">
        <f>$H492/Actions!$L$7</f>
        <v>3.5287568312004315E-3</v>
      </c>
      <c r="J492" s="35">
        <v>1.7788521777309257E-2</v>
      </c>
      <c r="K492" s="1">
        <f t="shared" si="16"/>
        <v>312</v>
      </c>
    </row>
    <row r="493" spans="1:11" x14ac:dyDescent="0.3">
      <c r="A493" s="14">
        <f>Actions!$L$2*(1+Rendements!L480)</f>
        <v>84.820952682988704</v>
      </c>
      <c r="B493" s="14">
        <f>Actions!$M$2*(1+Rendements!M480)</f>
        <v>76.8</v>
      </c>
      <c r="C493" s="14">
        <f>Actions!$N$2*(1+Rendements!N480)</f>
        <v>10.467760374288037</v>
      </c>
      <c r="D493" s="14">
        <f>Actions!$O$2*(1+Rendements!O480)</f>
        <v>11.326315789473684</v>
      </c>
      <c r="E493" s="14">
        <f>Actions!$P$2*(1+Rendements!P480)</f>
        <v>102.97050147492627</v>
      </c>
      <c r="F493" s="59">
        <f>(Actions!$L$5*A493)+(Actions!$M$5*B493)+(Actions!$N$5*C493)+(Actions!$O$5*D493)+(Actions!$P$5*E493)</f>
        <v>1010366.8469578826</v>
      </c>
      <c r="G493" s="62">
        <f t="shared" si="17"/>
        <v>6.8570327797885522E-3</v>
      </c>
      <c r="H493" s="60">
        <f>$F493-Actions!$L$7</f>
        <v>10409.541957882582</v>
      </c>
      <c r="I493" s="61">
        <f>$H493/Actions!$L$7</f>
        <v>1.0409986412252452E-2</v>
      </c>
      <c r="J493" s="35">
        <v>1.8754514783632225E-2</v>
      </c>
      <c r="K493" s="1">
        <f t="shared" si="16"/>
        <v>313</v>
      </c>
    </row>
    <row r="494" spans="1:11" x14ac:dyDescent="0.3">
      <c r="A494" s="14">
        <f>Actions!$L$2*(1+Rendements!L481)</f>
        <v>84.36381577302835</v>
      </c>
      <c r="B494" s="14">
        <f>Actions!$M$2*(1+Rendements!M481)</f>
        <v>79.259113300492615</v>
      </c>
      <c r="C494" s="14">
        <f>Actions!$N$2*(1+Rendements!N481)</f>
        <v>10.435882771231208</v>
      </c>
      <c r="D494" s="14">
        <f>Actions!$O$2*(1+Rendements!O481)</f>
        <v>11.101115241635686</v>
      </c>
      <c r="E494" s="14">
        <f>Actions!$P$2*(1+Rendements!P481)</f>
        <v>102.71833013435702</v>
      </c>
      <c r="F494" s="59">
        <f>(Actions!$L$5*A494)+(Actions!$M$5*B494)+(Actions!$N$5*C494)+(Actions!$O$5*D494)+(Actions!$P$5*E494)</f>
        <v>1010543.4355474802</v>
      </c>
      <c r="G494" s="62">
        <f t="shared" si="17"/>
        <v>1.7477670623233799E-4</v>
      </c>
      <c r="H494" s="60">
        <f>$F494-Actions!$L$7</f>
        <v>10586.130547480192</v>
      </c>
      <c r="I494" s="61">
        <f>$H494/Actions!$L$7</f>
        <v>1.0586582541621805E-2</v>
      </c>
      <c r="J494" s="35">
        <v>1.9621621643138753E-2</v>
      </c>
      <c r="K494" s="1">
        <f t="shared" si="16"/>
        <v>314</v>
      </c>
    </row>
    <row r="495" spans="1:11" x14ac:dyDescent="0.3">
      <c r="A495" s="14">
        <f>Actions!$L$2*(1+Rendements!L482)</f>
        <v>83.373413396062887</v>
      </c>
      <c r="B495" s="14">
        <f>Actions!$M$2*(1+Rendements!M482)</f>
        <v>76.983293556085911</v>
      </c>
      <c r="C495" s="14">
        <f>Actions!$N$2*(1+Rendements!N482)</f>
        <v>10.354982698961937</v>
      </c>
      <c r="D495" s="14">
        <f>Actions!$O$2*(1+Rendements!O482)</f>
        <v>11.005719643694327</v>
      </c>
      <c r="E495" s="14">
        <f>Actions!$P$2*(1+Rendements!P482)</f>
        <v>97.197183098591552</v>
      </c>
      <c r="F495" s="59">
        <f>(Actions!$L$5*A495)+(Actions!$M$5*B495)+(Actions!$N$5*C495)+(Actions!$O$5*D495)+(Actions!$P$5*E495)</f>
        <v>988009.06876891584</v>
      </c>
      <c r="G495" s="62">
        <f t="shared" si="17"/>
        <v>-2.2299256010065549E-2</v>
      </c>
      <c r="H495" s="60">
        <f>$F495-Actions!$L$7</f>
        <v>-11948.236231084215</v>
      </c>
      <c r="I495" s="61">
        <f>$H495/Actions!$L$7</f>
        <v>-1.1948746382811027E-2</v>
      </c>
      <c r="J495" s="35">
        <v>1.9650278729964568E-2</v>
      </c>
      <c r="K495" s="1">
        <f t="shared" si="16"/>
        <v>315</v>
      </c>
    </row>
    <row r="496" spans="1:11" x14ac:dyDescent="0.3">
      <c r="A496" s="14">
        <f>Actions!$L$2*(1+Rendements!L483)</f>
        <v>82.408441300570843</v>
      </c>
      <c r="B496" s="14">
        <f>Actions!$M$2*(1+Rendements!M483)</f>
        <v>75.885714285714286</v>
      </c>
      <c r="C496" s="14">
        <f>Actions!$N$2*(1+Rendements!N483)</f>
        <v>10.605400739827374</v>
      </c>
      <c r="D496" s="14">
        <f>Actions!$O$2*(1+Rendements!O483)</f>
        <v>11.338931297709923</v>
      </c>
      <c r="E496" s="14">
        <f>Actions!$P$2*(1+Rendements!P483)</f>
        <v>99.329126213592232</v>
      </c>
      <c r="F496" s="59">
        <f>(Actions!$L$5*A496)+(Actions!$M$5*B496)+(Actions!$N$5*C496)+(Actions!$O$5*D496)+(Actions!$P$5*E496)</f>
        <v>997824.76813267858</v>
      </c>
      <c r="G496" s="62">
        <f t="shared" si="17"/>
        <v>9.934827193431861E-3</v>
      </c>
      <c r="H496" s="60">
        <f>$F496-Actions!$L$7</f>
        <v>-2132.5368673214689</v>
      </c>
      <c r="I496" s="61">
        <f>$H496/Actions!$L$7</f>
        <v>-2.1326279198705077E-3</v>
      </c>
      <c r="J496" s="35">
        <v>1.9677027826546022E-2</v>
      </c>
      <c r="K496" s="1">
        <f t="shared" si="16"/>
        <v>316</v>
      </c>
    </row>
    <row r="497" spans="1:11" x14ac:dyDescent="0.3">
      <c r="A497" s="14">
        <f>Actions!$L$2*(1+Rendements!L484)</f>
        <v>81.83465517241379</v>
      </c>
      <c r="B497" s="14">
        <f>Actions!$M$2*(1+Rendements!M484)</f>
        <v>77.725301204819274</v>
      </c>
      <c r="C497" s="14">
        <f>Actions!$N$2*(1+Rendements!N484)</f>
        <v>10.294023500810374</v>
      </c>
      <c r="D497" s="14">
        <f>Actions!$O$2*(1+Rendements!O484)</f>
        <v>11.242224316682377</v>
      </c>
      <c r="E497" s="14">
        <f>Actions!$P$2*(1+Rendements!P484)</f>
        <v>100.5</v>
      </c>
      <c r="F497" s="59">
        <f>(Actions!$L$5*A497)+(Actions!$M$5*B497)+(Actions!$N$5*C497)+(Actions!$O$5*D497)+(Actions!$P$5*E497)</f>
        <v>995888.78933493444</v>
      </c>
      <c r="G497" s="62">
        <f t="shared" si="17"/>
        <v>-1.9401991808312147E-3</v>
      </c>
      <c r="H497" s="60">
        <f>$F497-Actions!$L$7</f>
        <v>-4068.5156650656136</v>
      </c>
      <c r="I497" s="61">
        <f>$H497/Actions!$L$7</f>
        <v>-4.0686893777585964E-3</v>
      </c>
      <c r="J497" s="35">
        <v>1.9917605254376903E-2</v>
      </c>
      <c r="K497" s="1">
        <f t="shared" si="16"/>
        <v>317</v>
      </c>
    </row>
    <row r="498" spans="1:11" x14ac:dyDescent="0.3">
      <c r="A498" s="14">
        <f>Actions!$L$2*(1+Rendements!L485)</f>
        <v>83.945909266161152</v>
      </c>
      <c r="B498" s="14">
        <f>Actions!$M$2*(1+Rendements!M485)</f>
        <v>74.971428571428561</v>
      </c>
      <c r="C498" s="14">
        <f>Actions!$N$2*(1+Rendements!N485)</f>
        <v>10.482966049382716</v>
      </c>
      <c r="D498" s="14">
        <f>Actions!$O$2*(1+Rendements!O485)</f>
        <v>11.163192488262911</v>
      </c>
      <c r="E498" s="14">
        <f>Actions!$P$2*(1+Rendements!P485)</f>
        <v>98.673624754420445</v>
      </c>
      <c r="F498" s="59">
        <f>(Actions!$L$5*A498)+(Actions!$M$5*B498)+(Actions!$N$5*C498)+(Actions!$O$5*D498)+(Actions!$P$5*E498)</f>
        <v>992338.45995677297</v>
      </c>
      <c r="G498" s="62">
        <f t="shared" si="17"/>
        <v>-3.564985785744601E-3</v>
      </c>
      <c r="H498" s="60">
        <f>$F498-Actions!$L$7</f>
        <v>-7618.8450432270765</v>
      </c>
      <c r="I498" s="61">
        <f>$H498/Actions!$L$7</f>
        <v>-7.6191703437049002E-3</v>
      </c>
      <c r="J498" s="35">
        <v>2.0217434210706216E-2</v>
      </c>
      <c r="K498" s="1">
        <f t="shared" si="16"/>
        <v>318</v>
      </c>
    </row>
    <row r="499" spans="1:11" x14ac:dyDescent="0.3">
      <c r="A499" s="14">
        <f>Actions!$L$2*(1+Rendements!L486)</f>
        <v>83.976302456499496</v>
      </c>
      <c r="B499" s="14">
        <f>Actions!$M$2*(1+Rendements!M486)</f>
        <v>74.926829268292678</v>
      </c>
      <c r="C499" s="14">
        <f>Actions!$N$2*(1+Rendements!N486)</f>
        <v>10.609475682331214</v>
      </c>
      <c r="D499" s="14">
        <f>Actions!$O$2*(1+Rendements!O486)</f>
        <v>11.247479981158738</v>
      </c>
      <c r="E499" s="14">
        <f>Actions!$P$2*(1+Rendements!P486)</f>
        <v>100.5</v>
      </c>
      <c r="F499" s="59">
        <f>(Actions!$L$5*A499)+(Actions!$M$5*B499)+(Actions!$N$5*C499)+(Actions!$O$5*D499)+(Actions!$P$5*E499)</f>
        <v>999854.6655439029</v>
      </c>
      <c r="G499" s="62">
        <f t="shared" si="17"/>
        <v>7.5742358987651581E-3</v>
      </c>
      <c r="H499" s="60">
        <f>$F499-Actions!$L$7</f>
        <v>-102.63945609715302</v>
      </c>
      <c r="I499" s="61">
        <f>$H499/Actions!$L$7</f>
        <v>-1.0264383847583674E-4</v>
      </c>
      <c r="J499" s="35">
        <v>2.0413769758412869E-2</v>
      </c>
      <c r="K499" s="1">
        <f t="shared" si="16"/>
        <v>319</v>
      </c>
    </row>
    <row r="500" spans="1:11" x14ac:dyDescent="0.3">
      <c r="A500" s="14">
        <f>Actions!$L$2*(1+Rendements!L487)</f>
        <v>83.037978100331031</v>
      </c>
      <c r="B500" s="14">
        <f>Actions!$M$2*(1+Rendements!M487)</f>
        <v>75.072000000000003</v>
      </c>
      <c r="C500" s="14">
        <f>Actions!$N$2*(1+Rendements!N487)</f>
        <v>10.455</v>
      </c>
      <c r="D500" s="14">
        <f>Actions!$O$2*(1+Rendements!O487)</f>
        <v>11.073921200750467</v>
      </c>
      <c r="E500" s="14">
        <f>Actions!$P$2*(1+Rendements!P487)</f>
        <v>99.896698349174571</v>
      </c>
      <c r="F500" s="59">
        <f>(Actions!$L$5*A500)+(Actions!$M$5*B500)+(Actions!$N$5*C500)+(Actions!$O$5*D500)+(Actions!$P$5*E500)</f>
        <v>990732.50519075058</v>
      </c>
      <c r="G500" s="62">
        <f t="shared" si="17"/>
        <v>-9.1234863100728703E-3</v>
      </c>
      <c r="H500" s="60">
        <f>$F500-Actions!$L$7</f>
        <v>-9224.7998092494672</v>
      </c>
      <c r="I500" s="61">
        <f>$H500/Actions!$L$7</f>
        <v>-9.2251936788935868E-3</v>
      </c>
      <c r="J500" s="35">
        <v>2.0462755747329593E-2</v>
      </c>
      <c r="K500" s="1">
        <f t="shared" si="16"/>
        <v>320</v>
      </c>
    </row>
    <row r="501" spans="1:11" x14ac:dyDescent="0.3">
      <c r="A501" s="14">
        <f>Actions!$L$2*(1+Rendements!L488)</f>
        <v>84.362437211686299</v>
      </c>
      <c r="B501" s="14">
        <f>Actions!$M$2*(1+Rendements!M488)</f>
        <v>75.621483375959073</v>
      </c>
      <c r="C501" s="14">
        <f>Actions!$N$2*(1+Rendements!N488)</f>
        <v>10.624140546006068</v>
      </c>
      <c r="D501" s="14">
        <f>Actions!$O$2*(1+Rendements!O488)</f>
        <v>11.247817836812144</v>
      </c>
      <c r="E501" s="14">
        <f>Actions!$P$2*(1+Rendements!P488)</f>
        <v>97.920483140412685</v>
      </c>
      <c r="F501" s="59">
        <f>(Actions!$L$5*A501)+(Actions!$M$5*B501)+(Actions!$N$5*C501)+(Actions!$O$5*D501)+(Actions!$P$5*E501)</f>
        <v>997740.88402448851</v>
      </c>
      <c r="G501" s="62">
        <f t="shared" si="17"/>
        <v>7.073936503565692E-3</v>
      </c>
      <c r="H501" s="60">
        <f>$F501-Actions!$L$7</f>
        <v>-2216.4209755115444</v>
      </c>
      <c r="I501" s="61">
        <f>$H501/Actions!$L$7</f>
        <v>-2.2165156096454982E-3</v>
      </c>
      <c r="J501" s="35">
        <v>2.0805274577319829E-2</v>
      </c>
      <c r="K501" s="1">
        <f t="shared" ref="K501:K528" si="18">K500+1</f>
        <v>321</v>
      </c>
    </row>
    <row r="502" spans="1:11" x14ac:dyDescent="0.3">
      <c r="A502" s="14">
        <f>Actions!$L$2*(1+Rendements!L489)</f>
        <v>82.997166793602432</v>
      </c>
      <c r="B502" s="14">
        <f>Actions!$M$2*(1+Rendements!M489)</f>
        <v>79.393246753246743</v>
      </c>
      <c r="C502" s="14">
        <f>Actions!$N$2*(1+Rendements!N489)</f>
        <v>10.182441791044775</v>
      </c>
      <c r="D502" s="14">
        <f>Actions!$O$2*(1+Rendements!O489)</f>
        <v>10.877279168634859</v>
      </c>
      <c r="E502" s="14">
        <f>Actions!$P$2*(1+Rendements!P489)</f>
        <v>98.631198347107443</v>
      </c>
      <c r="F502" s="59">
        <f>(Actions!$L$5*A502)+(Actions!$M$5*B502)+(Actions!$N$5*C502)+(Actions!$O$5*D502)+(Actions!$P$5*E502)</f>
        <v>990643.82252849708</v>
      </c>
      <c r="G502" s="62">
        <f t="shared" si="17"/>
        <v>-7.1131308836064333E-3</v>
      </c>
      <c r="H502" s="60">
        <f>$F502-Actions!$L$7</f>
        <v>-9313.4824715029681</v>
      </c>
      <c r="I502" s="61">
        <f>$H502/Actions!$L$7</f>
        <v>-9.3138801276150159E-3</v>
      </c>
      <c r="J502" s="35">
        <v>2.0970874103240292E-2</v>
      </c>
      <c r="K502" s="1">
        <f t="shared" si="18"/>
        <v>322</v>
      </c>
    </row>
    <row r="503" spans="1:11" x14ac:dyDescent="0.3">
      <c r="A503" s="14">
        <f>Actions!$L$2*(1+Rendements!L490)</f>
        <v>82.256207822085898</v>
      </c>
      <c r="B503" s="14">
        <f>Actions!$M$2*(1+Rendements!M490)</f>
        <v>74.677386934673379</v>
      </c>
      <c r="C503" s="14">
        <f>Actions!$N$2*(1+Rendements!N490)</f>
        <v>10.42936452799346</v>
      </c>
      <c r="D503" s="14">
        <f>Actions!$O$2*(1+Rendements!O490)</f>
        <v>11.11284046692607</v>
      </c>
      <c r="E503" s="14">
        <f>Actions!$P$2*(1+Rendements!P490)</f>
        <v>101.24052631578948</v>
      </c>
      <c r="F503" s="59">
        <f>(Actions!$L$5*A503)+(Actions!$M$5*B503)+(Actions!$N$5*C503)+(Actions!$O$5*D503)+(Actions!$P$5*E503)</f>
        <v>990712.97453844792</v>
      </c>
      <c r="G503" s="62">
        <f t="shared" si="17"/>
        <v>6.9805119032873009E-5</v>
      </c>
      <c r="H503" s="60">
        <f>$F503-Actions!$L$7</f>
        <v>-9244.3304615521338</v>
      </c>
      <c r="I503" s="61">
        <f>$H503/Actions!$L$7</f>
        <v>-9.2447251650930578E-3</v>
      </c>
      <c r="J503" s="35">
        <v>2.1213196358999525E-2</v>
      </c>
      <c r="K503" s="1">
        <f t="shared" si="18"/>
        <v>323</v>
      </c>
    </row>
    <row r="504" spans="1:11" x14ac:dyDescent="0.3">
      <c r="A504" s="14">
        <f>Actions!$L$2*(1+Rendements!L491)</f>
        <v>82.799519542916485</v>
      </c>
      <c r="B504" s="14">
        <f>Actions!$M$2*(1+Rendements!M491)</f>
        <v>76.601550387596888</v>
      </c>
      <c r="C504" s="14">
        <f>Actions!$N$2*(1+Rendements!N491)</f>
        <v>10.433584596476855</v>
      </c>
      <c r="D504" s="14">
        <f>Actions!$O$2*(1+Rendements!O491)</f>
        <v>11.03529411764706</v>
      </c>
      <c r="E504" s="14">
        <f>Actions!$P$2*(1+Rendements!P491)</f>
        <v>104.64811912225706</v>
      </c>
      <c r="F504" s="59">
        <f>(Actions!$L$5*A504)+(Actions!$M$5*B504)+(Actions!$N$5*C504)+(Actions!$O$5*D504)+(Actions!$P$5*E504)</f>
        <v>1002500.7313336224</v>
      </c>
      <c r="G504" s="62">
        <f t="shared" si="17"/>
        <v>1.189825620348417E-2</v>
      </c>
      <c r="H504" s="60">
        <f>$F504-Actions!$L$7</f>
        <v>2543.4263336223084</v>
      </c>
      <c r="I504" s="61">
        <f>$H504/Actions!$L$7</f>
        <v>2.5435349298461381E-3</v>
      </c>
      <c r="J504" s="35">
        <v>2.1320052158074421E-2</v>
      </c>
      <c r="K504" s="1">
        <f t="shared" si="18"/>
        <v>324</v>
      </c>
    </row>
    <row r="505" spans="1:11" x14ac:dyDescent="0.3">
      <c r="A505" s="14">
        <f>Actions!$L$2*(1+Rendements!L492)</f>
        <v>83.920490170380077</v>
      </c>
      <c r="B505" s="14">
        <f>Actions!$M$2*(1+Rendements!M492)</f>
        <v>75.805181347150253</v>
      </c>
      <c r="C505" s="14">
        <f>Actions!$N$2*(1+Rendements!N492)</f>
        <v>10.504356527093595</v>
      </c>
      <c r="D505" s="14">
        <f>Actions!$O$2*(1+Rendements!O492)</f>
        <v>11.172139303482586</v>
      </c>
      <c r="E505" s="14">
        <f>Actions!$P$2*(1+Rendements!P492)</f>
        <v>105.39136979427998</v>
      </c>
      <c r="F505" s="59">
        <f>(Actions!$L$5*A505)+(Actions!$M$5*B505)+(Actions!$N$5*C505)+(Actions!$O$5*D505)+(Actions!$P$5*E505)</f>
        <v>1008385.9786453778</v>
      </c>
      <c r="G505" s="62">
        <f t="shared" si="17"/>
        <v>5.8705666019078784E-3</v>
      </c>
      <c r="H505" s="60">
        <f>$F505-Actions!$L$7</f>
        <v>8428.6736453777412</v>
      </c>
      <c r="I505" s="61">
        <f>$H505/Actions!$L$7</f>
        <v>8.4290335229640044E-3</v>
      </c>
      <c r="J505" s="35">
        <v>2.1432063391612306E-2</v>
      </c>
      <c r="K505" s="1">
        <f t="shared" si="18"/>
        <v>325</v>
      </c>
    </row>
    <row r="506" spans="1:11" x14ac:dyDescent="0.3">
      <c r="A506" s="14">
        <f>Actions!$L$2*(1+Rendements!L493)</f>
        <v>83.580907073871046</v>
      </c>
      <c r="B506" s="14">
        <f>Actions!$M$2*(1+Rendements!M493)</f>
        <v>77.203149606299206</v>
      </c>
      <c r="C506" s="14">
        <f>Actions!$N$2*(1+Rendements!N493)</f>
        <v>10.43150561797753</v>
      </c>
      <c r="D506" s="14">
        <f>Actions!$O$2*(1+Rendements!O493)</f>
        <v>11.239102244389027</v>
      </c>
      <c r="E506" s="14">
        <f>Actions!$P$2*(1+Rendements!P493)</f>
        <v>103.38516746411483</v>
      </c>
      <c r="F506" s="59">
        <f>(Actions!$L$5*A506)+(Actions!$M$5*B506)+(Actions!$N$5*C506)+(Actions!$O$5*D506)+(Actions!$P$5*E506)</f>
        <v>1007023.5152005121</v>
      </c>
      <c r="G506" s="62">
        <f t="shared" si="17"/>
        <v>-1.351132873441907E-3</v>
      </c>
      <c r="H506" s="60">
        <f>$F506-Actions!$L$7</f>
        <v>7066.2102005120832</v>
      </c>
      <c r="I506" s="61">
        <f>$H506/Actions!$L$7</f>
        <v>7.066511905237877E-3</v>
      </c>
      <c r="J506" s="35">
        <v>2.2139660567661871E-2</v>
      </c>
      <c r="K506" s="1">
        <f t="shared" si="18"/>
        <v>326</v>
      </c>
    </row>
    <row r="507" spans="1:11" x14ac:dyDescent="0.3">
      <c r="A507" s="14">
        <f>Actions!$L$2*(1+Rendements!L494)</f>
        <v>82.501246248205661</v>
      </c>
      <c r="B507" s="14">
        <f>Actions!$M$2*(1+Rendements!M494)</f>
        <v>77.802610966057429</v>
      </c>
      <c r="C507" s="14">
        <f>Actions!$N$2*(1+Rendements!N494)</f>
        <v>10.482828624078625</v>
      </c>
      <c r="D507" s="14">
        <f>Actions!$O$2*(1+Rendements!O494)</f>
        <v>11.117614314115308</v>
      </c>
      <c r="E507" s="14">
        <f>Actions!$P$2*(1+Rendements!P494)</f>
        <v>99.191162790697661</v>
      </c>
      <c r="F507" s="59">
        <f>(Actions!$L$5*A507)+(Actions!$M$5*B507)+(Actions!$N$5*C507)+(Actions!$O$5*D507)+(Actions!$P$5*E507)</f>
        <v>996467.16273821506</v>
      </c>
      <c r="G507" s="62">
        <f t="shared" si="17"/>
        <v>-1.0482726870777337E-2</v>
      </c>
      <c r="H507" s="60">
        <f>$F507-Actions!$L$7</f>
        <v>-3490.1422617849894</v>
      </c>
      <c r="I507" s="61">
        <f>$H507/Actions!$L$7</f>
        <v>-3.4902912797711788E-3</v>
      </c>
      <c r="J507" s="35">
        <v>2.2195864204639079E-2</v>
      </c>
      <c r="K507" s="1">
        <f t="shared" si="18"/>
        <v>327</v>
      </c>
    </row>
    <row r="508" spans="1:11" x14ac:dyDescent="0.3">
      <c r="A508" s="14">
        <f>Actions!$L$2*(1+Rendements!L495)</f>
        <v>83.735703899537313</v>
      </c>
      <c r="B508" s="14">
        <f>Actions!$M$2*(1+Rendements!M495)</f>
        <v>75.810309278350516</v>
      </c>
      <c r="C508" s="14">
        <f>Actions!$N$2*(1+Rendements!N495)</f>
        <v>10.192397386154788</v>
      </c>
      <c r="D508" s="14">
        <f>Actions!$O$2*(1+Rendements!O495)</f>
        <v>11.112517524534345</v>
      </c>
      <c r="E508" s="14">
        <f>Actions!$P$2*(1+Rendements!P495)</f>
        <v>99.64750235626768</v>
      </c>
      <c r="F508" s="59">
        <f>(Actions!$L$5*A508)+(Actions!$M$5*B508)+(Actions!$N$5*C508)+(Actions!$O$5*D508)+(Actions!$P$5*E508)</f>
        <v>989494.70951675507</v>
      </c>
      <c r="G508" s="62">
        <f t="shared" si="17"/>
        <v>-6.9971730952982369E-3</v>
      </c>
      <c r="H508" s="60">
        <f>$F508-Actions!$L$7</f>
        <v>-10462.595483244979</v>
      </c>
      <c r="I508" s="61">
        <f>$H508/Actions!$L$7</f>
        <v>-1.0463042202831828E-2</v>
      </c>
      <c r="J508" s="35">
        <v>2.2352941608620561E-2</v>
      </c>
      <c r="K508" s="1">
        <f t="shared" si="18"/>
        <v>328</v>
      </c>
    </row>
    <row r="509" spans="1:11" x14ac:dyDescent="0.3">
      <c r="A509" s="14">
        <f>Actions!$L$2*(1+Rendements!L496)</f>
        <v>84.253554089709752</v>
      </c>
      <c r="B509" s="14">
        <f>Actions!$M$2*(1+Rendements!M496)</f>
        <v>77.201044386422979</v>
      </c>
      <c r="C509" s="14">
        <f>Actions!$N$2*(1+Rendements!N496)</f>
        <v>10.518509635525765</v>
      </c>
      <c r="D509" s="14">
        <f>Actions!$O$2*(1+Rendements!O496)</f>
        <v>11.400080742834074</v>
      </c>
      <c r="E509" s="14">
        <f>Actions!$P$2*(1+Rendements!P496)</f>
        <v>101.83745247148288</v>
      </c>
      <c r="F509" s="59">
        <f>(Actions!$L$5*A509)+(Actions!$M$5*B509)+(Actions!$N$5*C509)+(Actions!$O$5*D509)+(Actions!$P$5*E509)</f>
        <v>1010086.6175799322</v>
      </c>
      <c r="G509" s="62">
        <f t="shared" si="17"/>
        <v>2.0810528712410958E-2</v>
      </c>
      <c r="H509" s="60">
        <f>$F509-Actions!$L$7</f>
        <v>10129.312579932157</v>
      </c>
      <c r="I509" s="61">
        <f>$H509/Actions!$L$7</f>
        <v>1.0129745069397894E-2</v>
      </c>
      <c r="J509" s="35">
        <v>2.3153564025889226E-2</v>
      </c>
      <c r="K509" s="1">
        <f t="shared" si="18"/>
        <v>329</v>
      </c>
    </row>
    <row r="510" spans="1:11" x14ac:dyDescent="0.3">
      <c r="A510" s="14">
        <f>Actions!$L$2*(1+Rendements!L497)</f>
        <v>83.482515048416644</v>
      </c>
      <c r="B510" s="14">
        <f>Actions!$M$2*(1+Rendements!M497)</f>
        <v>79.393246753246743</v>
      </c>
      <c r="C510" s="14">
        <f>Actions!$N$2*(1+Rendements!N497)</f>
        <v>10.500712054965646</v>
      </c>
      <c r="D510" s="14">
        <f>Actions!$O$2*(1+Rendements!O497)</f>
        <v>11.133366385721368</v>
      </c>
      <c r="E510" s="14">
        <f>Actions!$P$2*(1+Rendements!P497)</f>
        <v>98.520168855534706</v>
      </c>
      <c r="F510" s="59">
        <f>(Actions!$L$5*A510)+(Actions!$M$5*B510)+(Actions!$N$5*C510)+(Actions!$O$5*D510)+(Actions!$P$5*E510)</f>
        <v>1002245.4535280939</v>
      </c>
      <c r="G510" s="62">
        <f t="shared" si="17"/>
        <v>-7.7628630212178695E-3</v>
      </c>
      <c r="H510" s="60">
        <f>$F510-Actions!$L$7</f>
        <v>2288.1485280938214</v>
      </c>
      <c r="I510" s="61">
        <f>$H510/Actions!$L$7</f>
        <v>2.2882462247663877E-3</v>
      </c>
      <c r="J510" s="35">
        <v>2.3787411954078699E-2</v>
      </c>
      <c r="K510" s="1">
        <f t="shared" si="18"/>
        <v>330</v>
      </c>
    </row>
    <row r="511" spans="1:11" x14ac:dyDescent="0.3">
      <c r="A511" s="14">
        <f>Actions!$L$2*(1+Rendements!L498)</f>
        <v>82.486239193083563</v>
      </c>
      <c r="B511" s="14">
        <f>Actions!$M$2*(1+Rendements!M498)</f>
        <v>74.291457286432163</v>
      </c>
      <c r="C511" s="14">
        <f>Actions!$N$2*(1+Rendements!N498)</f>
        <v>10.42682524875622</v>
      </c>
      <c r="D511" s="14">
        <f>Actions!$O$2*(1+Rendements!O498)</f>
        <v>10.955331670822941</v>
      </c>
      <c r="E511" s="14">
        <f>Actions!$P$2*(1+Rendements!P498)</f>
        <v>101.75023923444977</v>
      </c>
      <c r="F511" s="59">
        <f>(Actions!$L$5*A511)+(Actions!$M$5*B511)+(Actions!$N$5*C511)+(Actions!$O$5*D511)+(Actions!$P$5*E511)</f>
        <v>988411.59906881629</v>
      </c>
      <c r="G511" s="62">
        <f t="shared" si="17"/>
        <v>-1.3802860776848447E-2</v>
      </c>
      <c r="H511" s="60">
        <f>$F511-Actions!$L$7</f>
        <v>-11545.705931183766</v>
      </c>
      <c r="I511" s="61">
        <f>$H511/Actions!$L$7</f>
        <v>-1.1546198896145636E-2</v>
      </c>
      <c r="J511" s="35">
        <v>2.3961889746653593E-2</v>
      </c>
      <c r="K511" s="1">
        <f t="shared" si="18"/>
        <v>331</v>
      </c>
    </row>
    <row r="512" spans="1:11" x14ac:dyDescent="0.3">
      <c r="A512" s="14">
        <f>Actions!$L$2*(1+Rendements!L499)</f>
        <v>85.122727272727275</v>
      </c>
      <c r="B512" s="14">
        <f>Actions!$M$2*(1+Rendements!M499)</f>
        <v>74.007272727272721</v>
      </c>
      <c r="C512" s="14">
        <f>Actions!$N$2*(1+Rendements!N499)</f>
        <v>10.639717314487632</v>
      </c>
      <c r="D512" s="14">
        <f>Actions!$O$2*(1+Rendements!O499)</f>
        <v>11.250254945951459</v>
      </c>
      <c r="E512" s="14">
        <f>Actions!$P$2*(1+Rendements!P499)</f>
        <v>99.835066162570882</v>
      </c>
      <c r="F512" s="59">
        <f>(Actions!$L$5*A512)+(Actions!$M$5*B512)+(Actions!$N$5*C512)+(Actions!$O$5*D512)+(Actions!$P$5*E512)</f>
        <v>999508.36128765973</v>
      </c>
      <c r="G512" s="62">
        <f t="shared" si="17"/>
        <v>1.1226863615620974E-2</v>
      </c>
      <c r="H512" s="60">
        <f>$F512-Actions!$L$7</f>
        <v>-448.9437123403186</v>
      </c>
      <c r="I512" s="61">
        <f>$H512/Actions!$L$7</f>
        <v>-4.4896288081051476E-4</v>
      </c>
      <c r="J512" s="35">
        <v>2.431667428177561E-2</v>
      </c>
      <c r="K512" s="1">
        <f t="shared" si="18"/>
        <v>332</v>
      </c>
    </row>
    <row r="513" spans="1:11" x14ac:dyDescent="0.3">
      <c r="A513" s="14">
        <f>Actions!$L$2*(1+Rendements!L500)</f>
        <v>84.255981758957645</v>
      </c>
      <c r="B513" s="14">
        <f>Actions!$M$2*(1+Rendements!M500)</f>
        <v>74.729919137466297</v>
      </c>
      <c r="C513" s="14">
        <f>Actions!$N$2*(1+Rendements!N500)</f>
        <v>10.540416666666667</v>
      </c>
      <c r="D513" s="14">
        <f>Actions!$O$2*(1+Rendements!O500)</f>
        <v>11.07492385786802</v>
      </c>
      <c r="E513" s="14">
        <f>Actions!$P$2*(1+Rendements!P500)</f>
        <v>100.40437678401523</v>
      </c>
      <c r="F513" s="59">
        <f>(Actions!$L$5*A513)+(Actions!$M$5*B513)+(Actions!$N$5*C513)+(Actions!$O$5*D513)+(Actions!$P$5*E513)</f>
        <v>995418.52932995418</v>
      </c>
      <c r="G513" s="62">
        <f t="shared" si="17"/>
        <v>-4.0918436664568736E-3</v>
      </c>
      <c r="H513" s="60">
        <f>$F513-Actions!$L$7</f>
        <v>-4538.7756700458704</v>
      </c>
      <c r="I513" s="61">
        <f>$H513/Actions!$L$7</f>
        <v>-4.5389694613470226E-3</v>
      </c>
      <c r="J513" s="35">
        <v>2.441242396093489E-2</v>
      </c>
      <c r="K513" s="1">
        <f t="shared" si="18"/>
        <v>333</v>
      </c>
    </row>
    <row r="514" spans="1:11" x14ac:dyDescent="0.3">
      <c r="A514" s="14">
        <f>Actions!$L$2*(1+Rendements!L501)</f>
        <v>84.639194882398556</v>
      </c>
      <c r="B514" s="14">
        <f>Actions!$M$2*(1+Rendements!M501)</f>
        <v>75.310803324099723</v>
      </c>
      <c r="C514" s="14">
        <f>Actions!$N$2*(1+Rendements!N501)</f>
        <v>10.531252025931931</v>
      </c>
      <c r="D514" s="14">
        <f>Actions!$O$2*(1+Rendements!O501)</f>
        <v>11.266694045174537</v>
      </c>
      <c r="E514" s="14">
        <f>Actions!$P$2*(1+Rendements!P501)</f>
        <v>100.97857142857143</v>
      </c>
      <c r="F514" s="59">
        <f>(Actions!$L$5*A514)+(Actions!$M$5*B514)+(Actions!$N$5*C514)+(Actions!$O$5*D514)+(Actions!$P$5*E514)</f>
        <v>1002239.9579211262</v>
      </c>
      <c r="G514" s="62">
        <f t="shared" si="17"/>
        <v>6.852824606111918E-3</v>
      </c>
      <c r="H514" s="60">
        <f>$F514-Actions!$L$7</f>
        <v>2282.6529211261077</v>
      </c>
      <c r="I514" s="61">
        <f>$H514/Actions!$L$7</f>
        <v>2.2827503831537163E-3</v>
      </c>
      <c r="J514" s="35">
        <v>2.4516935691383992E-2</v>
      </c>
      <c r="K514" s="1">
        <f t="shared" si="18"/>
        <v>334</v>
      </c>
    </row>
    <row r="515" spans="1:11" x14ac:dyDescent="0.3">
      <c r="A515" s="14">
        <f>Actions!$L$2*(1+Rendements!L502)</f>
        <v>84.721660074007914</v>
      </c>
      <c r="B515" s="14">
        <f>Actions!$M$2*(1+Rendements!M502)</f>
        <v>76.583050847457628</v>
      </c>
      <c r="C515" s="14">
        <f>Actions!$N$2*(1+Rendements!N502)</f>
        <v>10.427663917940466</v>
      </c>
      <c r="D515" s="14">
        <f>Actions!$O$2*(1+Rendements!O502)</f>
        <v>11.373749744845885</v>
      </c>
      <c r="E515" s="14">
        <f>Actions!$P$2*(1+Rendements!P502)</f>
        <v>99.547393364928908</v>
      </c>
      <c r="F515" s="59">
        <f>(Actions!$L$5*A515)+(Actions!$M$5*B515)+(Actions!$N$5*C515)+(Actions!$O$5*D515)+(Actions!$P$5*E515)</f>
        <v>1002832.3420400852</v>
      </c>
      <c r="G515" s="62">
        <f t="shared" si="17"/>
        <v>5.9106016905152714E-4</v>
      </c>
      <c r="H515" s="60">
        <f>$F515-Actions!$L$7</f>
        <v>2875.0370400851825</v>
      </c>
      <c r="I515" s="61">
        <f>$H515/Actions!$L$7</f>
        <v>2.8751597950326313E-3</v>
      </c>
      <c r="J515" s="35">
        <v>2.455292436234003E-2</v>
      </c>
      <c r="K515" s="1">
        <f t="shared" si="18"/>
        <v>335</v>
      </c>
    </row>
    <row r="516" spans="1:11" x14ac:dyDescent="0.3">
      <c r="A516" s="14">
        <f>Actions!$L$2*(1+Rendements!L503)</f>
        <v>85.084673379483945</v>
      </c>
      <c r="B516" s="14">
        <f>Actions!$M$2*(1+Rendements!M503)</f>
        <v>82.0215297450425</v>
      </c>
      <c r="C516" s="14">
        <f>Actions!$N$2*(1+Rendements!N503)</f>
        <v>10.752268602540836</v>
      </c>
      <c r="D516" s="14">
        <f>Actions!$O$2*(1+Rendements!O503)</f>
        <v>11.13246231155779</v>
      </c>
      <c r="E516" s="14">
        <f>Actions!$P$2*(1+Rendements!P503)</f>
        <v>100.30765550239234</v>
      </c>
      <c r="F516" s="59">
        <f>(Actions!$L$5*A516)+(Actions!$M$5*B516)+(Actions!$N$5*C516)+(Actions!$O$5*D516)+(Actions!$P$5*E516)</f>
        <v>1021276.4468984476</v>
      </c>
      <c r="G516" s="62">
        <f t="shared" si="17"/>
        <v>1.8392012388472656E-2</v>
      </c>
      <c r="H516" s="60">
        <f>$F516-Actions!$L$7</f>
        <v>21319.141898447531</v>
      </c>
      <c r="I516" s="61">
        <f>$H516/Actions!$L$7</f>
        <v>2.1320052158074421E-2</v>
      </c>
      <c r="J516" s="35">
        <v>2.5381678151968116E-2</v>
      </c>
      <c r="K516" s="1">
        <f t="shared" si="18"/>
        <v>336</v>
      </c>
    </row>
    <row r="517" spans="1:11" x14ac:dyDescent="0.3">
      <c r="A517" s="14">
        <f>Actions!$L$2*(1+Rendements!L504)</f>
        <v>82.836476696748662</v>
      </c>
      <c r="B517" s="14">
        <f>Actions!$M$2*(1+Rendements!M504)</f>
        <v>77.207427055702908</v>
      </c>
      <c r="C517" s="14">
        <f>Actions!$N$2*(1+Rendements!N504)</f>
        <v>10.439625000000001</v>
      </c>
      <c r="D517" s="14">
        <f>Actions!$O$2*(1+Rendements!O504)</f>
        <v>12.423053589484327</v>
      </c>
      <c r="E517" s="14">
        <f>Actions!$P$2*(1+Rendements!P504)</f>
        <v>101.65627996164909</v>
      </c>
      <c r="F517" s="59">
        <f>(Actions!$L$5*A517)+(Actions!$M$5*B517)+(Actions!$N$5*C517)+(Actions!$O$5*D517)+(Actions!$P$5*E517)</f>
        <v>1023109.8804844732</v>
      </c>
      <c r="G517" s="62">
        <f t="shared" si="17"/>
        <v>1.7952373146308265E-3</v>
      </c>
      <c r="H517" s="60">
        <f>$F517-Actions!$L$7</f>
        <v>23152.575484473142</v>
      </c>
      <c r="I517" s="61">
        <f>$H517/Actions!$L$7</f>
        <v>2.3153564025889226E-2</v>
      </c>
      <c r="J517" s="35">
        <v>2.5898836859415887E-2</v>
      </c>
      <c r="K517" s="1">
        <f t="shared" si="18"/>
        <v>337</v>
      </c>
    </row>
    <row r="518" spans="1:11" x14ac:dyDescent="0.3">
      <c r="A518" s="14">
        <f>Actions!$L$2*(1+Rendements!L505)</f>
        <v>83.299007233724112</v>
      </c>
      <c r="B518" s="14">
        <f>Actions!$M$2*(1+Rendements!M505)</f>
        <v>74.976253298153026</v>
      </c>
      <c r="C518" s="14">
        <f>Actions!$N$2*(1+Rendements!N505)</f>
        <v>10.511458026509573</v>
      </c>
      <c r="D518" s="14">
        <f>Actions!$O$2*(1+Rendements!O505)</f>
        <v>11.322515952597993</v>
      </c>
      <c r="E518" s="14">
        <f>Actions!$P$2*(1+Rendements!P505)</f>
        <v>103.16729857819905</v>
      </c>
      <c r="F518" s="59">
        <f>(Actions!$L$5*A518)+(Actions!$M$5*B518)+(Actions!$N$5*C518)+(Actions!$O$5*D518)+(Actions!$P$5*E518)</f>
        <v>1003135.4600239524</v>
      </c>
      <c r="G518" s="62">
        <f t="shared" si="17"/>
        <v>-1.9523240701245448E-2</v>
      </c>
      <c r="H518" s="60">
        <f>$F518-Actions!$L$7</f>
        <v>3178.155023952364</v>
      </c>
      <c r="I518" s="61">
        <f>$H518/Actions!$L$7</f>
        <v>3.1782907210747002E-3</v>
      </c>
      <c r="J518" s="35">
        <v>2.6940635950006009E-2</v>
      </c>
      <c r="K518" s="1">
        <f t="shared" si="18"/>
        <v>338</v>
      </c>
    </row>
    <row r="519" spans="1:11" x14ac:dyDescent="0.3">
      <c r="A519" s="14">
        <f>Actions!$L$2*(1+Rendements!L506)</f>
        <v>85.358096846846834</v>
      </c>
      <c r="B519" s="14">
        <f>Actions!$M$2*(1+Rendements!M506)</f>
        <v>79.290810810810811</v>
      </c>
      <c r="C519" s="14">
        <f>Actions!$N$2*(1+Rendements!N506)</f>
        <v>10.55199462890625</v>
      </c>
      <c r="D519" s="14">
        <f>Actions!$O$2*(1+Rendements!O506)</f>
        <v>11.149504057709647</v>
      </c>
      <c r="E519" s="14">
        <f>Actions!$P$2*(1+Rendements!P506)</f>
        <v>101.98476454293629</v>
      </c>
      <c r="F519" s="59">
        <f>(Actions!$L$5*A519)+(Actions!$M$5*B519)+(Actions!$N$5*C519)+(Actions!$O$5*D519)+(Actions!$P$5*E519)</f>
        <v>1014630.677761168</v>
      </c>
      <c r="G519" s="62">
        <f t="shared" si="17"/>
        <v>1.1459287599045798E-2</v>
      </c>
      <c r="H519" s="60">
        <f>$F519-Actions!$L$7</f>
        <v>14673.372761167935</v>
      </c>
      <c r="I519" s="61">
        <f>$H519/Actions!$L$7</f>
        <v>1.4673999267566663E-2</v>
      </c>
      <c r="J519" s="35">
        <v>2.7254797473838514E-2</v>
      </c>
      <c r="K519" s="1">
        <f t="shared" si="18"/>
        <v>339</v>
      </c>
    </row>
    <row r="520" spans="1:11" x14ac:dyDescent="0.3">
      <c r="A520" s="14">
        <f>Actions!$L$2*(1+Rendements!L507)</f>
        <v>84.696142349626356</v>
      </c>
      <c r="B520" s="14">
        <f>Actions!$M$2*(1+Rendements!M507)</f>
        <v>77.805235602094243</v>
      </c>
      <c r="C520" s="14">
        <f>Actions!$N$2*(1+Rendements!N507)</f>
        <v>10.515696661828736</v>
      </c>
      <c r="D520" s="14">
        <f>Actions!$O$2*(1+Rendements!O507)</f>
        <v>11.260869565217392</v>
      </c>
      <c r="E520" s="14">
        <f>Actions!$P$2*(1+Rendements!P507)</f>
        <v>100.77434030937215</v>
      </c>
      <c r="F520" s="59">
        <f>(Actions!$L$5*A520)+(Actions!$M$5*B520)+(Actions!$N$5*C520)+(Actions!$O$5*D520)+(Actions!$P$5*E520)</f>
        <v>1008063.7486363688</v>
      </c>
      <c r="G520" s="62">
        <f t="shared" si="17"/>
        <v>-6.4722359265634299E-3</v>
      </c>
      <c r="H520" s="60">
        <f>$F520-Actions!$L$7</f>
        <v>8106.4436363687273</v>
      </c>
      <c r="I520" s="61">
        <f>$H520/Actions!$L$7</f>
        <v>8.1067897557573487E-3</v>
      </c>
      <c r="J520" s="35">
        <v>3.0145626962703224E-2</v>
      </c>
      <c r="K520" s="1">
        <f t="shared" si="18"/>
        <v>340</v>
      </c>
    </row>
    <row r="521" spans="1:11" x14ac:dyDescent="0.3">
      <c r="A521" s="14">
        <f>Actions!$L$2*(1+Rendements!L508)</f>
        <v>82.650760304605328</v>
      </c>
      <c r="B521" s="14">
        <f>Actions!$M$2*(1+Rendements!M508)</f>
        <v>76.403100775193792</v>
      </c>
      <c r="C521" s="14">
        <f>Actions!$N$2*(1+Rendements!N508)</f>
        <v>10.505288600288601</v>
      </c>
      <c r="D521" s="14">
        <f>Actions!$O$2*(1+Rendements!O508)</f>
        <v>11.316036036036035</v>
      </c>
      <c r="E521" s="14">
        <f>Actions!$P$2*(1+Rendements!P508)</f>
        <v>98.767241379310335</v>
      </c>
      <c r="F521" s="59">
        <f>(Actions!$L$5*A521)+(Actions!$M$5*B521)+(Actions!$N$5*C521)+(Actions!$O$5*D521)+(Actions!$P$5*E521)</f>
        <v>996309.87530276889</v>
      </c>
      <c r="G521" s="62">
        <f t="shared" si="17"/>
        <v>-1.1659851224190554E-2</v>
      </c>
      <c r="H521" s="60">
        <f>$F521-Actions!$L$7</f>
        <v>-3647.4296972311568</v>
      </c>
      <c r="I521" s="61">
        <f>$H521/Actions!$L$7</f>
        <v>-3.6475854308911284E-3</v>
      </c>
      <c r="J521" s="35">
        <v>3.0941876846005703E-2</v>
      </c>
      <c r="K521" s="1">
        <f t="shared" si="18"/>
        <v>341</v>
      </c>
    </row>
    <row r="522" spans="1:11" x14ac:dyDescent="0.3">
      <c r="A522" s="14">
        <f>Actions!$L$2*(1+Rendements!L509)</f>
        <v>84.029624786115861</v>
      </c>
      <c r="B522" s="14">
        <f>Actions!$M$2*(1+Rendements!M509)</f>
        <v>77.198961038961031</v>
      </c>
      <c r="C522" s="14">
        <f>Actions!$N$2*(1+Rendements!N509)</f>
        <v>10.490033508855911</v>
      </c>
      <c r="D522" s="14">
        <f>Actions!$O$2*(1+Rendements!O509)</f>
        <v>10.985287561301828</v>
      </c>
      <c r="E522" s="14">
        <f>Actions!$P$2*(1+Rendements!P509)</f>
        <v>99.850415512465375</v>
      </c>
      <c r="F522" s="59">
        <f>(Actions!$L$5*A522)+(Actions!$M$5*B522)+(Actions!$N$5*C522)+(Actions!$O$5*D522)+(Actions!$P$5*E522)</f>
        <v>997639.44450150733</v>
      </c>
      <c r="G522" s="62">
        <f t="shared" si="17"/>
        <v>1.3344936467023505E-3</v>
      </c>
      <c r="H522" s="60">
        <f>$F522-Actions!$L$7</f>
        <v>-2317.8604984927224</v>
      </c>
      <c r="I522" s="61">
        <f>$H522/Actions!$L$7</f>
        <v>-2.3179594637720282E-3</v>
      </c>
      <c r="J522" s="35">
        <v>3.1497733018153104E-2</v>
      </c>
      <c r="K522" s="1">
        <f t="shared" si="18"/>
        <v>342</v>
      </c>
    </row>
    <row r="523" spans="1:11" x14ac:dyDescent="0.3">
      <c r="A523" s="14">
        <f>Actions!$L$2*(1+Rendements!L510)</f>
        <v>85.022596329160081</v>
      </c>
      <c r="B523" s="14">
        <f>Actions!$M$2*(1+Rendements!M510)</f>
        <v>78.189147286821694</v>
      </c>
      <c r="C523" s="14">
        <f>Actions!$N$2*(1+Rendements!N510)</f>
        <v>10.435047709923664</v>
      </c>
      <c r="D523" s="14">
        <f>Actions!$O$2*(1+Rendements!O510)</f>
        <v>11.31709090909091</v>
      </c>
      <c r="E523" s="14">
        <f>Actions!$P$2*(1+Rendements!P510)</f>
        <v>99.098977695167292</v>
      </c>
      <c r="F523" s="59">
        <f>(Actions!$L$5*A523)+(Actions!$M$5*B523)+(Actions!$N$5*C523)+(Actions!$O$5*D523)+(Actions!$P$5*E523)</f>
        <v>1005971.8981707129</v>
      </c>
      <c r="G523" s="62">
        <f t="shared" si="17"/>
        <v>8.3521694286747827E-3</v>
      </c>
      <c r="H523" s="60">
        <f>$F523-Actions!$L$7</f>
        <v>6014.5931707128184</v>
      </c>
      <c r="I523" s="61">
        <f>$H523/Actions!$L$7</f>
        <v>6.0148499747324892E-3</v>
      </c>
      <c r="J523" s="35">
        <v>3.4812384171769226E-2</v>
      </c>
      <c r="K523" s="1">
        <f t="shared" si="18"/>
        <v>343</v>
      </c>
    </row>
    <row r="524" spans="1:11" x14ac:dyDescent="0.3">
      <c r="A524" s="14">
        <f>Actions!$L$2*(1+Rendements!L511)</f>
        <v>82.631459976105134</v>
      </c>
      <c r="B524" s="14">
        <f>Actions!$M$2*(1+Rendements!M511)</f>
        <v>75.435532994923861</v>
      </c>
      <c r="C524" s="14">
        <f>Actions!$N$2*(1+Rendements!N511)</f>
        <v>10.479988049713191</v>
      </c>
      <c r="D524" s="14">
        <f>Actions!$O$2*(1+Rendements!O511)</f>
        <v>11.154655870445342</v>
      </c>
      <c r="E524" s="14">
        <f>Actions!$P$2*(1+Rendements!P511)</f>
        <v>97.75306314797362</v>
      </c>
      <c r="F524" s="59">
        <f>(Actions!$L$5*A524)+(Actions!$M$5*B524)+(Actions!$N$5*C524)+(Actions!$O$5*D524)+(Actions!$P$5*E524)</f>
        <v>988360.18858757487</v>
      </c>
      <c r="G524" s="62">
        <f t="shared" si="17"/>
        <v>-1.7507158614632923E-2</v>
      </c>
      <c r="H524" s="60">
        <f>$F524-Actions!$L$7</f>
        <v>-11597.116412425181</v>
      </c>
      <c r="I524" s="61">
        <f>$H524/Actions!$L$7</f>
        <v>-1.1597611572451266E-2</v>
      </c>
      <c r="J524" s="35">
        <v>3.7818883004662476E-2</v>
      </c>
      <c r="K524" s="1">
        <f t="shared" si="18"/>
        <v>344</v>
      </c>
    </row>
    <row r="525" spans="1:11" x14ac:dyDescent="0.3">
      <c r="A525" s="14">
        <f>Actions!$L$2*(1+Rendements!L512)</f>
        <v>83.277161672305439</v>
      </c>
      <c r="B525" s="14">
        <f>Actions!$M$2*(1+Rendements!M512)</f>
        <v>76.204651162790682</v>
      </c>
      <c r="C525" s="14">
        <f>Actions!$N$2*(1+Rendements!N512)</f>
        <v>10.524799713876968</v>
      </c>
      <c r="D525" s="14">
        <f>Actions!$O$2*(1+Rendements!O512)</f>
        <v>11.205058717253838</v>
      </c>
      <c r="E525" s="14">
        <f>Actions!$P$2*(1+Rendements!P512)</f>
        <v>98.065406976744185</v>
      </c>
      <c r="F525" s="59">
        <f>(Actions!$L$5*A525)+(Actions!$M$5*B525)+(Actions!$N$5*C525)+(Actions!$O$5*D525)+(Actions!$P$5*E525)</f>
        <v>994286.94663420913</v>
      </c>
      <c r="G525" s="62">
        <f t="shared" si="17"/>
        <v>5.9965568373447908E-3</v>
      </c>
      <c r="H525" s="60">
        <f>$F525-Actions!$L$7</f>
        <v>-5670.3583657909185</v>
      </c>
      <c r="I525" s="61">
        <f>$H525/Actions!$L$7</f>
        <v>-5.6706004720780733E-3</v>
      </c>
      <c r="J525" s="35">
        <v>4.4813524773594154E-2</v>
      </c>
      <c r="K525" s="1">
        <f t="shared" si="18"/>
        <v>345</v>
      </c>
    </row>
    <row r="526" spans="1:11" x14ac:dyDescent="0.3">
      <c r="A526" s="14">
        <f>Actions!$L$2*(1+Rendements!L513)</f>
        <v>82.992397235358311</v>
      </c>
      <c r="B526" s="14">
        <f>Actions!$M$2*(1+Rendements!M513)</f>
        <v>76.8</v>
      </c>
      <c r="C526" s="14">
        <f>Actions!$N$2*(1+Rendements!N513)</f>
        <v>10.326231643770726</v>
      </c>
      <c r="D526" s="14">
        <f>Actions!$O$2*(1+Rendements!O513)</f>
        <v>11.417426636568848</v>
      </c>
      <c r="E526" s="14">
        <f>Actions!$P$2*(1+Rendements!P513)</f>
        <v>101.89721946375371</v>
      </c>
      <c r="F526" s="59">
        <f>(Actions!$L$5*A526)+(Actions!$M$5*B526)+(Actions!$N$5*C526)+(Actions!$O$5*D526)+(Actions!$P$5*E526)</f>
        <v>1002774.9458799823</v>
      </c>
      <c r="G526" s="62">
        <f t="shared" si="17"/>
        <v>8.5367702698966319E-3</v>
      </c>
      <c r="H526" s="60">
        <f>$F526-Actions!$L$7</f>
        <v>2817.6408799822675</v>
      </c>
      <c r="I526" s="61">
        <f>$H526/Actions!$L$7</f>
        <v>2.8177611842960309E-3</v>
      </c>
      <c r="J526" s="35">
        <v>5.2558711991832908E-2</v>
      </c>
      <c r="K526" s="1">
        <f t="shared" si="18"/>
        <v>346</v>
      </c>
    </row>
    <row r="527" spans="1:11" x14ac:dyDescent="0.3">
      <c r="A527" s="14">
        <f>Actions!$L$2*(1+Rendements!L514)</f>
        <v>84.825080586080574</v>
      </c>
      <c r="B527" s="14">
        <f>Actions!$M$2*(1+Rendements!M514)</f>
        <v>77.2</v>
      </c>
      <c r="C527" s="14">
        <f>Actions!$N$2*(1+Rendements!N514)</f>
        <v>10.429928057553957</v>
      </c>
      <c r="D527" s="14">
        <f>Actions!$O$2*(1+Rendements!O514)</f>
        <v>11.219840566873341</v>
      </c>
      <c r="E527" s="14">
        <f>Actions!$P$2*(1+Rendements!P514)</f>
        <v>100.40156709108717</v>
      </c>
      <c r="F527" s="59">
        <f>(Actions!$L$5*A527)+(Actions!$M$5*B527)+(Actions!$N$5*C527)+(Actions!$O$5*D527)+(Actions!$P$5*E527)</f>
        <v>1003681.1231693613</v>
      </c>
      <c r="G527" s="62">
        <f t="shared" si="17"/>
        <v>9.0366965499288909E-4</v>
      </c>
      <c r="H527" s="60">
        <f>$F527-Actions!$L$7</f>
        <v>3723.8181693612132</v>
      </c>
      <c r="I527" s="61">
        <f>$H527/Actions!$L$7</f>
        <v>3.7239771645662541E-3</v>
      </c>
      <c r="J527" s="35">
        <v>6.3106605474664471E-2</v>
      </c>
      <c r="K527" s="1">
        <f t="shared" si="18"/>
        <v>347</v>
      </c>
    </row>
    <row r="528" spans="1:11" x14ac:dyDescent="0.3">
      <c r="A528" s="14">
        <f>Actions!$L$2*(1+Rendements!L515)</f>
        <v>84.012328882473227</v>
      </c>
      <c r="B528" s="14">
        <f>Actions!$M$2*(1+Rendements!M515)</f>
        <v>76.402072538860097</v>
      </c>
      <c r="C528" s="14">
        <f>Actions!$N$2*(1+Rendements!N515)</f>
        <v>10.510290865384613</v>
      </c>
      <c r="D528" s="14">
        <f>Actions!$O$2*(1+Rendements!O515)</f>
        <v>11.091069849690538</v>
      </c>
      <c r="E528" s="14">
        <f>Actions!$P$2*(1+Rendements!P515)</f>
        <v>99.02205882352942</v>
      </c>
      <c r="F528" s="59">
        <f>(Actions!$L$5*A528)+(Actions!$M$5*B528)+(Actions!$N$5*C528)+(Actions!$O$5*D528)+(Actions!$P$5*E528)</f>
        <v>996150.98523563985</v>
      </c>
      <c r="G528" s="62">
        <f t="shared" si="17"/>
        <v>-7.5025202326644003E-3</v>
      </c>
      <c r="H528" s="60">
        <f>$F528-Actions!$L$7</f>
        <v>-3806.3197643602034</v>
      </c>
      <c r="I528" s="61">
        <f>$H528/Actions!$L$7</f>
        <v>-3.8064822821212382E-3</v>
      </c>
      <c r="J528" s="35">
        <v>6.8559949411801713E-2</v>
      </c>
      <c r="K528" s="1">
        <f t="shared" si="18"/>
        <v>348</v>
      </c>
    </row>
  </sheetData>
  <sortState xmlns:xlrd2="http://schemas.microsoft.com/office/spreadsheetml/2017/richdata2" ref="J17:J528">
    <sortCondition ref="J17"/>
  </sortState>
  <mergeCells count="13">
    <mergeCell ref="G1:H1"/>
    <mergeCell ref="C1:C2"/>
    <mergeCell ref="H14:H15"/>
    <mergeCell ref="I14:I15"/>
    <mergeCell ref="J14:J15"/>
    <mergeCell ref="G16:G17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15"/>
  <sheetViews>
    <sheetView tabSelected="1" zoomScale="80" zoomScaleNormal="80" workbookViewId="0">
      <selection activeCell="Q9" sqref="Q9"/>
    </sheetView>
  </sheetViews>
  <sheetFormatPr baseColWidth="10" defaultColWidth="8.8984375" defaultRowHeight="15.6" x14ac:dyDescent="0.3"/>
  <cols>
    <col min="1" max="1" width="4.8984375" customWidth="1"/>
    <col min="2" max="2" width="14.09765625" customWidth="1"/>
    <col min="3" max="3" width="19.3984375" customWidth="1"/>
    <col min="4" max="4" width="14.09765625" customWidth="1"/>
    <col min="5" max="5" width="12.59765625" customWidth="1"/>
    <col min="6" max="6" width="12.09765625" customWidth="1"/>
    <col min="7" max="7" width="17.59765625" customWidth="1"/>
    <col min="8" max="8" width="16.8984375" customWidth="1"/>
    <col min="9" max="9" width="12.09765625" customWidth="1"/>
    <col min="10" max="10" width="13.5" customWidth="1"/>
    <col min="11" max="11" width="13.59765625" customWidth="1"/>
    <col min="12" max="12" width="5.09765625" customWidth="1"/>
    <col min="13" max="13" width="5" customWidth="1"/>
    <col min="14" max="14" width="4.3984375" customWidth="1"/>
    <col min="15" max="15" width="3.8984375" customWidth="1"/>
    <col min="16" max="16" width="31.8984375" customWidth="1"/>
    <col min="17" max="17" width="12.59765625" customWidth="1"/>
    <col min="18" max="18" width="12.3984375" customWidth="1"/>
    <col min="19" max="19" width="12" customWidth="1"/>
    <col min="20" max="20" width="13.5" customWidth="1"/>
    <col min="21" max="21" width="14.5" customWidth="1"/>
  </cols>
  <sheetData>
    <row r="1" spans="1:22" x14ac:dyDescent="0.3">
      <c r="A1" s="119" t="s">
        <v>56</v>
      </c>
      <c r="B1" s="119" t="s">
        <v>42</v>
      </c>
      <c r="C1" s="119" t="s">
        <v>49</v>
      </c>
      <c r="D1" s="119" t="s">
        <v>50</v>
      </c>
      <c r="E1" s="119" t="s">
        <v>51</v>
      </c>
      <c r="F1" s="119" t="s">
        <v>52</v>
      </c>
      <c r="G1" s="121" t="s">
        <v>43</v>
      </c>
      <c r="H1" s="122" t="s">
        <v>41</v>
      </c>
      <c r="I1" s="121" t="s">
        <v>44</v>
      </c>
      <c r="J1" s="121" t="s">
        <v>45</v>
      </c>
      <c r="K1" s="122" t="s">
        <v>46</v>
      </c>
    </row>
    <row r="2" spans="1:22" x14ac:dyDescent="0.3">
      <c r="A2" s="120"/>
      <c r="B2" s="120"/>
      <c r="C2" s="120"/>
      <c r="D2" s="120"/>
      <c r="E2" s="120" t="s">
        <v>47</v>
      </c>
      <c r="F2" s="120" t="s">
        <v>48</v>
      </c>
      <c r="G2" s="122"/>
      <c r="H2" s="123"/>
      <c r="I2" s="122"/>
      <c r="J2" s="122"/>
      <c r="K2" s="123"/>
      <c r="P2" s="17" t="s">
        <v>26</v>
      </c>
      <c r="Q2" s="55">
        <v>513</v>
      </c>
    </row>
    <row r="3" spans="1:22" x14ac:dyDescent="0.3">
      <c r="A3" s="3">
        <v>1</v>
      </c>
      <c r="B3" s="76"/>
      <c r="C3" s="77"/>
      <c r="D3" s="77"/>
      <c r="E3" s="77"/>
      <c r="F3" s="77"/>
      <c r="G3" s="78"/>
      <c r="H3" s="77"/>
      <c r="I3" s="77"/>
      <c r="J3" s="77"/>
      <c r="K3" s="77"/>
      <c r="P3" s="17" t="s">
        <v>27</v>
      </c>
      <c r="Q3" s="71">
        <v>0.95</v>
      </c>
    </row>
    <row r="4" spans="1:22" x14ac:dyDescent="0.3">
      <c r="A4" s="3">
        <f t="shared" ref="A4:A67" si="0">A3+1</f>
        <v>2</v>
      </c>
      <c r="B4" s="79">
        <v>82.887186263245241</v>
      </c>
      <c r="C4" s="79">
        <v>74.239999999999995</v>
      </c>
      <c r="D4" s="79">
        <v>10.455</v>
      </c>
      <c r="E4" s="79">
        <v>11.268487566245412</v>
      </c>
      <c r="F4" s="79">
        <v>100.15104166666666</v>
      </c>
      <c r="G4" s="80">
        <v>990143.58709969814</v>
      </c>
      <c r="H4" s="81"/>
      <c r="I4" s="79">
        <v>-9694.767900301842</v>
      </c>
      <c r="J4" s="82">
        <v>-9.6963352644156581E-3</v>
      </c>
      <c r="K4" s="20">
        <v>-8.7345354365502892E-2</v>
      </c>
      <c r="L4" s="38">
        <v>1</v>
      </c>
      <c r="P4" s="17" t="s">
        <v>28</v>
      </c>
      <c r="Q4" s="55">
        <f>ROUNDUP((1-Q3)*Q2,0)</f>
        <v>26</v>
      </c>
    </row>
    <row r="5" spans="1:22" x14ac:dyDescent="0.3">
      <c r="A5" s="3">
        <f t="shared" si="0"/>
        <v>3</v>
      </c>
      <c r="B5" s="79">
        <v>84.667199124726466</v>
      </c>
      <c r="C5" s="79">
        <v>75.91724137931034</v>
      </c>
      <c r="D5" s="79">
        <v>10.425958333333332</v>
      </c>
      <c r="E5" s="79">
        <v>10.950405186385737</v>
      </c>
      <c r="F5" s="79">
        <v>99.391114982578401</v>
      </c>
      <c r="G5" s="80">
        <v>1001659.9924130685</v>
      </c>
      <c r="H5" s="82">
        <f>G5/G4-1</f>
        <v>1.1631045702274356E-2</v>
      </c>
      <c r="I5" s="79">
        <v>1821.6374130685581</v>
      </c>
      <c r="J5" s="82">
        <v>1.8219319192536458E-3</v>
      </c>
      <c r="K5" s="20">
        <v>-6.31455200096014E-2</v>
      </c>
      <c r="L5" s="38">
        <f t="shared" ref="L5:L68" si="1">L4+1</f>
        <v>2</v>
      </c>
      <c r="P5" s="17" t="s">
        <v>29</v>
      </c>
      <c r="Q5" s="55">
        <v>1.4469789857788081E-4</v>
      </c>
    </row>
    <row r="6" spans="1:22" x14ac:dyDescent="0.3">
      <c r="A6" s="3">
        <f t="shared" si="0"/>
        <v>4</v>
      </c>
      <c r="B6" s="79">
        <v>83.601852369457504</v>
      </c>
      <c r="C6" s="79">
        <v>77.246511627906969</v>
      </c>
      <c r="D6" s="79">
        <v>10.556928969359332</v>
      </c>
      <c r="E6" s="79">
        <v>11.316038126813094</v>
      </c>
      <c r="F6" s="79">
        <v>101.73928361714621</v>
      </c>
      <c r="G6" s="80">
        <v>1004752.8015677675</v>
      </c>
      <c r="H6" s="82">
        <f t="shared" ref="H6:H69" si="2">G6/G5-1</f>
        <v>3.0876836233102445E-3</v>
      </c>
      <c r="I6" s="79">
        <v>4914.4465677675325</v>
      </c>
      <c r="J6" s="82">
        <v>4.9152410919138349E-3</v>
      </c>
      <c r="K6" s="20">
        <v>-4.410095033315415E-2</v>
      </c>
      <c r="L6" s="38">
        <f t="shared" si="1"/>
        <v>3</v>
      </c>
      <c r="P6" s="17" t="s">
        <v>30</v>
      </c>
      <c r="Q6" s="54">
        <f>1.65*SQRT(Q5)</f>
        <v>1.9847922533058227E-2</v>
      </c>
    </row>
    <row r="7" spans="1:22" x14ac:dyDescent="0.3">
      <c r="A7" s="3">
        <f t="shared" si="0"/>
        <v>5</v>
      </c>
      <c r="B7" s="79">
        <v>83.686747523495043</v>
      </c>
      <c r="C7" s="79">
        <v>77.021965317919083</v>
      </c>
      <c r="D7" s="79">
        <v>10.516287931034483</v>
      </c>
      <c r="E7" s="79">
        <v>11.324036095159967</v>
      </c>
      <c r="F7" s="79">
        <v>101.08294663573086</v>
      </c>
      <c r="G7" s="80">
        <v>1003335.6726845589</v>
      </c>
      <c r="H7" s="82">
        <f t="shared" si="2"/>
        <v>-1.4104254111034775E-3</v>
      </c>
      <c r="I7" s="79">
        <v>3497.3176845589187</v>
      </c>
      <c r="J7" s="82">
        <v>3.4978830998725978E-3</v>
      </c>
      <c r="K7" s="20">
        <v>-3.7794974486428115E-2</v>
      </c>
      <c r="L7" s="38">
        <f t="shared" si="1"/>
        <v>4</v>
      </c>
      <c r="P7" s="17" t="s">
        <v>31</v>
      </c>
      <c r="Q7" s="72">
        <v>19847.075126005679</v>
      </c>
    </row>
    <row r="8" spans="1:22" x14ac:dyDescent="0.3">
      <c r="A8" s="3">
        <f t="shared" si="0"/>
        <v>6</v>
      </c>
      <c r="B8" s="79">
        <v>83.983345592897905</v>
      </c>
      <c r="C8" s="79">
        <v>77.463976945244951</v>
      </c>
      <c r="D8" s="79">
        <v>10.469336647240317</v>
      </c>
      <c r="E8" s="79">
        <v>11.336308316430019</v>
      </c>
      <c r="F8" s="79">
        <v>101.89100346020761</v>
      </c>
      <c r="G8" s="80">
        <v>1004860.5948484144</v>
      </c>
      <c r="H8" s="82">
        <f t="shared" si="2"/>
        <v>1.5198524336081931E-3</v>
      </c>
      <c r="I8" s="79">
        <v>5022.239848414436</v>
      </c>
      <c r="J8" s="82">
        <v>5.0230517996225858E-3</v>
      </c>
      <c r="K8" s="20">
        <v>-3.4811313438713389E-2</v>
      </c>
      <c r="L8" s="38">
        <f t="shared" si="1"/>
        <v>5</v>
      </c>
      <c r="P8" s="17" t="s">
        <v>32</v>
      </c>
      <c r="Q8" s="54">
        <f>-AVERAGE(K4:K28)</f>
        <v>2.9859077761448919E-2</v>
      </c>
    </row>
    <row r="9" spans="1:22" x14ac:dyDescent="0.3">
      <c r="A9" s="3">
        <f t="shared" si="0"/>
        <v>7</v>
      </c>
      <c r="B9" s="79">
        <v>83.011038616860162</v>
      </c>
      <c r="C9" s="79">
        <v>80.969142857142856</v>
      </c>
      <c r="D9" s="79">
        <v>10.61606641561109</v>
      </c>
      <c r="E9" s="79">
        <v>11.137154308617234</v>
      </c>
      <c r="F9" s="79">
        <v>101.47184300341297</v>
      </c>
      <c r="G9" s="80">
        <v>1011647.7481523446</v>
      </c>
      <c r="H9" s="82">
        <f t="shared" si="2"/>
        <v>6.7543232750151283E-3</v>
      </c>
      <c r="I9" s="79">
        <v>11809.393152344623</v>
      </c>
      <c r="J9" s="82">
        <v>1.1811302390319507E-2</v>
      </c>
      <c r="K9" s="20">
        <v>-3.3121616040884795E-2</v>
      </c>
      <c r="L9" s="38">
        <f t="shared" si="1"/>
        <v>6</v>
      </c>
      <c r="P9" s="17" t="s">
        <v>33</v>
      </c>
      <c r="Q9" s="54">
        <f>-SMALL(J4:J515,Q4)</f>
        <v>1.7835747208361716E-2</v>
      </c>
    </row>
    <row r="10" spans="1:22" x14ac:dyDescent="0.3">
      <c r="A10" s="3">
        <f t="shared" si="0"/>
        <v>8</v>
      </c>
      <c r="B10" s="79">
        <v>83.421355609198315</v>
      </c>
      <c r="C10" s="79">
        <v>77.00813008130082</v>
      </c>
      <c r="D10" s="79">
        <v>10.469099797707349</v>
      </c>
      <c r="E10" s="79">
        <v>10.838855300282145</v>
      </c>
      <c r="F10" s="79">
        <v>100.78309859154929</v>
      </c>
      <c r="G10" s="80">
        <v>998876.61848368857</v>
      </c>
      <c r="H10" s="82">
        <f t="shared" si="2"/>
        <v>-1.2624087477070001E-2</v>
      </c>
      <c r="I10" s="79">
        <v>-961.73651631141547</v>
      </c>
      <c r="J10" s="82">
        <v>-9.6189200134397278E-4</v>
      </c>
      <c r="K10" s="20">
        <v>-3.2286835217207807E-2</v>
      </c>
      <c r="L10" s="38">
        <f t="shared" si="1"/>
        <v>7</v>
      </c>
      <c r="P10" s="17" t="s">
        <v>34</v>
      </c>
      <c r="Q10" s="54">
        <f>Q9*SQRT(20)</f>
        <v>7.976388637479781E-2</v>
      </c>
    </row>
    <row r="11" spans="1:22" x14ac:dyDescent="0.3">
      <c r="A11" s="3">
        <f t="shared" si="0"/>
        <v>9</v>
      </c>
      <c r="B11" s="79">
        <v>83.484908998345418</v>
      </c>
      <c r="C11" s="79">
        <v>80.121081081081073</v>
      </c>
      <c r="D11" s="79">
        <v>10.462040404040403</v>
      </c>
      <c r="E11" s="79">
        <v>11.363265306122447</v>
      </c>
      <c r="F11" s="79">
        <v>101.85505617977529</v>
      </c>
      <c r="G11" s="80">
        <v>1008455.2654075396</v>
      </c>
      <c r="H11" s="82">
        <f t="shared" si="2"/>
        <v>9.5894195004699867E-3</v>
      </c>
      <c r="I11" s="79">
        <v>8616.9104075395735</v>
      </c>
      <c r="J11" s="82">
        <v>8.6183035132109658E-3</v>
      </c>
      <c r="K11" s="20">
        <v>-3.0387815091578733E-2</v>
      </c>
      <c r="L11" s="38">
        <f t="shared" si="1"/>
        <v>8</v>
      </c>
      <c r="P11" s="128" t="s">
        <v>57</v>
      </c>
      <c r="Q11" s="128"/>
    </row>
    <row r="12" spans="1:22" x14ac:dyDescent="0.3">
      <c r="A12" s="3">
        <f t="shared" si="0"/>
        <v>10</v>
      </c>
      <c r="B12" s="79">
        <v>83.57</v>
      </c>
      <c r="C12" s="79">
        <v>76.203108808290139</v>
      </c>
      <c r="D12" s="79">
        <v>10.423339502018843</v>
      </c>
      <c r="E12" s="79">
        <v>10.988505747126435</v>
      </c>
      <c r="F12" s="79">
        <v>100.38858093126385</v>
      </c>
      <c r="G12" s="80">
        <v>996771.28589479474</v>
      </c>
      <c r="H12" s="82">
        <f t="shared" si="2"/>
        <v>-1.1586016666810806E-2</v>
      </c>
      <c r="I12" s="79">
        <v>-3067.0691052052425</v>
      </c>
      <c r="J12" s="82">
        <v>-3.0675649617434835E-3</v>
      </c>
      <c r="K12" s="20">
        <v>-2.9211798402857279E-2</v>
      </c>
      <c r="L12" s="38">
        <f t="shared" si="1"/>
        <v>9</v>
      </c>
      <c r="P12" s="129"/>
      <c r="Q12" s="129"/>
    </row>
    <row r="13" spans="1:22" x14ac:dyDescent="0.3">
      <c r="A13" s="3">
        <f t="shared" si="0"/>
        <v>11</v>
      </c>
      <c r="B13" s="79">
        <v>83.314466811058722</v>
      </c>
      <c r="C13" s="79">
        <v>79.607310704960852</v>
      </c>
      <c r="D13" s="79">
        <v>10.48675666554168</v>
      </c>
      <c r="E13" s="79">
        <v>11.171882845188284</v>
      </c>
      <c r="F13" s="79">
        <v>98.436459489456169</v>
      </c>
      <c r="G13" s="80">
        <v>1005545.7670551508</v>
      </c>
      <c r="H13" s="82">
        <f t="shared" si="2"/>
        <v>8.8029032181433653E-3</v>
      </c>
      <c r="I13" s="79">
        <v>5707.4120551508386</v>
      </c>
      <c r="J13" s="82">
        <v>5.7083347789261786E-3</v>
      </c>
      <c r="K13" s="20">
        <v>-2.6984329749104093E-2</v>
      </c>
      <c r="L13" s="38">
        <f t="shared" si="1"/>
        <v>10</v>
      </c>
      <c r="P13" s="127" t="s">
        <v>58</v>
      </c>
      <c r="Q13" s="127"/>
      <c r="R13" s="127"/>
      <c r="S13" s="127"/>
      <c r="T13" s="127"/>
      <c r="U13" s="127"/>
      <c r="V13" s="127"/>
    </row>
    <row r="14" spans="1:22" x14ac:dyDescent="0.3">
      <c r="A14" s="3">
        <f t="shared" si="0"/>
        <v>12</v>
      </c>
      <c r="B14" s="79">
        <v>83.260283706070283</v>
      </c>
      <c r="C14" s="79">
        <v>78.734508816120893</v>
      </c>
      <c r="D14" s="79">
        <v>10.328358008075371</v>
      </c>
      <c r="E14" s="79">
        <v>11.613422818791944</v>
      </c>
      <c r="F14" s="79">
        <v>100.44305949008499</v>
      </c>
      <c r="G14" s="80">
        <v>1000438.4670491081</v>
      </c>
      <c r="H14" s="82">
        <f t="shared" si="2"/>
        <v>-5.0791323213462691E-3</v>
      </c>
      <c r="I14" s="79">
        <v>600.11204910813831</v>
      </c>
      <c r="J14" s="82">
        <v>6.0020906990324279E-4</v>
      </c>
      <c r="K14" s="20">
        <v>-2.562956605570663E-2</v>
      </c>
      <c r="L14" s="38">
        <f t="shared" si="1"/>
        <v>11</v>
      </c>
      <c r="P14" s="127" t="s">
        <v>59</v>
      </c>
      <c r="Q14" s="127"/>
      <c r="R14" s="127"/>
      <c r="S14" s="127"/>
      <c r="T14" s="127"/>
      <c r="U14" s="127"/>
      <c r="V14" s="127"/>
    </row>
    <row r="15" spans="1:22" x14ac:dyDescent="0.3">
      <c r="A15" s="3">
        <f t="shared" si="0"/>
        <v>13</v>
      </c>
      <c r="B15" s="79">
        <v>82.690992816829137</v>
      </c>
      <c r="C15" s="79">
        <v>77.177395577395572</v>
      </c>
      <c r="D15" s="79">
        <v>10.405146457765667</v>
      </c>
      <c r="E15" s="79">
        <v>11.118446601941747</v>
      </c>
      <c r="F15" s="79">
        <v>101.29761904761905</v>
      </c>
      <c r="G15" s="80">
        <v>994524.292458468</v>
      </c>
      <c r="H15" s="82">
        <f t="shared" si="2"/>
        <v>-5.9115825564810542E-3</v>
      </c>
      <c r="I15" s="79">
        <v>-5314.062541531981</v>
      </c>
      <c r="J15" s="82">
        <v>-5.3149216720456589E-3</v>
      </c>
      <c r="K15" s="20">
        <v>-2.4591381775845172E-2</v>
      </c>
      <c r="L15" s="38">
        <f t="shared" si="1"/>
        <v>12</v>
      </c>
      <c r="P15" s="127" t="s">
        <v>66</v>
      </c>
      <c r="Q15" s="127"/>
      <c r="R15" s="127"/>
      <c r="S15" s="127"/>
      <c r="T15" s="127"/>
      <c r="U15" s="127"/>
      <c r="V15" s="127"/>
    </row>
    <row r="16" spans="1:22" x14ac:dyDescent="0.3">
      <c r="A16" s="3">
        <f t="shared" si="0"/>
        <v>14</v>
      </c>
      <c r="B16" s="79">
        <v>81.684962406015032</v>
      </c>
      <c r="C16" s="79">
        <v>81.682151589242054</v>
      </c>
      <c r="D16" s="79">
        <v>10.419219712525669</v>
      </c>
      <c r="E16" s="79">
        <v>11.058516707416462</v>
      </c>
      <c r="F16" s="79">
        <v>100.95219347581551</v>
      </c>
      <c r="G16" s="80">
        <v>1000120.492070748</v>
      </c>
      <c r="H16" s="82">
        <f t="shared" si="2"/>
        <v>5.6270114814853667E-3</v>
      </c>
      <c r="I16" s="79">
        <v>282.13707074802369</v>
      </c>
      <c r="J16" s="82">
        <v>2.8218268416800601E-4</v>
      </c>
      <c r="K16" s="20">
        <v>-2.4525126203628168E-2</v>
      </c>
      <c r="L16" s="38">
        <f t="shared" si="1"/>
        <v>13</v>
      </c>
    </row>
    <row r="17" spans="1:18" x14ac:dyDescent="0.3">
      <c r="A17" s="3">
        <f t="shared" si="0"/>
        <v>15</v>
      </c>
      <c r="B17" s="79">
        <v>83.126657824933673</v>
      </c>
      <c r="C17" s="79">
        <v>75.91724137931034</v>
      </c>
      <c r="D17" s="79">
        <v>10.512445054945054</v>
      </c>
      <c r="E17" s="79">
        <v>11.537432934378868</v>
      </c>
      <c r="F17" s="79">
        <v>100.04983202687572</v>
      </c>
      <c r="G17" s="80">
        <v>997979.19956021849</v>
      </c>
      <c r="H17" s="82">
        <f t="shared" si="2"/>
        <v>-2.1410345328450875E-3</v>
      </c>
      <c r="I17" s="79">
        <v>-1859.1554397814907</v>
      </c>
      <c r="J17" s="82">
        <v>-1.8594560115484775E-3</v>
      </c>
      <c r="K17" s="20">
        <v>-2.410465220511733E-2</v>
      </c>
      <c r="L17" s="38">
        <f t="shared" si="1"/>
        <v>14</v>
      </c>
    </row>
    <row r="18" spans="1:18" x14ac:dyDescent="0.3">
      <c r="A18" s="3">
        <f t="shared" si="0"/>
        <v>16</v>
      </c>
      <c r="B18" s="79">
        <v>83.681426666666653</v>
      </c>
      <c r="C18" s="79">
        <v>75.728372093023253</v>
      </c>
      <c r="D18" s="79">
        <v>10.412151639344263</v>
      </c>
      <c r="E18" s="79">
        <v>11.343589743589742</v>
      </c>
      <c r="F18" s="79">
        <v>101.0652418447694</v>
      </c>
      <c r="G18" s="80">
        <v>997202.03447377856</v>
      </c>
      <c r="H18" s="82">
        <f t="shared" si="2"/>
        <v>-7.787387620727948E-4</v>
      </c>
      <c r="I18" s="79">
        <v>-2636.3205262214178</v>
      </c>
      <c r="J18" s="82">
        <v>-2.6367467431487141E-3</v>
      </c>
      <c r="K18" s="20">
        <v>-2.3952549127442123E-2</v>
      </c>
      <c r="L18" s="38">
        <f t="shared" si="1"/>
        <v>15</v>
      </c>
      <c r="Q18" s="101" t="s">
        <v>24</v>
      </c>
      <c r="R18" s="102"/>
    </row>
    <row r="19" spans="1:18" x14ac:dyDescent="0.3">
      <c r="A19" s="3">
        <f t="shared" si="0"/>
        <v>17</v>
      </c>
      <c r="B19" s="79">
        <v>81.299922769640474</v>
      </c>
      <c r="C19" s="79">
        <v>76.075471698113205</v>
      </c>
      <c r="D19" s="79">
        <v>10.447829218106996</v>
      </c>
      <c r="E19" s="79">
        <v>11.386075949367088</v>
      </c>
      <c r="F19" s="79">
        <v>99.994127516778519</v>
      </c>
      <c r="G19" s="80">
        <v>986189.03582841565</v>
      </c>
      <c r="H19" s="82">
        <f t="shared" si="2"/>
        <v>-1.1043899094303811E-2</v>
      </c>
      <c r="I19" s="79">
        <v>-13649.319171584328</v>
      </c>
      <c r="J19" s="82">
        <v>-1.3651525872483986E-2</v>
      </c>
      <c r="K19" s="20">
        <v>-2.3185284954759175E-2</v>
      </c>
      <c r="L19" s="38">
        <f t="shared" si="1"/>
        <v>16</v>
      </c>
      <c r="P19" s="45" t="s">
        <v>35</v>
      </c>
      <c r="Q19" s="111">
        <f>AVERAGE(H5:H515)</f>
        <v>1.6857723982604392E-4</v>
      </c>
      <c r="R19" s="112"/>
    </row>
    <row r="20" spans="1:18" x14ac:dyDescent="0.3">
      <c r="A20" s="3">
        <f t="shared" si="0"/>
        <v>18</v>
      </c>
      <c r="B20" s="79">
        <v>83.352667670407882</v>
      </c>
      <c r="C20" s="79">
        <v>78.080000000000013</v>
      </c>
      <c r="D20" s="79">
        <v>10.494466369251887</v>
      </c>
      <c r="E20" s="79">
        <v>11.182568093385214</v>
      </c>
      <c r="F20" s="79">
        <v>101.29089376053963</v>
      </c>
      <c r="G20" s="80">
        <v>1003058.59816665</v>
      </c>
      <c r="H20" s="82">
        <f t="shared" si="2"/>
        <v>1.7105810068212435E-2</v>
      </c>
      <c r="I20" s="79">
        <v>3220.2431666500634</v>
      </c>
      <c r="J20" s="82">
        <v>3.2207637870124151E-3</v>
      </c>
      <c r="K20" s="20">
        <v>-2.3031950683576319E-2</v>
      </c>
      <c r="L20" s="38">
        <f t="shared" si="1"/>
        <v>17</v>
      </c>
      <c r="P20" s="45" t="s">
        <v>36</v>
      </c>
      <c r="Q20" s="113">
        <f>KURT(H5:H515)</f>
        <v>3.330690152405138</v>
      </c>
      <c r="R20" s="114"/>
    </row>
    <row r="21" spans="1:18" x14ac:dyDescent="0.3">
      <c r="A21" s="3">
        <f t="shared" si="0"/>
        <v>19</v>
      </c>
      <c r="B21" s="79">
        <v>85.060887882530537</v>
      </c>
      <c r="C21" s="79">
        <v>76.44028103044495</v>
      </c>
      <c r="D21" s="79">
        <v>10.354917948717949</v>
      </c>
      <c r="E21" s="79">
        <v>11.086515978176148</v>
      </c>
      <c r="F21" s="79">
        <v>101.00446179587284</v>
      </c>
      <c r="G21" s="80">
        <v>1003795.6241391678</v>
      </c>
      <c r="H21" s="82">
        <f t="shared" si="2"/>
        <v>7.3477858009973751E-4</v>
      </c>
      <c r="I21" s="79">
        <v>3957.2691391678527</v>
      </c>
      <c r="J21" s="82">
        <v>3.9579089153544749E-3</v>
      </c>
      <c r="K21" s="20">
        <v>-2.2750381764950908E-2</v>
      </c>
      <c r="L21" s="38">
        <f t="shared" si="1"/>
        <v>18</v>
      </c>
      <c r="P21" s="45" t="s">
        <v>37</v>
      </c>
      <c r="Q21" s="115">
        <f>SKEW(H5:H515)</f>
        <v>0.13705535652025891</v>
      </c>
      <c r="R21" s="116"/>
    </row>
    <row r="22" spans="1:18" x14ac:dyDescent="0.3">
      <c r="A22" s="3">
        <f t="shared" si="0"/>
        <v>20</v>
      </c>
      <c r="B22" s="79">
        <v>83.761545099096665</v>
      </c>
      <c r="C22" s="79">
        <v>77.703529411764706</v>
      </c>
      <c r="D22" s="79">
        <v>10.281772523299965</v>
      </c>
      <c r="E22" s="79">
        <v>10.99275590551181</v>
      </c>
      <c r="F22" s="79">
        <v>100.5</v>
      </c>
      <c r="G22" s="80">
        <v>997311.85520056705</v>
      </c>
      <c r="H22" s="82">
        <f t="shared" si="2"/>
        <v>-6.4592520456154823E-3</v>
      </c>
      <c r="I22" s="79">
        <v>-2526.4997994329315</v>
      </c>
      <c r="J22" s="82">
        <v>-2.5269082615188647E-3</v>
      </c>
      <c r="K22" s="20">
        <v>-2.2513673987666648E-2</v>
      </c>
      <c r="L22" s="38">
        <f t="shared" si="1"/>
        <v>19</v>
      </c>
      <c r="P22" s="45" t="s">
        <v>38</v>
      </c>
      <c r="Q22" s="115">
        <f>(Q2/6)*(Q21^2+(((Q20-3)^2)/4))</f>
        <v>3.9435306053905972</v>
      </c>
      <c r="R22" s="116"/>
    </row>
    <row r="23" spans="1:18" x14ac:dyDescent="0.3">
      <c r="A23" s="3">
        <f t="shared" si="0"/>
        <v>21</v>
      </c>
      <c r="B23" s="79">
        <v>82.760605326876501</v>
      </c>
      <c r="C23" s="79">
        <v>74.835348837209295</v>
      </c>
      <c r="D23" s="79">
        <v>10.506375921375922</v>
      </c>
      <c r="E23" s="79">
        <v>11.141596470116326</v>
      </c>
      <c r="F23" s="79">
        <v>101.05771365149835</v>
      </c>
      <c r="G23" s="80">
        <v>992229.46593561606</v>
      </c>
      <c r="H23" s="82">
        <f t="shared" si="2"/>
        <v>-5.0960882881803116E-3</v>
      </c>
      <c r="I23" s="79">
        <v>-7608.8890643839259</v>
      </c>
      <c r="J23" s="82">
        <v>-7.6101192021023499E-3</v>
      </c>
      <c r="K23" s="20">
        <v>-2.0272328409298223E-2</v>
      </c>
      <c r="L23" s="38">
        <f t="shared" si="1"/>
        <v>20</v>
      </c>
    </row>
    <row r="24" spans="1:18" x14ac:dyDescent="0.3">
      <c r="A24" s="3">
        <f t="shared" si="0"/>
        <v>22</v>
      </c>
      <c r="B24" s="79">
        <v>86.498696006519964</v>
      </c>
      <c r="C24" s="79">
        <v>76.983293556085911</v>
      </c>
      <c r="D24" s="79">
        <v>10.491517638840378</v>
      </c>
      <c r="E24" s="79">
        <v>11.299354838709675</v>
      </c>
      <c r="F24" s="79">
        <v>100.94370860927152</v>
      </c>
      <c r="G24" s="80">
        <v>1017464.3898230942</v>
      </c>
      <c r="H24" s="82">
        <f t="shared" si="2"/>
        <v>2.5432548370938557E-2</v>
      </c>
      <c r="I24" s="79">
        <v>17626.034823094262</v>
      </c>
      <c r="J24" s="82">
        <v>1.7628884444120231E-2</v>
      </c>
      <c r="K24" s="20">
        <v>-1.9915549461203309E-2</v>
      </c>
      <c r="L24" s="38">
        <f t="shared" si="1"/>
        <v>21</v>
      </c>
    </row>
    <row r="25" spans="1:18" x14ac:dyDescent="0.3">
      <c r="A25" s="3">
        <f t="shared" si="0"/>
        <v>23</v>
      </c>
      <c r="B25" s="79">
        <v>84.984767716535416</v>
      </c>
      <c r="C25" s="79">
        <v>76.251428571428576</v>
      </c>
      <c r="D25" s="79">
        <v>10.469556213017752</v>
      </c>
      <c r="E25" s="79">
        <v>11.276099120703437</v>
      </c>
      <c r="F25" s="79">
        <v>100.66565934065935</v>
      </c>
      <c r="G25" s="80">
        <v>1006805.1366703869</v>
      </c>
      <c r="H25" s="82">
        <f t="shared" si="2"/>
        <v>-1.0476291120675607E-2</v>
      </c>
      <c r="I25" s="79">
        <v>6966.781670386903</v>
      </c>
      <c r="J25" s="82">
        <v>6.9679079978752197E-3</v>
      </c>
      <c r="K25" s="20">
        <v>-1.8445855640812709E-2</v>
      </c>
      <c r="L25" s="38">
        <f t="shared" si="1"/>
        <v>22</v>
      </c>
    </row>
    <row r="26" spans="1:18" x14ac:dyDescent="0.3">
      <c r="A26" s="3">
        <f t="shared" si="0"/>
        <v>24</v>
      </c>
      <c r="B26" s="79">
        <v>83.57</v>
      </c>
      <c r="C26" s="79">
        <v>75.51079136690646</v>
      </c>
      <c r="D26" s="79">
        <v>10.149744525547446</v>
      </c>
      <c r="E26" s="79">
        <v>11.417864231838028</v>
      </c>
      <c r="F26" s="79">
        <v>100.11409764125068</v>
      </c>
      <c r="G26" s="80">
        <v>988398.15592066967</v>
      </c>
      <c r="H26" s="82">
        <f t="shared" si="2"/>
        <v>-1.8282565393529016E-2</v>
      </c>
      <c r="I26" s="79">
        <v>-11440.199079330312</v>
      </c>
      <c r="J26" s="82">
        <v>-1.1442048629280992E-2</v>
      </c>
      <c r="K26" s="20">
        <v>-1.8169342729652573E-2</v>
      </c>
      <c r="L26" s="38">
        <f t="shared" si="1"/>
        <v>23</v>
      </c>
    </row>
    <row r="27" spans="1:18" x14ac:dyDescent="0.3">
      <c r="A27" s="3">
        <f t="shared" si="0"/>
        <v>25</v>
      </c>
      <c r="B27" s="79">
        <v>83.073907600980775</v>
      </c>
      <c r="C27" s="79">
        <v>78.11121951219512</v>
      </c>
      <c r="D27" s="79">
        <v>10.559812030075188</v>
      </c>
      <c r="E27" s="79">
        <v>10.981931464174455</v>
      </c>
      <c r="F27" s="79">
        <v>100.16795154185023</v>
      </c>
      <c r="G27" s="80">
        <v>1002626.4045620649</v>
      </c>
      <c r="H27" s="82">
        <f t="shared" si="2"/>
        <v>1.4395260205784188E-2</v>
      </c>
      <c r="I27" s="79">
        <v>2788.0495620649308</v>
      </c>
      <c r="J27" s="82">
        <v>2.7885003091974109E-3</v>
      </c>
      <c r="K27" s="20">
        <v>-1.8133157798349783E-2</v>
      </c>
      <c r="L27" s="38">
        <f t="shared" si="1"/>
        <v>24</v>
      </c>
    </row>
    <row r="28" spans="1:18" x14ac:dyDescent="0.3">
      <c r="A28" s="3">
        <f t="shared" si="0"/>
        <v>26</v>
      </c>
      <c r="B28" s="79">
        <v>84.210092171881072</v>
      </c>
      <c r="C28" s="79">
        <v>75.142446043165464</v>
      </c>
      <c r="D28" s="79">
        <v>10.325285359801489</v>
      </c>
      <c r="E28" s="79">
        <v>11.115488482922952</v>
      </c>
      <c r="F28" s="79">
        <v>100.61104972375691</v>
      </c>
      <c r="G28" s="80">
        <v>995237.39041389222</v>
      </c>
      <c r="H28" s="82">
        <f t="shared" si="2"/>
        <v>-7.3696584436154788E-3</v>
      </c>
      <c r="I28" s="79">
        <v>-4600.9645861077588</v>
      </c>
      <c r="J28" s="82">
        <v>-4.6017084292668074E-3</v>
      </c>
      <c r="K28" s="20">
        <v>-1.8065636103181137E-2</v>
      </c>
      <c r="L28" s="39">
        <f t="shared" si="1"/>
        <v>25</v>
      </c>
    </row>
    <row r="29" spans="1:18" x14ac:dyDescent="0.3">
      <c r="A29" s="3">
        <f t="shared" si="0"/>
        <v>27</v>
      </c>
      <c r="B29" s="79">
        <v>82.59024349394484</v>
      </c>
      <c r="C29" s="79">
        <v>77.17647058823529</v>
      </c>
      <c r="D29" s="79">
        <v>10.417473079684136</v>
      </c>
      <c r="E29" s="79">
        <v>11.087955182072829</v>
      </c>
      <c r="F29" s="79">
        <v>100.44453642384107</v>
      </c>
      <c r="G29" s="80">
        <v>994028.31755665585</v>
      </c>
      <c r="H29" s="82">
        <f t="shared" si="2"/>
        <v>-1.2148587551895629E-3</v>
      </c>
      <c r="I29" s="79">
        <v>-5810.037443344132</v>
      </c>
      <c r="J29" s="82">
        <v>-5.8109767586822896E-3</v>
      </c>
      <c r="K29" s="20">
        <v>-1.7835747208361716E-2</v>
      </c>
      <c r="L29" s="75">
        <f t="shared" si="1"/>
        <v>26</v>
      </c>
    </row>
    <row r="30" spans="1:18" x14ac:dyDescent="0.3">
      <c r="A30" s="3">
        <f t="shared" si="0"/>
        <v>28</v>
      </c>
      <c r="B30" s="79">
        <v>83.047074696910443</v>
      </c>
      <c r="C30" s="79">
        <v>77.549268292682925</v>
      </c>
      <c r="D30" s="79">
        <v>10.477597262247837</v>
      </c>
      <c r="E30" s="79">
        <v>11.367502021018593</v>
      </c>
      <c r="F30" s="79">
        <v>99.723081170623971</v>
      </c>
      <c r="G30" s="80">
        <v>999839.7321388477</v>
      </c>
      <c r="H30" s="82">
        <f t="shared" si="2"/>
        <v>5.8463269904387438E-3</v>
      </c>
      <c r="I30" s="79">
        <v>1.3771388477180153</v>
      </c>
      <c r="J30" s="82">
        <v>1.3773614913162792E-6</v>
      </c>
      <c r="K30" s="20">
        <v>-1.706067932041172E-2</v>
      </c>
      <c r="L30" s="40">
        <f t="shared" si="1"/>
        <v>27</v>
      </c>
    </row>
    <row r="31" spans="1:18" x14ac:dyDescent="0.3">
      <c r="A31" s="3">
        <f t="shared" si="0"/>
        <v>29</v>
      </c>
      <c r="B31" s="79">
        <v>83.6796287550833</v>
      </c>
      <c r="C31" s="79">
        <v>77.356521739130429</v>
      </c>
      <c r="D31" s="79">
        <v>10.485064701653485</v>
      </c>
      <c r="E31" s="79">
        <v>11.03942652329749</v>
      </c>
      <c r="F31" s="79">
        <v>100.5</v>
      </c>
      <c r="G31" s="80">
        <v>1002133.7216408631</v>
      </c>
      <c r="H31" s="82">
        <f t="shared" si="2"/>
        <v>2.2943572137388291E-3</v>
      </c>
      <c r="I31" s="79">
        <v>2295.3666408631252</v>
      </c>
      <c r="J31" s="82">
        <v>2.2957377353893622E-3</v>
      </c>
      <c r="K31" s="20">
        <v>-1.6867769304731293E-2</v>
      </c>
      <c r="L31" s="38">
        <f t="shared" si="1"/>
        <v>28</v>
      </c>
    </row>
    <row r="32" spans="1:18" x14ac:dyDescent="0.3">
      <c r="A32" s="3">
        <f t="shared" si="0"/>
        <v>30</v>
      </c>
      <c r="B32" s="79">
        <v>80.340188654526386</v>
      </c>
      <c r="C32" s="79">
        <v>76.984172661870488</v>
      </c>
      <c r="D32" s="79">
        <v>10.406284946236561</v>
      </c>
      <c r="E32" s="79">
        <v>11.032565656565657</v>
      </c>
      <c r="F32" s="79">
        <v>94.795492487479137</v>
      </c>
      <c r="G32" s="80">
        <v>979569.30351122748</v>
      </c>
      <c r="H32" s="82">
        <f t="shared" si="2"/>
        <v>-2.251637445418897E-2</v>
      </c>
      <c r="I32" s="79">
        <v>-20269.0514887725</v>
      </c>
      <c r="J32" s="82">
        <v>-2.0272328409298223E-2</v>
      </c>
      <c r="K32" s="20">
        <v>-1.6709969879649234E-2</v>
      </c>
      <c r="L32" s="38">
        <f t="shared" si="1"/>
        <v>29</v>
      </c>
    </row>
    <row r="33" spans="1:12" x14ac:dyDescent="0.3">
      <c r="A33" s="3">
        <f t="shared" si="0"/>
        <v>31</v>
      </c>
      <c r="B33" s="79">
        <v>82.818348323793941</v>
      </c>
      <c r="C33" s="79">
        <v>77.351196172248819</v>
      </c>
      <c r="D33" s="79">
        <v>10.338289521065899</v>
      </c>
      <c r="E33" s="79">
        <v>11.172436423297786</v>
      </c>
      <c r="F33" s="79">
        <v>90.716814159292028</v>
      </c>
      <c r="G33" s="80">
        <v>991143.12908352888</v>
      </c>
      <c r="H33" s="82">
        <f t="shared" si="2"/>
        <v>1.1815218719916531E-2</v>
      </c>
      <c r="I33" s="79">
        <v>-8695.2259164710995</v>
      </c>
      <c r="J33" s="82">
        <v>-8.6966316834995797E-3</v>
      </c>
      <c r="K33" s="20">
        <v>-1.6640673485326017E-2</v>
      </c>
      <c r="L33" s="38">
        <f t="shared" si="1"/>
        <v>30</v>
      </c>
    </row>
    <row r="34" spans="1:12" x14ac:dyDescent="0.3">
      <c r="A34" s="3">
        <f t="shared" si="0"/>
        <v>32</v>
      </c>
      <c r="B34" s="79">
        <v>83.845808580858076</v>
      </c>
      <c r="C34" s="79">
        <v>73.333966745843227</v>
      </c>
      <c r="D34" s="79">
        <v>10.295091041514929</v>
      </c>
      <c r="E34" s="79">
        <v>11.190789473684209</v>
      </c>
      <c r="F34" s="79">
        <v>102.47058823529412</v>
      </c>
      <c r="G34" s="80">
        <v>988760.58288299351</v>
      </c>
      <c r="H34" s="82">
        <f t="shared" si="2"/>
        <v>-2.403836671640347E-3</v>
      </c>
      <c r="I34" s="79">
        <v>-11077.772117006476</v>
      </c>
      <c r="J34" s="82">
        <v>-1.1079563072979408E-2</v>
      </c>
      <c r="K34" s="20">
        <v>-1.648293838845858E-2</v>
      </c>
      <c r="L34" s="38">
        <f t="shared" si="1"/>
        <v>31</v>
      </c>
    </row>
    <row r="35" spans="1:12" x14ac:dyDescent="0.3">
      <c r="A35" s="3">
        <f t="shared" si="0"/>
        <v>33</v>
      </c>
      <c r="B35" s="79">
        <v>84.073985745614038</v>
      </c>
      <c r="C35" s="79">
        <v>78.137313432835811</v>
      </c>
      <c r="D35" s="79">
        <v>10.563261834319526</v>
      </c>
      <c r="E35" s="79">
        <v>11.564115226337448</v>
      </c>
      <c r="F35" s="79">
        <v>99.211538461538467</v>
      </c>
      <c r="G35" s="80">
        <v>1009759.312964379</v>
      </c>
      <c r="H35" s="82">
        <f t="shared" si="2"/>
        <v>2.1237426374904667E-2</v>
      </c>
      <c r="I35" s="79">
        <v>9920.9579643789912</v>
      </c>
      <c r="J35" s="82">
        <v>9.9225618968968154E-3</v>
      </c>
      <c r="K35" s="20">
        <v>-1.6404741167988898E-2</v>
      </c>
      <c r="L35" s="38">
        <f t="shared" si="1"/>
        <v>32</v>
      </c>
    </row>
    <row r="36" spans="1:12" x14ac:dyDescent="0.3">
      <c r="A36" s="3">
        <f t="shared" si="0"/>
        <v>34</v>
      </c>
      <c r="B36" s="79">
        <v>84.048193460490452</v>
      </c>
      <c r="C36" s="79">
        <v>78.677750611246935</v>
      </c>
      <c r="D36" s="79">
        <v>10.447346266471451</v>
      </c>
      <c r="E36" s="79">
        <v>11.36070147469111</v>
      </c>
      <c r="F36" s="79">
        <v>100.56525974025973</v>
      </c>
      <c r="G36" s="80">
        <v>1007228.2533515922</v>
      </c>
      <c r="H36" s="82">
        <f t="shared" si="2"/>
        <v>-2.5065969486889328E-3</v>
      </c>
      <c r="I36" s="79">
        <v>7389.8983515922446</v>
      </c>
      <c r="J36" s="82">
        <v>7.3910930848339424E-3</v>
      </c>
      <c r="K36" s="20">
        <v>-1.5780105373027219E-2</v>
      </c>
      <c r="L36" s="38">
        <f t="shared" si="1"/>
        <v>33</v>
      </c>
    </row>
    <row r="37" spans="1:12" x14ac:dyDescent="0.3">
      <c r="A37" s="3">
        <f t="shared" si="0"/>
        <v>35</v>
      </c>
      <c r="B37" s="79">
        <v>84.95113519371445</v>
      </c>
      <c r="C37" s="79">
        <v>77.89976133651551</v>
      </c>
      <c r="D37" s="79">
        <v>10.554571428571428</v>
      </c>
      <c r="E37" s="79">
        <v>11.2</v>
      </c>
      <c r="F37" s="79">
        <v>100.63043478260872</v>
      </c>
      <c r="G37" s="80">
        <v>1012831.46231248</v>
      </c>
      <c r="H37" s="82">
        <f t="shared" si="2"/>
        <v>5.5629982005001022E-3</v>
      </c>
      <c r="I37" s="79">
        <v>12993.107312479988</v>
      </c>
      <c r="J37" s="82">
        <v>1.2995207922864679E-2</v>
      </c>
      <c r="K37" s="20">
        <v>-1.5544072477339842E-2</v>
      </c>
      <c r="L37" s="38">
        <f t="shared" si="1"/>
        <v>34</v>
      </c>
    </row>
    <row r="38" spans="1:12" x14ac:dyDescent="0.3">
      <c r="A38" s="3">
        <f t="shared" si="0"/>
        <v>36</v>
      </c>
      <c r="B38" s="79">
        <v>83.781597814498923</v>
      </c>
      <c r="C38" s="79">
        <v>75.535058823529397</v>
      </c>
      <c r="D38" s="79">
        <v>10.489141872278665</v>
      </c>
      <c r="E38" s="79">
        <v>11.217603143418467</v>
      </c>
      <c r="F38" s="79">
        <v>101.73752430330524</v>
      </c>
      <c r="G38" s="80">
        <v>999295.02347929985</v>
      </c>
      <c r="H38" s="82">
        <f t="shared" si="2"/>
        <v>-1.3364947019194995E-2</v>
      </c>
      <c r="I38" s="79">
        <v>-543.33152070012875</v>
      </c>
      <c r="J38" s="82">
        <v>-5.4341936172285442E-4</v>
      </c>
      <c r="K38" s="20">
        <v>-1.5522089631254867E-2</v>
      </c>
      <c r="L38" s="38">
        <f t="shared" si="1"/>
        <v>35</v>
      </c>
    </row>
    <row r="39" spans="1:12" x14ac:dyDescent="0.3">
      <c r="A39" s="3">
        <f t="shared" si="0"/>
        <v>37</v>
      </c>
      <c r="B39" s="79">
        <v>82.581334573973137</v>
      </c>
      <c r="C39" s="79">
        <v>76.8</v>
      </c>
      <c r="D39" s="79">
        <v>10.557092224231466</v>
      </c>
      <c r="E39" s="79">
        <v>11.002275402118478</v>
      </c>
      <c r="F39" s="79">
        <v>99.856594110115239</v>
      </c>
      <c r="G39" s="80">
        <v>996735.36293797544</v>
      </c>
      <c r="H39" s="82">
        <f t="shared" si="2"/>
        <v>-2.5614663149350347E-3</v>
      </c>
      <c r="I39" s="79">
        <v>-3102.9920620245393</v>
      </c>
      <c r="J39" s="82">
        <v>-3.1034937262679218E-3</v>
      </c>
      <c r="K39" s="20">
        <v>-1.5370622248743684E-2</v>
      </c>
      <c r="L39" s="38">
        <f t="shared" si="1"/>
        <v>36</v>
      </c>
    </row>
    <row r="40" spans="1:12" x14ac:dyDescent="0.3">
      <c r="A40" s="3">
        <f t="shared" si="0"/>
        <v>38</v>
      </c>
      <c r="B40" s="79">
        <v>83.131577885391437</v>
      </c>
      <c r="C40" s="79">
        <v>76.065071770334924</v>
      </c>
      <c r="D40" s="79">
        <v>10.398830587392549</v>
      </c>
      <c r="E40" s="79">
        <v>11.226837060702875</v>
      </c>
      <c r="F40" s="79">
        <v>101.21230670103095</v>
      </c>
      <c r="G40" s="80">
        <v>994343.59713958146</v>
      </c>
      <c r="H40" s="82">
        <f t="shared" si="2"/>
        <v>-2.3995996202482717E-3</v>
      </c>
      <c r="I40" s="79">
        <v>-5494.7578604185255</v>
      </c>
      <c r="J40" s="82">
        <v>-5.4956462041491957E-3</v>
      </c>
      <c r="K40" s="20">
        <v>-1.5271789479116232E-2</v>
      </c>
      <c r="L40" s="38">
        <f t="shared" si="1"/>
        <v>37</v>
      </c>
    </row>
    <row r="41" spans="1:12" x14ac:dyDescent="0.3">
      <c r="A41" s="3">
        <f t="shared" si="0"/>
        <v>39</v>
      </c>
      <c r="B41" s="79">
        <v>84.643583502366468</v>
      </c>
      <c r="C41" s="79">
        <v>76.243478260869566</v>
      </c>
      <c r="D41" s="79">
        <v>10.443705437522507</v>
      </c>
      <c r="E41" s="79">
        <v>10.994741035856572</v>
      </c>
      <c r="F41" s="79">
        <v>100.37140115163146</v>
      </c>
      <c r="G41" s="80">
        <v>1003229.9988117181</v>
      </c>
      <c r="H41" s="82">
        <f t="shared" si="2"/>
        <v>8.9369526768212637E-3</v>
      </c>
      <c r="I41" s="79">
        <v>3391.6438117180951</v>
      </c>
      <c r="J41" s="82">
        <v>3.3921921426169886E-3</v>
      </c>
      <c r="K41" s="20">
        <v>-1.5198660312588158E-2</v>
      </c>
      <c r="L41" s="38">
        <f t="shared" si="1"/>
        <v>38</v>
      </c>
    </row>
    <row r="42" spans="1:12" x14ac:dyDescent="0.3">
      <c r="A42" s="3">
        <f t="shared" si="0"/>
        <v>40</v>
      </c>
      <c r="B42" s="79">
        <v>83.57</v>
      </c>
      <c r="C42" s="79">
        <v>76.239416058394156</v>
      </c>
      <c r="D42" s="79">
        <v>10.387159336697909</v>
      </c>
      <c r="E42" s="79">
        <v>10.927272727272726</v>
      </c>
      <c r="F42" s="79">
        <v>99.341127482383101</v>
      </c>
      <c r="G42" s="80">
        <v>995337.85423372267</v>
      </c>
      <c r="H42" s="82">
        <f t="shared" si="2"/>
        <v>-7.8667350331861341E-3</v>
      </c>
      <c r="I42" s="79">
        <v>-4500.5007662773132</v>
      </c>
      <c r="J42" s="82">
        <v>-4.5012283673367516E-3</v>
      </c>
      <c r="K42" s="20">
        <v>-1.4718008283546798E-2</v>
      </c>
      <c r="L42" s="38">
        <f t="shared" si="1"/>
        <v>39</v>
      </c>
    </row>
    <row r="43" spans="1:12" x14ac:dyDescent="0.3">
      <c r="A43" s="3">
        <f t="shared" si="0"/>
        <v>41</v>
      </c>
      <c r="B43" s="79">
        <v>83.860096128170866</v>
      </c>
      <c r="C43" s="79">
        <v>77.364705882352951</v>
      </c>
      <c r="D43" s="79">
        <v>10.583980406386067</v>
      </c>
      <c r="E43" s="79">
        <v>11.25124792013311</v>
      </c>
      <c r="F43" s="79">
        <v>101.08619572261826</v>
      </c>
      <c r="G43" s="80">
        <v>1006838.9756092806</v>
      </c>
      <c r="H43" s="82">
        <f t="shared" si="2"/>
        <v>1.1554992434616329E-2</v>
      </c>
      <c r="I43" s="79">
        <v>7000.6206092806533</v>
      </c>
      <c r="J43" s="82">
        <v>7.0017524075485713E-3</v>
      </c>
      <c r="K43" s="20">
        <v>-1.4448729529060792E-2</v>
      </c>
      <c r="L43" s="38">
        <f t="shared" si="1"/>
        <v>40</v>
      </c>
    </row>
    <row r="44" spans="1:12" x14ac:dyDescent="0.3">
      <c r="A44" s="3">
        <f t="shared" si="0"/>
        <v>42</v>
      </c>
      <c r="B44" s="79">
        <v>84.025876796168177</v>
      </c>
      <c r="C44" s="79">
        <v>75.491970802919695</v>
      </c>
      <c r="D44" s="79">
        <v>10.507462365591397</v>
      </c>
      <c r="E44" s="79">
        <v>11.334492753623188</v>
      </c>
      <c r="F44" s="79">
        <v>100.7590206185567</v>
      </c>
      <c r="G44" s="80">
        <v>1001158.827863654</v>
      </c>
      <c r="H44" s="82">
        <f t="shared" si="2"/>
        <v>-5.6415652186977416E-3</v>
      </c>
      <c r="I44" s="79">
        <v>1320.472863654024</v>
      </c>
      <c r="J44" s="82">
        <v>1.320686345998423E-3</v>
      </c>
      <c r="K44" s="20">
        <v>-1.4443519449695581E-2</v>
      </c>
      <c r="L44" s="38">
        <f t="shared" si="1"/>
        <v>41</v>
      </c>
    </row>
    <row r="45" spans="1:12" x14ac:dyDescent="0.3">
      <c r="A45" s="3">
        <f t="shared" si="0"/>
        <v>43</v>
      </c>
      <c r="B45" s="79">
        <v>82.099203387587664</v>
      </c>
      <c r="C45" s="79">
        <v>75.849504950495046</v>
      </c>
      <c r="D45" s="79">
        <v>10.462457203994294</v>
      </c>
      <c r="E45" s="79">
        <v>11.012111292962356</v>
      </c>
      <c r="F45" s="79">
        <v>99.918701799485859</v>
      </c>
      <c r="G45" s="80">
        <v>989141.79305904917</v>
      </c>
      <c r="H45" s="82">
        <f t="shared" si="2"/>
        <v>-1.2003125248615798E-2</v>
      </c>
      <c r="I45" s="79">
        <v>-10696.561940950807</v>
      </c>
      <c r="J45" s="82">
        <v>-1.0698291266242539E-2</v>
      </c>
      <c r="K45" s="20">
        <v>-1.4411459977154364E-2</v>
      </c>
      <c r="L45" s="38">
        <f t="shared" si="1"/>
        <v>42</v>
      </c>
    </row>
    <row r="46" spans="1:12" x14ac:dyDescent="0.3">
      <c r="A46" s="3">
        <f t="shared" si="0"/>
        <v>44</v>
      </c>
      <c r="B46" s="79">
        <v>82.466839978448277</v>
      </c>
      <c r="C46" s="79">
        <v>75.067669172932327</v>
      </c>
      <c r="D46" s="79">
        <v>10.384207056307913</v>
      </c>
      <c r="E46" s="79">
        <v>11.498293799417395</v>
      </c>
      <c r="F46" s="79">
        <v>99.915319974143515</v>
      </c>
      <c r="G46" s="80">
        <v>988487.62132831221</v>
      </c>
      <c r="H46" s="82">
        <f t="shared" si="2"/>
        <v>-6.6135283669888079E-4</v>
      </c>
      <c r="I46" s="79">
        <v>-11350.733671687776</v>
      </c>
      <c r="J46" s="82">
        <v>-1.1352568757664609E-2</v>
      </c>
      <c r="K46" s="20">
        <v>-1.3821892703083215E-2</v>
      </c>
      <c r="L46" s="38">
        <f t="shared" si="1"/>
        <v>43</v>
      </c>
    </row>
    <row r="47" spans="1:12" x14ac:dyDescent="0.3">
      <c r="A47" s="3">
        <f t="shared" si="0"/>
        <v>45</v>
      </c>
      <c r="B47" s="79">
        <v>83.490148785148776</v>
      </c>
      <c r="C47" s="79">
        <v>77.193846153846152</v>
      </c>
      <c r="D47" s="79">
        <v>10.537529601722282</v>
      </c>
      <c r="E47" s="79">
        <v>11.154600729631129</v>
      </c>
      <c r="F47" s="79">
        <v>100.56534460338102</v>
      </c>
      <c r="G47" s="80">
        <v>1002645.900436117</v>
      </c>
      <c r="H47" s="82">
        <f t="shared" si="2"/>
        <v>1.4323172897986458E-2</v>
      </c>
      <c r="I47" s="79">
        <v>2807.5454361169832</v>
      </c>
      <c r="J47" s="82">
        <v>2.8079993351695165E-3</v>
      </c>
      <c r="K47" s="20">
        <v>-1.3705166084429253E-2</v>
      </c>
      <c r="L47" s="38">
        <f t="shared" si="1"/>
        <v>44</v>
      </c>
    </row>
    <row r="48" spans="1:12" x14ac:dyDescent="0.3">
      <c r="A48" s="3">
        <f t="shared" si="0"/>
        <v>46</v>
      </c>
      <c r="B48" s="79">
        <v>82.485268479300444</v>
      </c>
      <c r="C48" s="79">
        <v>79.346938775510196</v>
      </c>
      <c r="D48" s="79">
        <v>10.45127803488786</v>
      </c>
      <c r="E48" s="79">
        <v>11.45071225071225</v>
      </c>
      <c r="F48" s="79">
        <v>100.04288499025341</v>
      </c>
      <c r="G48" s="80">
        <v>1000738.1719920873</v>
      </c>
      <c r="H48" s="82">
        <f t="shared" si="2"/>
        <v>-1.9026941048678747E-3</v>
      </c>
      <c r="I48" s="79">
        <v>899.81699208728969</v>
      </c>
      <c r="J48" s="82">
        <v>8.9996246652019034E-4</v>
      </c>
      <c r="K48" s="20">
        <v>-1.3685314466502747E-2</v>
      </c>
      <c r="L48" s="38">
        <f t="shared" si="1"/>
        <v>45</v>
      </c>
    </row>
    <row r="49" spans="1:12" x14ac:dyDescent="0.3">
      <c r="A49" s="3">
        <f t="shared" si="0"/>
        <v>47</v>
      </c>
      <c r="B49" s="79">
        <v>85.316825858250283</v>
      </c>
      <c r="C49" s="79">
        <v>77.558518518518511</v>
      </c>
      <c r="D49" s="79">
        <v>10.536912393162394</v>
      </c>
      <c r="E49" s="79">
        <v>11.329299363057324</v>
      </c>
      <c r="F49" s="79">
        <v>101.61520887728462</v>
      </c>
      <c r="G49" s="80">
        <v>1014114.8502271492</v>
      </c>
      <c r="H49" s="82">
        <f t="shared" si="2"/>
        <v>1.3366811229388986E-2</v>
      </c>
      <c r="I49" s="79">
        <v>14276.495227149222</v>
      </c>
      <c r="J49" s="82">
        <v>1.4278803324312582E-2</v>
      </c>
      <c r="K49" s="20">
        <v>-1.3651525872483986E-2</v>
      </c>
      <c r="L49" s="38">
        <f t="shared" si="1"/>
        <v>46</v>
      </c>
    </row>
    <row r="50" spans="1:12" x14ac:dyDescent="0.3">
      <c r="A50" s="3">
        <f t="shared" si="0"/>
        <v>48</v>
      </c>
      <c r="B50" s="79">
        <v>83.490679322033898</v>
      </c>
      <c r="C50" s="79">
        <v>75.297799511002438</v>
      </c>
      <c r="D50" s="79">
        <v>10.203784452296819</v>
      </c>
      <c r="E50" s="79">
        <v>10.966391184573002</v>
      </c>
      <c r="F50" s="79">
        <v>100.5</v>
      </c>
      <c r="G50" s="80">
        <v>987699.92067926982</v>
      </c>
      <c r="H50" s="82">
        <f t="shared" si="2"/>
        <v>-2.6047276146249909E-2</v>
      </c>
      <c r="I50" s="79">
        <v>-12138.434320730157</v>
      </c>
      <c r="J50" s="82">
        <v>-1.2140396755163646E-2</v>
      </c>
      <c r="K50" s="20">
        <v>-1.3261784564623295E-2</v>
      </c>
      <c r="L50" s="38">
        <f t="shared" si="1"/>
        <v>47</v>
      </c>
    </row>
    <row r="51" spans="1:12" x14ac:dyDescent="0.3">
      <c r="A51" s="3">
        <f t="shared" si="0"/>
        <v>49</v>
      </c>
      <c r="B51" s="79">
        <v>83.604026872964155</v>
      </c>
      <c r="C51" s="79">
        <v>76.8</v>
      </c>
      <c r="D51" s="79">
        <v>10.523135409123823</v>
      </c>
      <c r="E51" s="79">
        <v>11.330546623794213</v>
      </c>
      <c r="F51" s="79">
        <v>101.21368624919303</v>
      </c>
      <c r="G51" s="80">
        <v>1002612.3437731556</v>
      </c>
      <c r="H51" s="82">
        <f t="shared" si="2"/>
        <v>1.5098131306551243E-2</v>
      </c>
      <c r="I51" s="79">
        <v>2773.9887731556082</v>
      </c>
      <c r="J51" s="82">
        <v>2.77443724706441E-3</v>
      </c>
      <c r="K51" s="20">
        <v>-1.3135570572234745E-2</v>
      </c>
      <c r="L51" s="38">
        <f t="shared" si="1"/>
        <v>48</v>
      </c>
    </row>
    <row r="52" spans="1:12" x14ac:dyDescent="0.3">
      <c r="A52" s="3">
        <f t="shared" si="0"/>
        <v>50</v>
      </c>
      <c r="B52" s="79">
        <v>85.055235381902037</v>
      </c>
      <c r="C52" s="79">
        <v>78.33216957605984</v>
      </c>
      <c r="D52" s="79">
        <v>10.248156474820144</v>
      </c>
      <c r="E52" s="79">
        <v>10.93301549463647</v>
      </c>
      <c r="F52" s="79">
        <v>99.791346153846163</v>
      </c>
      <c r="G52" s="80">
        <v>1004400.5308796349</v>
      </c>
      <c r="H52" s="82">
        <f t="shared" si="2"/>
        <v>1.7835279184272856E-3</v>
      </c>
      <c r="I52" s="79">
        <v>4562.1758796349168</v>
      </c>
      <c r="J52" s="82">
        <v>4.5629134517798297E-3</v>
      </c>
      <c r="K52" s="20">
        <v>-1.2991280299725546E-2</v>
      </c>
      <c r="L52" s="38">
        <f t="shared" si="1"/>
        <v>49</v>
      </c>
    </row>
    <row r="53" spans="1:12" x14ac:dyDescent="0.3">
      <c r="A53" s="3">
        <f t="shared" si="0"/>
        <v>51</v>
      </c>
      <c r="B53" s="79">
        <v>87.246099706744857</v>
      </c>
      <c r="C53" s="79">
        <v>76.424449877750618</v>
      </c>
      <c r="D53" s="79">
        <v>10.531733944954128</v>
      </c>
      <c r="E53" s="79">
        <v>11.532763532763532</v>
      </c>
      <c r="F53" s="79">
        <v>99.526791478373141</v>
      </c>
      <c r="G53" s="80">
        <v>1021680.8645453177</v>
      </c>
      <c r="H53" s="82">
        <f t="shared" si="2"/>
        <v>1.7204624185681139E-2</v>
      </c>
      <c r="I53" s="79">
        <v>21842.509545317735</v>
      </c>
      <c r="J53" s="82">
        <v>2.1846040848590705E-2</v>
      </c>
      <c r="K53" s="20">
        <v>-1.2855395305502754E-2</v>
      </c>
      <c r="L53" s="38">
        <f t="shared" si="1"/>
        <v>50</v>
      </c>
    </row>
    <row r="54" spans="1:12" x14ac:dyDescent="0.3">
      <c r="A54" s="3">
        <f t="shared" si="0"/>
        <v>52</v>
      </c>
      <c r="B54" s="79">
        <v>82.481626659857</v>
      </c>
      <c r="C54" s="79">
        <v>76.8</v>
      </c>
      <c r="D54" s="79">
        <v>10.485469945355192</v>
      </c>
      <c r="E54" s="79">
        <v>11.15573122529644</v>
      </c>
      <c r="F54" s="79">
        <v>100.82757496740548</v>
      </c>
      <c r="G54" s="80">
        <v>994842.84507560951</v>
      </c>
      <c r="H54" s="82">
        <f t="shared" si="2"/>
        <v>-2.6268495771086031E-2</v>
      </c>
      <c r="I54" s="79">
        <v>-4995.5099243904697</v>
      </c>
      <c r="J54" s="82">
        <v>-4.9963175541415088E-3</v>
      </c>
      <c r="K54" s="20">
        <v>-1.2827211999935298E-2</v>
      </c>
      <c r="L54" s="38">
        <f t="shared" si="1"/>
        <v>51</v>
      </c>
    </row>
    <row r="55" spans="1:12" x14ac:dyDescent="0.3">
      <c r="A55" s="3">
        <f t="shared" si="0"/>
        <v>53</v>
      </c>
      <c r="B55" s="79">
        <v>82.272664941785251</v>
      </c>
      <c r="C55" s="79">
        <v>75.856511056511053</v>
      </c>
      <c r="D55" s="79">
        <v>10.519560479476935</v>
      </c>
      <c r="E55" s="79">
        <v>11.071111111111112</v>
      </c>
      <c r="F55" s="79">
        <v>100.4346978557505</v>
      </c>
      <c r="G55" s="80">
        <v>992078.13079794322</v>
      </c>
      <c r="H55" s="82">
        <f t="shared" si="2"/>
        <v>-2.7790462497181423E-3</v>
      </c>
      <c r="I55" s="79">
        <v>-7760.2242020567646</v>
      </c>
      <c r="J55" s="82">
        <v>-7.7614788062984087E-3</v>
      </c>
      <c r="K55" s="20">
        <v>-1.2745329523960833E-2</v>
      </c>
      <c r="L55" s="38">
        <f t="shared" si="1"/>
        <v>52</v>
      </c>
    </row>
    <row r="56" spans="1:12" x14ac:dyDescent="0.3">
      <c r="A56" s="3">
        <f t="shared" si="0"/>
        <v>54</v>
      </c>
      <c r="B56" s="79">
        <v>84.086135348226009</v>
      </c>
      <c r="C56" s="79">
        <v>77.755223880597015</v>
      </c>
      <c r="D56" s="79">
        <v>10.462548736462095</v>
      </c>
      <c r="E56" s="79">
        <v>10.921236451224408</v>
      </c>
      <c r="F56" s="79">
        <v>101.0227568270481</v>
      </c>
      <c r="G56" s="80">
        <v>1004369.0896699801</v>
      </c>
      <c r="H56" s="82">
        <f t="shared" si="2"/>
        <v>1.2389103731327289E-2</v>
      </c>
      <c r="I56" s="79">
        <v>4530.7346699801274</v>
      </c>
      <c r="J56" s="82">
        <v>4.5314671589890424E-3</v>
      </c>
      <c r="K56" s="20">
        <v>-1.2497933797916069E-2</v>
      </c>
      <c r="L56" s="38">
        <f t="shared" si="1"/>
        <v>53</v>
      </c>
    </row>
    <row r="57" spans="1:12" x14ac:dyDescent="0.3">
      <c r="A57" s="3">
        <f t="shared" si="0"/>
        <v>55</v>
      </c>
      <c r="B57" s="79">
        <v>82.926062426537811</v>
      </c>
      <c r="C57" s="79">
        <v>75.479115479115464</v>
      </c>
      <c r="D57" s="79">
        <v>10.477629870129871</v>
      </c>
      <c r="E57" s="79">
        <v>10.983285302593659</v>
      </c>
      <c r="F57" s="79">
        <v>101.34508408796896</v>
      </c>
      <c r="G57" s="80">
        <v>993393.88992851856</v>
      </c>
      <c r="H57" s="82">
        <f t="shared" si="2"/>
        <v>-1.092745670326023E-2</v>
      </c>
      <c r="I57" s="79">
        <v>-6444.4650714814197</v>
      </c>
      <c r="J57" s="82">
        <v>-6.445506955453234E-3</v>
      </c>
      <c r="K57" s="20">
        <v>-1.2187863937216612E-2</v>
      </c>
      <c r="L57" s="38">
        <f t="shared" si="1"/>
        <v>54</v>
      </c>
    </row>
    <row r="58" spans="1:12" x14ac:dyDescent="0.3">
      <c r="A58" s="3">
        <f t="shared" si="0"/>
        <v>56</v>
      </c>
      <c r="B58" s="79">
        <v>83.57</v>
      </c>
      <c r="C58" s="79">
        <v>76.99199999999999</v>
      </c>
      <c r="D58" s="79">
        <v>10.402311015118791</v>
      </c>
      <c r="E58" s="79">
        <v>11.077749790092358</v>
      </c>
      <c r="F58" s="79">
        <v>98.952854393842202</v>
      </c>
      <c r="G58" s="80">
        <v>997974.98332036461</v>
      </c>
      <c r="H58" s="82">
        <f t="shared" si="2"/>
        <v>4.6115578506080723E-3</v>
      </c>
      <c r="I58" s="79">
        <v>-1863.3716796353692</v>
      </c>
      <c r="J58" s="82">
        <v>-1.8636729330466315E-3</v>
      </c>
      <c r="K58" s="20">
        <v>-1.2140396755163646E-2</v>
      </c>
      <c r="L58" s="38">
        <f t="shared" si="1"/>
        <v>55</v>
      </c>
    </row>
    <row r="59" spans="1:12" x14ac:dyDescent="0.3">
      <c r="A59" s="3">
        <f t="shared" si="0"/>
        <v>57</v>
      </c>
      <c r="B59" s="79">
        <v>83.00905369834166</v>
      </c>
      <c r="C59" s="79">
        <v>75.842394014962593</v>
      </c>
      <c r="D59" s="79">
        <v>10.428522069464545</v>
      </c>
      <c r="E59" s="79">
        <v>11.119185059422751</v>
      </c>
      <c r="F59" s="79">
        <v>99.583387622149829</v>
      </c>
      <c r="G59" s="80">
        <v>993260.93397483451</v>
      </c>
      <c r="H59" s="82">
        <f t="shared" si="2"/>
        <v>-4.7236147441752641E-3</v>
      </c>
      <c r="I59" s="79">
        <v>-6577.4210251654731</v>
      </c>
      <c r="J59" s="82">
        <v>-6.5784844042770024E-3</v>
      </c>
      <c r="K59" s="20">
        <v>-1.186190783100542E-2</v>
      </c>
      <c r="L59" s="38">
        <f t="shared" si="1"/>
        <v>56</v>
      </c>
    </row>
    <row r="60" spans="1:12" x14ac:dyDescent="0.3">
      <c r="A60" s="3">
        <f t="shared" si="0"/>
        <v>58</v>
      </c>
      <c r="B60" s="79">
        <v>85.784654829733668</v>
      </c>
      <c r="C60" s="79">
        <v>78.351515151515144</v>
      </c>
      <c r="D60" s="79">
        <v>10.701490750816106</v>
      </c>
      <c r="E60" s="79">
        <v>11.674048738777254</v>
      </c>
      <c r="F60" s="79">
        <v>102.87869822485206</v>
      </c>
      <c r="G60" s="80">
        <v>1024767.5356399782</v>
      </c>
      <c r="H60" s="82">
        <f t="shared" si="2"/>
        <v>3.1720367314820752E-2</v>
      </c>
      <c r="I60" s="79">
        <v>24929.180639978265</v>
      </c>
      <c r="J60" s="82">
        <v>2.4933210968865329E-2</v>
      </c>
      <c r="K60" s="20">
        <v>-1.1652994825509556E-2</v>
      </c>
      <c r="L60" s="38">
        <f t="shared" si="1"/>
        <v>57</v>
      </c>
    </row>
    <row r="61" spans="1:12" x14ac:dyDescent="0.3">
      <c r="A61" s="3">
        <f t="shared" si="0"/>
        <v>59</v>
      </c>
      <c r="B61" s="79">
        <v>84.01228346456692</v>
      </c>
      <c r="C61" s="79">
        <v>77.940594059405939</v>
      </c>
      <c r="D61" s="79">
        <v>10.373493975903616</v>
      </c>
      <c r="E61" s="79">
        <v>11.075963904840032</v>
      </c>
      <c r="F61" s="79">
        <v>103.72736030828516</v>
      </c>
      <c r="G61" s="80">
        <v>1002997.7203494891</v>
      </c>
      <c r="H61" s="82">
        <f t="shared" si="2"/>
        <v>-2.1243662131522956E-2</v>
      </c>
      <c r="I61" s="79">
        <v>3159.3653494891478</v>
      </c>
      <c r="J61" s="82">
        <v>3.1598761276658044E-3</v>
      </c>
      <c r="K61" s="20">
        <v>-1.1642374316629348E-2</v>
      </c>
      <c r="L61" s="38">
        <f t="shared" si="1"/>
        <v>58</v>
      </c>
    </row>
    <row r="62" spans="1:12" x14ac:dyDescent="0.3">
      <c r="A62" s="3">
        <f t="shared" si="0"/>
        <v>60</v>
      </c>
      <c r="B62" s="79">
        <v>84.052877503852073</v>
      </c>
      <c r="C62" s="79">
        <v>76.238048780487816</v>
      </c>
      <c r="D62" s="79">
        <v>10.436330357142857</v>
      </c>
      <c r="E62" s="79">
        <v>10.819079220240562</v>
      </c>
      <c r="F62" s="79">
        <v>98.873988799004351</v>
      </c>
      <c r="G62" s="80">
        <v>998895.29945884866</v>
      </c>
      <c r="H62" s="82">
        <f t="shared" si="2"/>
        <v>-4.0901597355684771E-3</v>
      </c>
      <c r="I62" s="79">
        <v>-943.05554115131963</v>
      </c>
      <c r="J62" s="82">
        <v>-9.4320800600945103E-4</v>
      </c>
      <c r="K62" s="20">
        <v>-1.1442048629280992E-2</v>
      </c>
      <c r="L62" s="38">
        <f t="shared" si="1"/>
        <v>59</v>
      </c>
    </row>
    <row r="63" spans="1:12" x14ac:dyDescent="0.3">
      <c r="A63" s="3">
        <f t="shared" si="0"/>
        <v>61</v>
      </c>
      <c r="B63" s="79">
        <v>82.876517298608462</v>
      </c>
      <c r="C63" s="79">
        <v>76.422604422604422</v>
      </c>
      <c r="D63" s="79">
        <v>10.417593917710198</v>
      </c>
      <c r="E63" s="79">
        <v>10.959553456419064</v>
      </c>
      <c r="F63" s="79">
        <v>100.75426944971538</v>
      </c>
      <c r="G63" s="80">
        <v>993418.58063804603</v>
      </c>
      <c r="H63" s="82">
        <f t="shared" si="2"/>
        <v>-5.4827756460258392E-3</v>
      </c>
      <c r="I63" s="79">
        <v>-6419.7743619539542</v>
      </c>
      <c r="J63" s="82">
        <v>-6.4208122541507765E-3</v>
      </c>
      <c r="K63" s="20">
        <v>-1.1357646315089264E-2</v>
      </c>
      <c r="L63" s="38">
        <f t="shared" si="1"/>
        <v>60</v>
      </c>
    </row>
    <row r="64" spans="1:12" x14ac:dyDescent="0.3">
      <c r="A64" s="3">
        <f t="shared" si="0"/>
        <v>62</v>
      </c>
      <c r="B64" s="79">
        <v>82.967538619979393</v>
      </c>
      <c r="C64" s="79">
        <v>75.093333333333334</v>
      </c>
      <c r="D64" s="79">
        <v>10.447491921005385</v>
      </c>
      <c r="E64" s="79">
        <v>10.89530495831505</v>
      </c>
      <c r="F64" s="79">
        <v>100.94384858044162</v>
      </c>
      <c r="G64" s="80">
        <v>991422.0568815436</v>
      </c>
      <c r="H64" s="82">
        <f t="shared" si="2"/>
        <v>-2.0097507691270167E-3</v>
      </c>
      <c r="I64" s="79">
        <v>-8416.2981184563832</v>
      </c>
      <c r="J64" s="82">
        <v>-8.4176587909116397E-3</v>
      </c>
      <c r="K64" s="20">
        <v>-1.1352568757664609E-2</v>
      </c>
      <c r="L64" s="38">
        <f t="shared" si="1"/>
        <v>61</v>
      </c>
    </row>
    <row r="65" spans="1:12" x14ac:dyDescent="0.3">
      <c r="A65" s="3">
        <f t="shared" si="0"/>
        <v>63</v>
      </c>
      <c r="B65" s="79">
        <v>83.494145487551847</v>
      </c>
      <c r="C65" s="79">
        <v>77.575757575757578</v>
      </c>
      <c r="D65" s="79">
        <v>10.428702838663314</v>
      </c>
      <c r="E65" s="79">
        <v>11.124221921515559</v>
      </c>
      <c r="F65" s="79">
        <v>100.24748743718594</v>
      </c>
      <c r="G65" s="80">
        <v>1000225.4551862957</v>
      </c>
      <c r="H65" s="82">
        <f t="shared" si="2"/>
        <v>8.8795667230185948E-3</v>
      </c>
      <c r="I65" s="79">
        <v>387.10018629569095</v>
      </c>
      <c r="J65" s="82">
        <v>3.8716276922152174E-4</v>
      </c>
      <c r="K65" s="20">
        <v>-1.1349262055333988E-2</v>
      </c>
      <c r="L65" s="38">
        <f t="shared" si="1"/>
        <v>62</v>
      </c>
    </row>
    <row r="66" spans="1:12" x14ac:dyDescent="0.3">
      <c r="A66" s="3">
        <f t="shared" si="0"/>
        <v>64</v>
      </c>
      <c r="B66" s="79">
        <v>82.344378974691764</v>
      </c>
      <c r="C66" s="79">
        <v>77.375999999999991</v>
      </c>
      <c r="D66" s="79">
        <v>10.451233789625359</v>
      </c>
      <c r="E66" s="79">
        <v>11.037238873751134</v>
      </c>
      <c r="F66" s="79">
        <v>97.841939546599491</v>
      </c>
      <c r="G66" s="80">
        <v>993354.47412429343</v>
      </c>
      <c r="H66" s="82">
        <f t="shared" si="2"/>
        <v>-6.8694323128604129E-3</v>
      </c>
      <c r="I66" s="79">
        <v>-6483.8808757065563</v>
      </c>
      <c r="J66" s="82">
        <v>-6.4849291320761109E-3</v>
      </c>
      <c r="K66" s="20">
        <v>-1.1286755555196934E-2</v>
      </c>
      <c r="L66" s="38">
        <f t="shared" si="1"/>
        <v>63</v>
      </c>
    </row>
    <row r="67" spans="1:12" x14ac:dyDescent="0.3">
      <c r="A67" s="3">
        <f t="shared" si="0"/>
        <v>65</v>
      </c>
      <c r="B67" s="79">
        <v>83.305816649104315</v>
      </c>
      <c r="C67" s="79">
        <v>80.039702233250622</v>
      </c>
      <c r="D67" s="79">
        <v>10.421091891891892</v>
      </c>
      <c r="E67" s="79">
        <v>11.303225806451612</v>
      </c>
      <c r="F67" s="79">
        <v>99.394890038809834</v>
      </c>
      <c r="G67" s="80">
        <v>1005283.1661902552</v>
      </c>
      <c r="H67" s="82">
        <f t="shared" si="2"/>
        <v>1.2008494829076621E-2</v>
      </c>
      <c r="I67" s="79">
        <v>5444.8111902552191</v>
      </c>
      <c r="J67" s="82">
        <v>5.4456914590511173E-3</v>
      </c>
      <c r="K67" s="20">
        <v>-1.1079563072979408E-2</v>
      </c>
      <c r="L67" s="38">
        <f t="shared" si="1"/>
        <v>64</v>
      </c>
    </row>
    <row r="68" spans="1:12" x14ac:dyDescent="0.3">
      <c r="A68" s="3">
        <f t="shared" ref="A68:A131" si="3">A67+1</f>
        <v>66</v>
      </c>
      <c r="B68" s="79">
        <v>83.823978594080316</v>
      </c>
      <c r="C68" s="79">
        <v>75.337142857142865</v>
      </c>
      <c r="D68" s="79">
        <v>10.481458785249458</v>
      </c>
      <c r="E68" s="79">
        <v>11.338082191780824</v>
      </c>
      <c r="F68" s="79">
        <v>102.01177240026159</v>
      </c>
      <c r="G68" s="80">
        <v>999274.59224445058</v>
      </c>
      <c r="H68" s="82">
        <f t="shared" si="2"/>
        <v>-5.9769964800817643E-3</v>
      </c>
      <c r="I68" s="79">
        <v>-563.76275554939639</v>
      </c>
      <c r="J68" s="82">
        <v>-5.6385389971301547E-4</v>
      </c>
      <c r="K68" s="20">
        <v>-1.1034922767670584E-2</v>
      </c>
      <c r="L68" s="38">
        <f t="shared" si="1"/>
        <v>65</v>
      </c>
    </row>
    <row r="69" spans="1:12" x14ac:dyDescent="0.3">
      <c r="A69" s="3">
        <f t="shared" si="3"/>
        <v>67</v>
      </c>
      <c r="B69" s="79">
        <v>84.582836253458026</v>
      </c>
      <c r="C69" s="79">
        <v>78.664077669902909</v>
      </c>
      <c r="D69" s="79">
        <v>10.447459430219977</v>
      </c>
      <c r="E69" s="79">
        <v>11.119170049616597</v>
      </c>
      <c r="F69" s="79">
        <v>100.37048969072166</v>
      </c>
      <c r="G69" s="80">
        <v>1009242.2627896245</v>
      </c>
      <c r="H69" s="82">
        <f t="shared" si="2"/>
        <v>9.9749064196517079E-3</v>
      </c>
      <c r="I69" s="79">
        <v>9403.907789624529</v>
      </c>
      <c r="J69" s="82">
        <v>9.4054281300546116E-3</v>
      </c>
      <c r="K69" s="20">
        <v>-1.1033464673321322E-2</v>
      </c>
      <c r="L69" s="38">
        <f t="shared" ref="L69:L132" si="4">L68+1</f>
        <v>66</v>
      </c>
    </row>
    <row r="70" spans="1:12" x14ac:dyDescent="0.3">
      <c r="A70" s="3">
        <f t="shared" si="3"/>
        <v>68</v>
      </c>
      <c r="B70" s="79">
        <v>83.852808798646365</v>
      </c>
      <c r="C70" s="79">
        <v>74.98009478672985</v>
      </c>
      <c r="D70" s="79">
        <v>10.447453987730061</v>
      </c>
      <c r="E70" s="79">
        <v>11.286506133575646</v>
      </c>
      <c r="F70" s="79">
        <v>101.08354838709678</v>
      </c>
      <c r="G70" s="80">
        <v>997172.82648448297</v>
      </c>
      <c r="H70" s="82">
        <f t="shared" ref="H70:H133" si="5">G70/G69-1</f>
        <v>-1.1958908926168688E-2</v>
      </c>
      <c r="I70" s="79">
        <v>-2665.5285155170131</v>
      </c>
      <c r="J70" s="82">
        <v>-2.6659594545330413E-3</v>
      </c>
      <c r="K70" s="20">
        <v>-1.0904305134372988E-2</v>
      </c>
      <c r="L70" s="38">
        <f t="shared" si="4"/>
        <v>67</v>
      </c>
    </row>
    <row r="71" spans="1:12" x14ac:dyDescent="0.3">
      <c r="A71" s="3">
        <f t="shared" si="3"/>
        <v>69</v>
      </c>
      <c r="B71" s="79">
        <v>84.816666234271608</v>
      </c>
      <c r="C71" s="79">
        <v>79.782524271844636</v>
      </c>
      <c r="D71" s="79">
        <v>10.451224268689057</v>
      </c>
      <c r="E71" s="79">
        <v>11.457529305680792</v>
      </c>
      <c r="F71" s="79">
        <v>101.27357280307889</v>
      </c>
      <c r="G71" s="80">
        <v>1014608.4557712694</v>
      </c>
      <c r="H71" s="82">
        <f t="shared" si="5"/>
        <v>1.7485062592665468E-2</v>
      </c>
      <c r="I71" s="79">
        <v>14770.100771269412</v>
      </c>
      <c r="J71" s="82">
        <v>1.4772488670200506E-2</v>
      </c>
      <c r="K71" s="20">
        <v>-1.0801475793840849E-2</v>
      </c>
      <c r="L71" s="38">
        <f t="shared" si="4"/>
        <v>68</v>
      </c>
    </row>
    <row r="72" spans="1:12" x14ac:dyDescent="0.3">
      <c r="A72" s="3">
        <f t="shared" si="3"/>
        <v>70</v>
      </c>
      <c r="B72" s="79">
        <v>83.281606595092015</v>
      </c>
      <c r="C72" s="79">
        <v>75.902803738317758</v>
      </c>
      <c r="D72" s="79">
        <v>10.564535765895954</v>
      </c>
      <c r="E72" s="79">
        <v>11.042044953724107</v>
      </c>
      <c r="F72" s="79">
        <v>101.4595798854233</v>
      </c>
      <c r="G72" s="80">
        <v>999078.03625994723</v>
      </c>
      <c r="H72" s="82">
        <f t="shared" si="5"/>
        <v>-1.5306810645015267E-2</v>
      </c>
      <c r="I72" s="79">
        <v>-760.31874005275313</v>
      </c>
      <c r="J72" s="82">
        <v>-7.6044166164514974E-4</v>
      </c>
      <c r="K72" s="20">
        <v>-1.0698291266242539E-2</v>
      </c>
      <c r="L72" s="38">
        <f t="shared" si="4"/>
        <v>69</v>
      </c>
    </row>
    <row r="73" spans="1:12" x14ac:dyDescent="0.3">
      <c r="A73" s="3">
        <f t="shared" si="3"/>
        <v>71</v>
      </c>
      <c r="B73" s="79">
        <v>83.387790175708588</v>
      </c>
      <c r="C73" s="79">
        <v>77.707801418439701</v>
      </c>
      <c r="D73" s="79">
        <v>10.436310332499106</v>
      </c>
      <c r="E73" s="79">
        <v>11.104872597228431</v>
      </c>
      <c r="F73" s="79">
        <v>99.99306431273645</v>
      </c>
      <c r="G73" s="80">
        <v>1000069.8993083521</v>
      </c>
      <c r="H73" s="82">
        <f t="shared" si="5"/>
        <v>9.9277835404931736E-4</v>
      </c>
      <c r="I73" s="79">
        <v>231.54430835216772</v>
      </c>
      <c r="J73" s="82">
        <v>2.315817423829152E-4</v>
      </c>
      <c r="K73" s="20">
        <v>-1.0607051827593241E-2</v>
      </c>
      <c r="L73" s="38">
        <f t="shared" si="4"/>
        <v>70</v>
      </c>
    </row>
    <row r="74" spans="1:12" x14ac:dyDescent="0.3">
      <c r="A74" s="3">
        <f t="shared" si="3"/>
        <v>72</v>
      </c>
      <c r="B74" s="79">
        <v>82.678443444730078</v>
      </c>
      <c r="C74" s="79">
        <v>77.158878504672899</v>
      </c>
      <c r="D74" s="79">
        <v>10.421298352435528</v>
      </c>
      <c r="E74" s="79">
        <v>11.194950405770966</v>
      </c>
      <c r="F74" s="79">
        <v>100.37262357414447</v>
      </c>
      <c r="G74" s="80">
        <v>994893.12316034792</v>
      </c>
      <c r="H74" s="82">
        <f t="shared" si="5"/>
        <v>-5.1764143202235324E-3</v>
      </c>
      <c r="I74" s="79">
        <v>-4945.2318396520568</v>
      </c>
      <c r="J74" s="82">
        <v>-4.9460313408881545E-3</v>
      </c>
      <c r="K74" s="20">
        <v>-1.0463313211519864E-2</v>
      </c>
      <c r="L74" s="38">
        <f t="shared" si="4"/>
        <v>71</v>
      </c>
    </row>
    <row r="75" spans="1:12" x14ac:dyDescent="0.3">
      <c r="A75" s="3">
        <f t="shared" si="3"/>
        <v>73</v>
      </c>
      <c r="B75" s="79">
        <v>84.13458880083148</v>
      </c>
      <c r="C75" s="79">
        <v>77.335813953488369</v>
      </c>
      <c r="D75" s="79">
        <v>10.409919151994252</v>
      </c>
      <c r="E75" s="79">
        <v>11.225259359494812</v>
      </c>
      <c r="F75" s="79">
        <v>100.436230964467</v>
      </c>
      <c r="G75" s="80">
        <v>1002898.4290544707</v>
      </c>
      <c r="H75" s="82">
        <f t="shared" si="5"/>
        <v>8.0463978569813577E-3</v>
      </c>
      <c r="I75" s="79">
        <v>3060.0740544707514</v>
      </c>
      <c r="J75" s="82">
        <v>3.0605687801112127E-3</v>
      </c>
      <c r="K75" s="20">
        <v>-1.0388773735503034E-2</v>
      </c>
      <c r="L75" s="38">
        <f t="shared" si="4"/>
        <v>72</v>
      </c>
    </row>
    <row r="76" spans="1:12" x14ac:dyDescent="0.3">
      <c r="A76" s="3">
        <f t="shared" si="3"/>
        <v>74</v>
      </c>
      <c r="B76" s="79">
        <v>82.556245967221571</v>
      </c>
      <c r="C76" s="79">
        <v>75.026327944572742</v>
      </c>
      <c r="D76" s="79">
        <v>10.360674846625766</v>
      </c>
      <c r="E76" s="79">
        <v>11.210081008100808</v>
      </c>
      <c r="F76" s="79">
        <v>101.45714285714286</v>
      </c>
      <c r="G76" s="80">
        <v>987652.4611700495</v>
      </c>
      <c r="H76" s="82">
        <f t="shared" si="5"/>
        <v>-1.520190623769857E-2</v>
      </c>
      <c r="I76" s="79">
        <v>-12185.893829950481</v>
      </c>
      <c r="J76" s="82">
        <v>-1.2187863937216612E-2</v>
      </c>
      <c r="K76" s="20">
        <v>-1.0200962421240143E-2</v>
      </c>
      <c r="L76" s="38">
        <f t="shared" si="4"/>
        <v>73</v>
      </c>
    </row>
    <row r="77" spans="1:12" x14ac:dyDescent="0.3">
      <c r="A77" s="3">
        <f t="shared" si="3"/>
        <v>75</v>
      </c>
      <c r="B77" s="79">
        <v>81.987028086218146</v>
      </c>
      <c r="C77" s="79">
        <v>77.707801418439701</v>
      </c>
      <c r="D77" s="79">
        <v>10.287476329206116</v>
      </c>
      <c r="E77" s="79">
        <v>11.210071942446044</v>
      </c>
      <c r="F77" s="79">
        <v>101.0056603773585</v>
      </c>
      <c r="G77" s="80">
        <v>988806.67383107578</v>
      </c>
      <c r="H77" s="82">
        <f t="shared" si="5"/>
        <v>1.1686425199193273E-3</v>
      </c>
      <c r="I77" s="79">
        <v>-11031.681168924202</v>
      </c>
      <c r="J77" s="82">
        <v>-1.1033464673321322E-2</v>
      </c>
      <c r="K77" s="20">
        <v>-9.8539109486668625E-3</v>
      </c>
      <c r="L77" s="38">
        <f t="shared" si="4"/>
        <v>74</v>
      </c>
    </row>
    <row r="78" spans="1:12" x14ac:dyDescent="0.3">
      <c r="A78" s="3">
        <f t="shared" si="3"/>
        <v>76</v>
      </c>
      <c r="B78" s="79">
        <v>81.789547270306258</v>
      </c>
      <c r="C78" s="79">
        <v>75.723364485981321</v>
      </c>
      <c r="D78" s="79">
        <v>10.373743523316062</v>
      </c>
      <c r="E78" s="79">
        <v>11.134591194968552</v>
      </c>
      <c r="F78" s="79">
        <v>100.5</v>
      </c>
      <c r="G78" s="80">
        <v>985122.72580890218</v>
      </c>
      <c r="H78" s="82">
        <f t="shared" si="5"/>
        <v>-3.7256504427709558E-3</v>
      </c>
      <c r="I78" s="79">
        <v>-14715.629191097803</v>
      </c>
      <c r="J78" s="82">
        <v>-1.4718008283546798E-2</v>
      </c>
      <c r="K78" s="20">
        <v>-9.6963352644156581E-3</v>
      </c>
      <c r="L78" s="38">
        <f t="shared" si="4"/>
        <v>75</v>
      </c>
    </row>
    <row r="79" spans="1:12" x14ac:dyDescent="0.3">
      <c r="A79" s="3">
        <f t="shared" si="3"/>
        <v>77</v>
      </c>
      <c r="B79" s="79">
        <v>83.899731972789127</v>
      </c>
      <c r="C79" s="79">
        <v>76.436018957345965</v>
      </c>
      <c r="D79" s="79">
        <v>10.377006713912721</v>
      </c>
      <c r="E79" s="79">
        <v>11.235427022141888</v>
      </c>
      <c r="F79" s="79">
        <v>100.94023779724654</v>
      </c>
      <c r="G79" s="80">
        <v>998670.9569553578</v>
      </c>
      <c r="H79" s="82">
        <f t="shared" si="5"/>
        <v>1.3752835856396306E-2</v>
      </c>
      <c r="I79" s="79">
        <v>-1167.3980446421774</v>
      </c>
      <c r="J79" s="82">
        <v>-1.1675867792071025E-3</v>
      </c>
      <c r="K79" s="20">
        <v>-9.6775523771668506E-3</v>
      </c>
      <c r="L79" s="38">
        <f t="shared" si="4"/>
        <v>76</v>
      </c>
    </row>
    <row r="80" spans="1:12" x14ac:dyDescent="0.3">
      <c r="A80" s="3">
        <f t="shared" si="3"/>
        <v>78</v>
      </c>
      <c r="B80" s="79">
        <v>84.170245290689763</v>
      </c>
      <c r="C80" s="79">
        <v>76.434285714285707</v>
      </c>
      <c r="D80" s="79">
        <v>10.474644870349492</v>
      </c>
      <c r="E80" s="79">
        <v>11.154594594594595</v>
      </c>
      <c r="F80" s="79">
        <v>101.50186915887851</v>
      </c>
      <c r="G80" s="80">
        <v>1002857.69183214</v>
      </c>
      <c r="H80" s="82">
        <f t="shared" si="5"/>
        <v>4.1923066327533842E-3</v>
      </c>
      <c r="I80" s="79">
        <v>3019.3368321399903</v>
      </c>
      <c r="J80" s="82">
        <v>3.0198249717475487E-3</v>
      </c>
      <c r="K80" s="20">
        <v>-9.4256019434534131E-3</v>
      </c>
      <c r="L80" s="38">
        <f t="shared" si="4"/>
        <v>77</v>
      </c>
    </row>
    <row r="81" spans="1:12" x14ac:dyDescent="0.3">
      <c r="A81" s="3">
        <f t="shared" si="3"/>
        <v>79</v>
      </c>
      <c r="B81" s="79">
        <v>83.491287674919263</v>
      </c>
      <c r="C81" s="79">
        <v>75.51387559808613</v>
      </c>
      <c r="D81" s="79">
        <v>10.435391972993248</v>
      </c>
      <c r="E81" s="79">
        <v>11.093622795115332</v>
      </c>
      <c r="F81" s="79">
        <v>100.93399136335596</v>
      </c>
      <c r="G81" s="80">
        <v>995516.25694779912</v>
      </c>
      <c r="H81" s="82">
        <f t="shared" si="5"/>
        <v>-7.3205151081093822E-3</v>
      </c>
      <c r="I81" s="79">
        <v>-4322.0980522008613</v>
      </c>
      <c r="J81" s="82">
        <v>-4.322796810691326E-3</v>
      </c>
      <c r="K81" s="20">
        <v>-9.3524778694312923E-3</v>
      </c>
      <c r="L81" s="38">
        <f t="shared" si="4"/>
        <v>78</v>
      </c>
    </row>
    <row r="82" spans="1:12" x14ac:dyDescent="0.3">
      <c r="A82" s="3">
        <f t="shared" si="3"/>
        <v>80</v>
      </c>
      <c r="B82" s="79">
        <v>83.28861952861952</v>
      </c>
      <c r="C82" s="79">
        <v>77.547445255474443</v>
      </c>
      <c r="D82" s="79">
        <v>10.419639233370914</v>
      </c>
      <c r="E82" s="79">
        <v>11.373881278538811</v>
      </c>
      <c r="F82" s="79">
        <v>101.73464373464373</v>
      </c>
      <c r="G82" s="80">
        <v>999966.66841605131</v>
      </c>
      <c r="H82" s="82">
        <f t="shared" si="5"/>
        <v>4.4704558435810782E-3</v>
      </c>
      <c r="I82" s="79">
        <v>128.31341605132911</v>
      </c>
      <c r="J82" s="82">
        <v>1.2833416062672361E-4</v>
      </c>
      <c r="K82" s="20">
        <v>-9.3413313323846021E-3</v>
      </c>
      <c r="L82" s="38">
        <f t="shared" si="4"/>
        <v>79</v>
      </c>
    </row>
    <row r="83" spans="1:12" x14ac:dyDescent="0.3">
      <c r="A83" s="3">
        <f t="shared" si="3"/>
        <v>81</v>
      </c>
      <c r="B83" s="79">
        <v>84.213714864864841</v>
      </c>
      <c r="C83" s="79">
        <v>74.024096385542165</v>
      </c>
      <c r="D83" s="79">
        <v>10.427403846153846</v>
      </c>
      <c r="E83" s="79">
        <v>11.129496402877699</v>
      </c>
      <c r="F83" s="79">
        <v>101.1708131067961</v>
      </c>
      <c r="G83" s="80">
        <v>995737.7807069202</v>
      </c>
      <c r="H83" s="82">
        <f t="shared" si="5"/>
        <v>-4.2290286693552614E-3</v>
      </c>
      <c r="I83" s="79">
        <v>-4100.574293079786</v>
      </c>
      <c r="J83" s="82">
        <v>-4.1012372375730539E-3</v>
      </c>
      <c r="K83" s="20">
        <v>-9.0082911738770411E-3</v>
      </c>
      <c r="L83" s="38">
        <f t="shared" si="4"/>
        <v>80</v>
      </c>
    </row>
    <row r="84" spans="1:12" x14ac:dyDescent="0.3">
      <c r="A84" s="3">
        <f t="shared" si="3"/>
        <v>82</v>
      </c>
      <c r="B84" s="79">
        <v>84.511381252514411</v>
      </c>
      <c r="C84" s="79">
        <v>77.567999999999998</v>
      </c>
      <c r="D84" s="79">
        <v>10.399661625708886</v>
      </c>
      <c r="E84" s="79">
        <v>11.149321266968323</v>
      </c>
      <c r="F84" s="79">
        <v>99.651898734177209</v>
      </c>
      <c r="G84" s="80">
        <v>1004733.5898694092</v>
      </c>
      <c r="H84" s="82">
        <f t="shared" si="5"/>
        <v>9.0343153958689637E-3</v>
      </c>
      <c r="I84" s="79">
        <v>4895.2348694092361</v>
      </c>
      <c r="J84" s="82">
        <v>4.8960262875784918E-3</v>
      </c>
      <c r="K84" s="20">
        <v>-8.8185328431097543E-3</v>
      </c>
      <c r="L84" s="38">
        <f t="shared" si="4"/>
        <v>81</v>
      </c>
    </row>
    <row r="85" spans="1:12" x14ac:dyDescent="0.3">
      <c r="A85" s="3">
        <f t="shared" si="3"/>
        <v>83</v>
      </c>
      <c r="B85" s="79">
        <v>84.068693807187358</v>
      </c>
      <c r="C85" s="79">
        <v>74.138613861386148</v>
      </c>
      <c r="D85" s="79">
        <v>10.506659064994299</v>
      </c>
      <c r="E85" s="79">
        <v>11.154181818181819</v>
      </c>
      <c r="F85" s="79">
        <v>100.43890577507598</v>
      </c>
      <c r="G85" s="80">
        <v>997447.77587873908</v>
      </c>
      <c r="H85" s="82">
        <f t="shared" si="5"/>
        <v>-7.2514884185539419E-3</v>
      </c>
      <c r="I85" s="79">
        <v>-2390.5791212609038</v>
      </c>
      <c r="J85" s="82">
        <v>-2.3909656088967539E-3</v>
      </c>
      <c r="K85" s="20">
        <v>-8.6966316834995797E-3</v>
      </c>
      <c r="L85" s="38">
        <f t="shared" si="4"/>
        <v>82</v>
      </c>
    </row>
    <row r="86" spans="1:12" x14ac:dyDescent="0.3">
      <c r="A86" s="3">
        <f t="shared" si="3"/>
        <v>84</v>
      </c>
      <c r="B86" s="79">
        <v>83.426787503295543</v>
      </c>
      <c r="C86" s="79">
        <v>76.8</v>
      </c>
      <c r="D86" s="79">
        <v>10.403594931921331</v>
      </c>
      <c r="E86" s="79">
        <v>11.266453674121406</v>
      </c>
      <c r="F86" s="79">
        <v>99.949817518248167</v>
      </c>
      <c r="G86" s="80">
        <v>997638.97502479982</v>
      </c>
      <c r="H86" s="82">
        <f t="shared" si="5"/>
        <v>1.9168837776217806E-4</v>
      </c>
      <c r="I86" s="79">
        <v>-2199.3799752001651</v>
      </c>
      <c r="J86" s="82">
        <v>-2.1997355514533799E-3</v>
      </c>
      <c r="K86" s="20">
        <v>-8.6965888920855355E-3</v>
      </c>
      <c r="L86" s="38">
        <f t="shared" si="4"/>
        <v>83</v>
      </c>
    </row>
    <row r="87" spans="1:12" x14ac:dyDescent="0.3">
      <c r="A87" s="3">
        <f t="shared" si="3"/>
        <v>85</v>
      </c>
      <c r="B87" s="79">
        <v>83.205836524494913</v>
      </c>
      <c r="C87" s="79">
        <v>77.981538461538449</v>
      </c>
      <c r="D87" s="79">
        <v>10.641767388825544</v>
      </c>
      <c r="E87" s="79">
        <v>11.154264972776769</v>
      </c>
      <c r="F87" s="79">
        <v>98.963302752293586</v>
      </c>
      <c r="G87" s="80">
        <v>1005660.7682739297</v>
      </c>
      <c r="H87" s="82">
        <f t="shared" si="5"/>
        <v>8.0407777261612967E-3</v>
      </c>
      <c r="I87" s="79">
        <v>5822.4132739297347</v>
      </c>
      <c r="J87" s="82">
        <v>5.8233545900824484E-3</v>
      </c>
      <c r="K87" s="20">
        <v>-8.6892655074775303E-3</v>
      </c>
      <c r="L87" s="38">
        <f t="shared" si="4"/>
        <v>84</v>
      </c>
    </row>
    <row r="88" spans="1:12" x14ac:dyDescent="0.3">
      <c r="A88" s="3">
        <f t="shared" si="3"/>
        <v>86</v>
      </c>
      <c r="B88" s="79">
        <v>84.179595490716167</v>
      </c>
      <c r="C88" s="79">
        <v>76.218181818181804</v>
      </c>
      <c r="D88" s="79">
        <v>10.556504854368931</v>
      </c>
      <c r="E88" s="79">
        <v>11.516355353075172</v>
      </c>
      <c r="F88" s="79">
        <v>100.25031055900621</v>
      </c>
      <c r="G88" s="80">
        <v>1005616.6623860509</v>
      </c>
      <c r="H88" s="82">
        <f t="shared" si="5"/>
        <v>-4.3857620054654767E-5</v>
      </c>
      <c r="I88" s="79">
        <v>5778.3073860509321</v>
      </c>
      <c r="J88" s="82">
        <v>5.7792415715547663E-3</v>
      </c>
      <c r="K88" s="20">
        <v>-8.5822101210249729E-3</v>
      </c>
      <c r="L88" s="38">
        <f t="shared" si="4"/>
        <v>85</v>
      </c>
    </row>
    <row r="89" spans="1:12" x14ac:dyDescent="0.3">
      <c r="A89" s="3">
        <f t="shared" si="3"/>
        <v>87</v>
      </c>
      <c r="B89" s="79">
        <v>84.83537853851216</v>
      </c>
      <c r="C89" s="79">
        <v>76.8</v>
      </c>
      <c r="D89" s="79">
        <v>10.528463387573966</v>
      </c>
      <c r="E89" s="79">
        <v>11.190075321222862</v>
      </c>
      <c r="F89" s="79">
        <v>99.686488169364893</v>
      </c>
      <c r="G89" s="80">
        <v>1008525.9454650905</v>
      </c>
      <c r="H89" s="82">
        <f t="shared" si="5"/>
        <v>2.8930338844392889E-3</v>
      </c>
      <c r="I89" s="79">
        <v>8687.5904650904704</v>
      </c>
      <c r="J89" s="82">
        <v>8.6889949976868708E-3</v>
      </c>
      <c r="K89" s="20">
        <v>-8.4291798739477234E-3</v>
      </c>
      <c r="L89" s="38">
        <f t="shared" si="4"/>
        <v>86</v>
      </c>
    </row>
    <row r="90" spans="1:12" x14ac:dyDescent="0.3">
      <c r="A90" s="3">
        <f t="shared" si="3"/>
        <v>88</v>
      </c>
      <c r="B90" s="79">
        <v>81.922446173800253</v>
      </c>
      <c r="C90" s="79">
        <v>77.581679389312981</v>
      </c>
      <c r="D90" s="79">
        <v>10.335975027543151</v>
      </c>
      <c r="E90" s="79">
        <v>10.971529933481152</v>
      </c>
      <c r="F90" s="79">
        <v>97.724105461393592</v>
      </c>
      <c r="G90" s="80">
        <v>987978.3645870859</v>
      </c>
      <c r="H90" s="82">
        <f t="shared" si="5"/>
        <v>-2.0373874336498954E-2</v>
      </c>
      <c r="I90" s="79">
        <v>-11859.990412914078</v>
      </c>
      <c r="J90" s="82">
        <v>-1.186190783100542E-2</v>
      </c>
      <c r="K90" s="20">
        <v>-8.4176587909116397E-3</v>
      </c>
      <c r="L90" s="38">
        <f t="shared" si="4"/>
        <v>87</v>
      </c>
    </row>
    <row r="91" spans="1:12" x14ac:dyDescent="0.3">
      <c r="A91" s="3">
        <f t="shared" si="3"/>
        <v>89</v>
      </c>
      <c r="B91" s="79">
        <v>83.437314104260381</v>
      </c>
      <c r="C91" s="79">
        <v>75.058942065491166</v>
      </c>
      <c r="D91" s="79">
        <v>10.427813893016346</v>
      </c>
      <c r="E91" s="79">
        <v>11.372385694884562</v>
      </c>
      <c r="F91" s="79">
        <v>101.01904454486764</v>
      </c>
      <c r="G91" s="80">
        <v>994820.19118609419</v>
      </c>
      <c r="H91" s="82">
        <f t="shared" si="5"/>
        <v>6.9250773541662536E-3</v>
      </c>
      <c r="I91" s="79">
        <v>-5018.1638139057904</v>
      </c>
      <c r="J91" s="82">
        <v>-5.0189751061368217E-3</v>
      </c>
      <c r="K91" s="20">
        <v>-8.3753846515131555E-3</v>
      </c>
      <c r="L91" s="38">
        <f t="shared" si="4"/>
        <v>88</v>
      </c>
    </row>
    <row r="92" spans="1:12" x14ac:dyDescent="0.3">
      <c r="A92" s="3">
        <f t="shared" si="3"/>
        <v>90</v>
      </c>
      <c r="B92" s="79">
        <v>83.60322422475484</v>
      </c>
      <c r="C92" s="79">
        <v>76.404123711340219</v>
      </c>
      <c r="D92" s="79">
        <v>10.528983240223463</v>
      </c>
      <c r="E92" s="79">
        <v>11.150066874721354</v>
      </c>
      <c r="F92" s="79">
        <v>101.33911368015416</v>
      </c>
      <c r="G92" s="80">
        <v>1001281.9028795491</v>
      </c>
      <c r="H92" s="82">
        <f t="shared" si="5"/>
        <v>6.495356397773433E-3</v>
      </c>
      <c r="I92" s="79">
        <v>1443.5478795490926</v>
      </c>
      <c r="J92" s="82">
        <v>1.4437812595707959E-3</v>
      </c>
      <c r="K92" s="20">
        <v>-8.3533254034921026E-3</v>
      </c>
      <c r="L92" s="38">
        <f t="shared" si="4"/>
        <v>89</v>
      </c>
    </row>
    <row r="93" spans="1:12" x14ac:dyDescent="0.3">
      <c r="A93" s="3">
        <f t="shared" si="3"/>
        <v>91</v>
      </c>
      <c r="B93" s="79">
        <v>82.164066763809771</v>
      </c>
      <c r="C93" s="79">
        <v>76.8</v>
      </c>
      <c r="D93" s="79">
        <v>10.362204142011835</v>
      </c>
      <c r="E93" s="79">
        <v>11.019435736677115</v>
      </c>
      <c r="F93" s="79">
        <v>100.17993630573248</v>
      </c>
      <c r="G93" s="80">
        <v>988935.81249203044</v>
      </c>
      <c r="H93" s="82">
        <f t="shared" si="5"/>
        <v>-1.2330284160747329E-2</v>
      </c>
      <c r="I93" s="79">
        <v>-10902.542507969541</v>
      </c>
      <c r="J93" s="82">
        <v>-1.0904305134372988E-2</v>
      </c>
      <c r="K93" s="20">
        <v>-8.2343781106137652E-3</v>
      </c>
      <c r="L93" s="38">
        <f t="shared" si="4"/>
        <v>90</v>
      </c>
    </row>
    <row r="94" spans="1:12" x14ac:dyDescent="0.3">
      <c r="A94" s="3">
        <f t="shared" si="3"/>
        <v>92</v>
      </c>
      <c r="B94" s="79">
        <v>81.464423336028005</v>
      </c>
      <c r="C94" s="79">
        <v>76.402072538860097</v>
      </c>
      <c r="D94" s="79">
        <v>10.361373134328357</v>
      </c>
      <c r="E94" s="79">
        <v>10.776877560309513</v>
      </c>
      <c r="F94" s="79">
        <v>98.380830670926514</v>
      </c>
      <c r="G94" s="80">
        <v>982973.31228583795</v>
      </c>
      <c r="H94" s="82">
        <f t="shared" si="5"/>
        <v>-6.0292084995562378E-3</v>
      </c>
      <c r="I94" s="79">
        <v>-16865.042714162031</v>
      </c>
      <c r="J94" s="82">
        <v>-1.6867769304731293E-2</v>
      </c>
      <c r="K94" s="20">
        <v>-8.1868392125729189E-3</v>
      </c>
      <c r="L94" s="38">
        <f t="shared" si="4"/>
        <v>91</v>
      </c>
    </row>
    <row r="95" spans="1:12" x14ac:dyDescent="0.3">
      <c r="A95" s="3">
        <f t="shared" si="3"/>
        <v>93</v>
      </c>
      <c r="B95" s="79">
        <v>83.442941257774706</v>
      </c>
      <c r="C95" s="79">
        <v>76</v>
      </c>
      <c r="D95" s="79">
        <v>10.447127259036144</v>
      </c>
      <c r="E95" s="79">
        <v>11.189403973509933</v>
      </c>
      <c r="F95" s="79">
        <v>100.30319843342038</v>
      </c>
      <c r="G95" s="80">
        <v>996916.32046630722</v>
      </c>
      <c r="H95" s="82">
        <f t="shared" si="5"/>
        <v>1.4184523634772628E-2</v>
      </c>
      <c r="I95" s="79">
        <v>-2922.0345336927567</v>
      </c>
      <c r="J95" s="82">
        <v>-2.9225069423274492E-3</v>
      </c>
      <c r="K95" s="20">
        <v>-7.9990918621965119E-3</v>
      </c>
      <c r="L95" s="38">
        <f t="shared" si="4"/>
        <v>92</v>
      </c>
    </row>
    <row r="96" spans="1:12" x14ac:dyDescent="0.3">
      <c r="A96" s="3">
        <f t="shared" si="3"/>
        <v>94</v>
      </c>
      <c r="B96" s="79">
        <v>84.090577242524915</v>
      </c>
      <c r="C96" s="79">
        <v>75.183157894736837</v>
      </c>
      <c r="D96" s="79">
        <v>10.466818010550114</v>
      </c>
      <c r="E96" s="79">
        <v>11.210606060606061</v>
      </c>
      <c r="F96" s="79">
        <v>101.15729234793984</v>
      </c>
      <c r="G96" s="80">
        <v>999278.78589004651</v>
      </c>
      <c r="H96" s="82">
        <f t="shared" si="5"/>
        <v>2.3697730443756893E-3</v>
      </c>
      <c r="I96" s="79">
        <v>-559.56910995347425</v>
      </c>
      <c r="J96" s="82">
        <v>-5.5965957612565706E-4</v>
      </c>
      <c r="K96" s="20">
        <v>-7.9114666153202676E-3</v>
      </c>
      <c r="L96" s="38">
        <f t="shared" si="4"/>
        <v>93</v>
      </c>
    </row>
    <row r="97" spans="1:12" x14ac:dyDescent="0.3">
      <c r="A97" s="3">
        <f t="shared" si="3"/>
        <v>95</v>
      </c>
      <c r="B97" s="79">
        <v>85.777379281881963</v>
      </c>
      <c r="C97" s="79">
        <v>76.8</v>
      </c>
      <c r="D97" s="79">
        <v>10.494348889725256</v>
      </c>
      <c r="E97" s="79">
        <v>11.364238410596027</v>
      </c>
      <c r="F97" s="79">
        <v>102.13255360623781</v>
      </c>
      <c r="G97" s="80">
        <v>1013752.3663614329</v>
      </c>
      <c r="H97" s="82">
        <f t="shared" si="5"/>
        <v>1.4484026555707352E-2</v>
      </c>
      <c r="I97" s="79">
        <v>13914.01136143296</v>
      </c>
      <c r="J97" s="82">
        <v>1.3916260855418935E-2</v>
      </c>
      <c r="K97" s="20">
        <v>-7.7660856606820497E-3</v>
      </c>
      <c r="L97" s="38">
        <f t="shared" si="4"/>
        <v>94</v>
      </c>
    </row>
    <row r="98" spans="1:12" x14ac:dyDescent="0.3">
      <c r="A98" s="3">
        <f t="shared" si="3"/>
        <v>96</v>
      </c>
      <c r="B98" s="79">
        <v>82.606721619085917</v>
      </c>
      <c r="C98" s="79">
        <v>77.212903225806443</v>
      </c>
      <c r="D98" s="79">
        <v>10.356996625421823</v>
      </c>
      <c r="E98" s="79">
        <v>11.006806526806525</v>
      </c>
      <c r="F98" s="79">
        <v>99.471867007672643</v>
      </c>
      <c r="G98" s="80">
        <v>991928.16723370075</v>
      </c>
      <c r="H98" s="82">
        <f t="shared" si="5"/>
        <v>-2.152813631011663E-2</v>
      </c>
      <c r="I98" s="79">
        <v>-7910.1877662992338</v>
      </c>
      <c r="J98" s="82">
        <v>-7.9114666153202676E-3</v>
      </c>
      <c r="K98" s="20">
        <v>-7.7614788062984087E-3</v>
      </c>
      <c r="L98" s="38">
        <f t="shared" si="4"/>
        <v>95</v>
      </c>
    </row>
    <row r="99" spans="1:12" x14ac:dyDescent="0.3">
      <c r="A99" s="3">
        <f t="shared" si="3"/>
        <v>97</v>
      </c>
      <c r="B99" s="79">
        <v>83.649320677966088</v>
      </c>
      <c r="C99" s="79">
        <v>75.978609625668454</v>
      </c>
      <c r="D99" s="79">
        <v>10.490615064345192</v>
      </c>
      <c r="E99" s="79">
        <v>11.157495256166984</v>
      </c>
      <c r="F99" s="79">
        <v>100.62984496124031</v>
      </c>
      <c r="G99" s="80">
        <v>999224.01991400181</v>
      </c>
      <c r="H99" s="82">
        <f t="shared" si="5"/>
        <v>7.3552228087723215E-3</v>
      </c>
      <c r="I99" s="79">
        <v>-614.33508599817287</v>
      </c>
      <c r="J99" s="82">
        <v>-6.1443440624777085E-4</v>
      </c>
      <c r="K99" s="20">
        <v>-7.6976614054878774E-3</v>
      </c>
      <c r="L99" s="38">
        <f t="shared" si="4"/>
        <v>96</v>
      </c>
    </row>
    <row r="100" spans="1:12" x14ac:dyDescent="0.3">
      <c r="A100" s="3">
        <f t="shared" si="3"/>
        <v>98</v>
      </c>
      <c r="B100" s="79">
        <v>85.358683283662984</v>
      </c>
      <c r="C100" s="79">
        <v>75.969729729729721</v>
      </c>
      <c r="D100" s="79">
        <v>10.616695586571105</v>
      </c>
      <c r="E100" s="79">
        <v>11.247999999999999</v>
      </c>
      <c r="F100" s="79">
        <v>99.786774193548382</v>
      </c>
      <c r="G100" s="80">
        <v>1012120.3487818835</v>
      </c>
      <c r="H100" s="82">
        <f t="shared" si="5"/>
        <v>1.2906343933757336E-2</v>
      </c>
      <c r="I100" s="79">
        <v>12281.993781883502</v>
      </c>
      <c r="J100" s="82">
        <v>1.2283979425737775E-2</v>
      </c>
      <c r="K100" s="20">
        <v>-7.6101192021023499E-3</v>
      </c>
      <c r="L100" s="38">
        <f t="shared" si="4"/>
        <v>97</v>
      </c>
    </row>
    <row r="101" spans="1:12" x14ac:dyDescent="0.3">
      <c r="A101" s="3">
        <f t="shared" si="3"/>
        <v>99</v>
      </c>
      <c r="B101" s="79">
        <v>83.60325066312997</v>
      </c>
      <c r="C101" s="79">
        <v>76.380327868852447</v>
      </c>
      <c r="D101" s="79">
        <v>10.303534546805349</v>
      </c>
      <c r="E101" s="79">
        <v>11.093788525367472</v>
      </c>
      <c r="F101" s="79">
        <v>99.520467836257311</v>
      </c>
      <c r="G101" s="80">
        <v>993985.54152931622</v>
      </c>
      <c r="H101" s="82">
        <f t="shared" si="5"/>
        <v>-1.7917639215922376E-2</v>
      </c>
      <c r="I101" s="79">
        <v>-5852.8134706837591</v>
      </c>
      <c r="J101" s="82">
        <v>-5.8537597016707354E-3</v>
      </c>
      <c r="K101" s="20">
        <v>-7.5693920607738047E-3</v>
      </c>
      <c r="L101" s="38">
        <f t="shared" si="4"/>
        <v>98</v>
      </c>
    </row>
    <row r="102" spans="1:12" x14ac:dyDescent="0.3">
      <c r="A102" s="3">
        <f t="shared" si="3"/>
        <v>100</v>
      </c>
      <c r="B102" s="79">
        <v>82.905251226302511</v>
      </c>
      <c r="C102" s="79">
        <v>76.167032967032966</v>
      </c>
      <c r="D102" s="79">
        <v>10.45894082171127</v>
      </c>
      <c r="E102" s="79">
        <v>11.049880325514598</v>
      </c>
      <c r="F102" s="79">
        <v>99.972440944881882</v>
      </c>
      <c r="G102" s="80">
        <v>994255.18040547613</v>
      </c>
      <c r="H102" s="82">
        <f t="shared" si="5"/>
        <v>2.7127042084029718E-4</v>
      </c>
      <c r="I102" s="79">
        <v>-5583.1745945238508</v>
      </c>
      <c r="J102" s="82">
        <v>-5.584077232688129E-3</v>
      </c>
      <c r="K102" s="20">
        <v>-7.4821284859073458E-3</v>
      </c>
      <c r="L102" s="38">
        <f t="shared" si="4"/>
        <v>99</v>
      </c>
    </row>
    <row r="103" spans="1:12" x14ac:dyDescent="0.3">
      <c r="A103" s="3">
        <f t="shared" si="3"/>
        <v>101</v>
      </c>
      <c r="B103" s="79">
        <v>84.865485767740196</v>
      </c>
      <c r="C103" s="79">
        <v>76.587257617728525</v>
      </c>
      <c r="D103" s="79">
        <v>10.604694800301433</v>
      </c>
      <c r="E103" s="79">
        <v>11.455409995147985</v>
      </c>
      <c r="F103" s="79">
        <v>101.49439313984169</v>
      </c>
      <c r="G103" s="80">
        <v>1011712.1738707301</v>
      </c>
      <c r="H103" s="82">
        <f t="shared" si="5"/>
        <v>1.7557860204595155E-2</v>
      </c>
      <c r="I103" s="79">
        <v>11873.818870730116</v>
      </c>
      <c r="J103" s="82">
        <v>1.1875738524483906E-2</v>
      </c>
      <c r="K103" s="20">
        <v>-7.4250698054573053E-3</v>
      </c>
      <c r="L103" s="38">
        <f t="shared" si="4"/>
        <v>100</v>
      </c>
    </row>
    <row r="104" spans="1:12" x14ac:dyDescent="0.3">
      <c r="A104" s="3">
        <f t="shared" si="3"/>
        <v>102</v>
      </c>
      <c r="B104" s="79">
        <v>84.94468745887616</v>
      </c>
      <c r="C104" s="79">
        <v>77.013333333333335</v>
      </c>
      <c r="D104" s="79">
        <v>10.559860698365528</v>
      </c>
      <c r="E104" s="79">
        <v>11.46034155597723</v>
      </c>
      <c r="F104" s="79">
        <v>101.4846505551927</v>
      </c>
      <c r="G104" s="80">
        <v>1011864.3255954066</v>
      </c>
      <c r="H104" s="82">
        <f t="shared" si="5"/>
        <v>1.5039032701791299E-4</v>
      </c>
      <c r="I104" s="79">
        <v>12025.970595406601</v>
      </c>
      <c r="J104" s="82">
        <v>1.2027914847702157E-2</v>
      </c>
      <c r="K104" s="20">
        <v>-7.3890453897001544E-3</v>
      </c>
      <c r="L104" s="38">
        <f t="shared" si="4"/>
        <v>101</v>
      </c>
    </row>
    <row r="105" spans="1:12" x14ac:dyDescent="0.3">
      <c r="A105" s="3">
        <f t="shared" si="3"/>
        <v>103</v>
      </c>
      <c r="B105" s="79">
        <v>83.375248575867431</v>
      </c>
      <c r="C105" s="79">
        <v>78.289196675900257</v>
      </c>
      <c r="D105" s="79">
        <v>10.381941890400881</v>
      </c>
      <c r="E105" s="79">
        <v>10.862494204914233</v>
      </c>
      <c r="F105" s="79">
        <v>99.459896507115147</v>
      </c>
      <c r="G105" s="80">
        <v>998903.74768083403</v>
      </c>
      <c r="H105" s="82">
        <f t="shared" si="5"/>
        <v>-1.2808612367024796E-2</v>
      </c>
      <c r="I105" s="79">
        <v>-934.6073191659525</v>
      </c>
      <c r="J105" s="82">
        <v>-9.3475841819046094E-4</v>
      </c>
      <c r="K105" s="20">
        <v>-7.3728084224030628E-3</v>
      </c>
      <c r="L105" s="38">
        <f t="shared" si="4"/>
        <v>102</v>
      </c>
    </row>
    <row r="106" spans="1:12" x14ac:dyDescent="0.3">
      <c r="A106" s="3">
        <f t="shared" si="3"/>
        <v>104</v>
      </c>
      <c r="B106" s="79">
        <v>84.513497274850764</v>
      </c>
      <c r="C106" s="79">
        <v>75.130434782608702</v>
      </c>
      <c r="D106" s="79">
        <v>10.47436111111111</v>
      </c>
      <c r="E106" s="79">
        <v>11.296367112810707</v>
      </c>
      <c r="F106" s="79">
        <v>101.87941176470588</v>
      </c>
      <c r="G106" s="80">
        <v>1002095.2565459361</v>
      </c>
      <c r="H106" s="82">
        <f t="shared" si="5"/>
        <v>3.1950114037633259E-3</v>
      </c>
      <c r="I106" s="79">
        <v>2256.9015459361253</v>
      </c>
      <c r="J106" s="82">
        <v>2.2572664217668718E-3</v>
      </c>
      <c r="K106" s="20">
        <v>-7.2236432466888387E-3</v>
      </c>
      <c r="L106" s="38">
        <f t="shared" si="4"/>
        <v>103</v>
      </c>
    </row>
    <row r="107" spans="1:12" x14ac:dyDescent="0.3">
      <c r="A107" s="3">
        <f t="shared" si="3"/>
        <v>105</v>
      </c>
      <c r="B107" s="79">
        <v>82.594140895675594</v>
      </c>
      <c r="C107" s="79">
        <v>77.226666666666659</v>
      </c>
      <c r="D107" s="79">
        <v>10.412484288354898</v>
      </c>
      <c r="E107" s="79">
        <v>11.077914691943127</v>
      </c>
      <c r="F107" s="79">
        <v>99.398452611218588</v>
      </c>
      <c r="G107" s="80">
        <v>993725.3868301051</v>
      </c>
      <c r="H107" s="82">
        <f t="shared" si="5"/>
        <v>-8.3523693592569836E-3</v>
      </c>
      <c r="I107" s="79">
        <v>-6112.9681698948843</v>
      </c>
      <c r="J107" s="82">
        <v>-6.1139564603869233E-3</v>
      </c>
      <c r="K107" s="20">
        <v>-7.2088159923568368E-3</v>
      </c>
      <c r="L107" s="38">
        <f t="shared" si="4"/>
        <v>104</v>
      </c>
    </row>
    <row r="108" spans="1:12" x14ac:dyDescent="0.3">
      <c r="A108" s="3">
        <f t="shared" si="3"/>
        <v>106</v>
      </c>
      <c r="B108" s="79">
        <v>83.255337574655925</v>
      </c>
      <c r="C108" s="79">
        <v>76.8</v>
      </c>
      <c r="D108" s="79">
        <v>10.400668151447661</v>
      </c>
      <c r="E108" s="79">
        <v>11.178533780546235</v>
      </c>
      <c r="F108" s="79">
        <v>100.82757496740548</v>
      </c>
      <c r="G108" s="80">
        <v>996578.51199961163</v>
      </c>
      <c r="H108" s="82">
        <f t="shared" si="5"/>
        <v>2.8711404652825845E-3</v>
      </c>
      <c r="I108" s="79">
        <v>-3259.843000388355</v>
      </c>
      <c r="J108" s="82">
        <v>-3.2603700229007068E-3</v>
      </c>
      <c r="K108" s="20">
        <v>-6.9630728120239991E-3</v>
      </c>
      <c r="L108" s="38">
        <f t="shared" si="4"/>
        <v>105</v>
      </c>
    </row>
    <row r="109" spans="1:12" x14ac:dyDescent="0.3">
      <c r="A109" s="3">
        <f t="shared" si="3"/>
        <v>107</v>
      </c>
      <c r="B109" s="79">
        <v>83.809611625179201</v>
      </c>
      <c r="C109" s="79">
        <v>76.375690607734796</v>
      </c>
      <c r="D109" s="79">
        <v>10.482307835820896</v>
      </c>
      <c r="E109" s="79">
        <v>11.237638022083532</v>
      </c>
      <c r="F109" s="79">
        <v>100.36939571150096</v>
      </c>
      <c r="G109" s="80">
        <v>1000985.2224499619</v>
      </c>
      <c r="H109" s="82">
        <f t="shared" si="5"/>
        <v>4.4218397218984684E-3</v>
      </c>
      <c r="I109" s="79">
        <v>1146.8674499619519</v>
      </c>
      <c r="J109" s="82">
        <v>1.1470528653223669E-3</v>
      </c>
      <c r="K109" s="20">
        <v>-6.7297887289826776E-3</v>
      </c>
      <c r="L109" s="38">
        <f t="shared" si="4"/>
        <v>106</v>
      </c>
    </row>
    <row r="110" spans="1:12" x14ac:dyDescent="0.3">
      <c r="A110" s="3">
        <f t="shared" si="3"/>
        <v>108</v>
      </c>
      <c r="B110" s="79">
        <v>84.569147498375557</v>
      </c>
      <c r="C110" s="79">
        <v>78.506666666666661</v>
      </c>
      <c r="D110" s="79">
        <v>10.52114625976926</v>
      </c>
      <c r="E110" s="79">
        <v>11.339330143540669</v>
      </c>
      <c r="F110" s="79">
        <v>101.28464541314248</v>
      </c>
      <c r="G110" s="80">
        <v>1011880.7985314713</v>
      </c>
      <c r="H110" s="82">
        <f t="shared" si="5"/>
        <v>1.0884852080874863E-2</v>
      </c>
      <c r="I110" s="79">
        <v>12042.443531471305</v>
      </c>
      <c r="J110" s="82">
        <v>1.2044390446965104E-2</v>
      </c>
      <c r="K110" s="20">
        <v>-6.7259920846300071E-3</v>
      </c>
      <c r="L110" s="38">
        <f t="shared" si="4"/>
        <v>107</v>
      </c>
    </row>
    <row r="111" spans="1:12" x14ac:dyDescent="0.3">
      <c r="A111" s="3">
        <f t="shared" si="3"/>
        <v>109</v>
      </c>
      <c r="B111" s="79">
        <v>83.151452420701162</v>
      </c>
      <c r="C111" s="79">
        <v>76.8</v>
      </c>
      <c r="D111" s="79">
        <v>10.501397928994082</v>
      </c>
      <c r="E111" s="79">
        <v>11.258223062381852</v>
      </c>
      <c r="F111" s="79">
        <v>100.37023886378307</v>
      </c>
      <c r="G111" s="80">
        <v>999106.66263005557</v>
      </c>
      <c r="H111" s="82">
        <f t="shared" si="5"/>
        <v>-1.262415090784863E-2</v>
      </c>
      <c r="I111" s="79">
        <v>-731.69236994441599</v>
      </c>
      <c r="J111" s="82">
        <v>-7.3181066347911404E-4</v>
      </c>
      <c r="K111" s="20">
        <v>-6.6373071001487394E-3</v>
      </c>
      <c r="L111" s="38">
        <f t="shared" si="4"/>
        <v>108</v>
      </c>
    </row>
    <row r="112" spans="1:12" x14ac:dyDescent="0.3">
      <c r="A112" s="3">
        <f t="shared" si="3"/>
        <v>110</v>
      </c>
      <c r="B112" s="79">
        <v>84.152444501806912</v>
      </c>
      <c r="C112" s="79">
        <v>75.547826086956533</v>
      </c>
      <c r="D112" s="79">
        <v>10.558934094256259</v>
      </c>
      <c r="E112" s="79">
        <v>11.379031499764926</v>
      </c>
      <c r="F112" s="79">
        <v>101.34453781512605</v>
      </c>
      <c r="G112" s="80">
        <v>1003768.529186419</v>
      </c>
      <c r="H112" s="82">
        <f t="shared" si="5"/>
        <v>4.6660348997087375E-3</v>
      </c>
      <c r="I112" s="79">
        <v>3930.1741864189971</v>
      </c>
      <c r="J112" s="82">
        <v>3.9308095821339014E-3</v>
      </c>
      <c r="K112" s="20">
        <v>-6.5784844042770024E-3</v>
      </c>
      <c r="L112" s="38">
        <f t="shared" si="4"/>
        <v>109</v>
      </c>
    </row>
    <row r="113" spans="1:12" x14ac:dyDescent="0.3">
      <c r="A113" s="3">
        <f t="shared" si="3"/>
        <v>111</v>
      </c>
      <c r="B113" s="79">
        <v>83.677113560625472</v>
      </c>
      <c r="C113" s="79">
        <v>78.072928176795571</v>
      </c>
      <c r="D113" s="79">
        <v>10.519795843966461</v>
      </c>
      <c r="E113" s="79">
        <v>11.469504858861638</v>
      </c>
      <c r="F113" s="79">
        <v>101.20865384615384</v>
      </c>
      <c r="G113" s="80">
        <v>1006414.4289412163</v>
      </c>
      <c r="H113" s="82">
        <f t="shared" si="5"/>
        <v>2.6359660398418416E-3</v>
      </c>
      <c r="I113" s="79">
        <v>6576.0739412163384</v>
      </c>
      <c r="J113" s="82">
        <v>6.5771371025432788E-3</v>
      </c>
      <c r="K113" s="20">
        <v>-6.4849291320761109E-3</v>
      </c>
      <c r="L113" s="38">
        <f t="shared" si="4"/>
        <v>110</v>
      </c>
    </row>
    <row r="114" spans="1:12" x14ac:dyDescent="0.3">
      <c r="A114" s="3">
        <f t="shared" si="3"/>
        <v>112</v>
      </c>
      <c r="B114" s="79">
        <v>85.078367895545298</v>
      </c>
      <c r="C114" s="79">
        <v>76.173913043478265</v>
      </c>
      <c r="D114" s="79">
        <v>10.477728260869563</v>
      </c>
      <c r="E114" s="79">
        <v>11.230366018978764</v>
      </c>
      <c r="F114" s="79">
        <v>100.75588796944622</v>
      </c>
      <c r="G114" s="80">
        <v>1007235.9793652726</v>
      </c>
      <c r="H114" s="82">
        <f t="shared" si="5"/>
        <v>8.1631423440597928E-4</v>
      </c>
      <c r="I114" s="79">
        <v>7397.6243652725825</v>
      </c>
      <c r="J114" s="82">
        <v>7.3988203475876682E-3</v>
      </c>
      <c r="K114" s="20">
        <v>-6.4469122387832397E-3</v>
      </c>
      <c r="L114" s="38">
        <f t="shared" si="4"/>
        <v>111</v>
      </c>
    </row>
    <row r="115" spans="1:12" x14ac:dyDescent="0.3">
      <c r="A115" s="3">
        <f t="shared" si="3"/>
        <v>113</v>
      </c>
      <c r="B115" s="79">
        <v>85.167213630076688</v>
      </c>
      <c r="C115" s="79">
        <v>83.322739726027393</v>
      </c>
      <c r="D115" s="79">
        <v>10.447440347071584</v>
      </c>
      <c r="E115" s="79">
        <v>11.210094637223973</v>
      </c>
      <c r="F115" s="79">
        <v>100.56380952380951</v>
      </c>
      <c r="G115" s="80">
        <v>1023933.6016636428</v>
      </c>
      <c r="H115" s="82">
        <f t="shared" si="5"/>
        <v>1.6577666644605582E-2</v>
      </c>
      <c r="I115" s="79">
        <v>24095.246663642814</v>
      </c>
      <c r="J115" s="82">
        <v>2.40991421694788E-2</v>
      </c>
      <c r="K115" s="20">
        <v>-6.445506955453234E-3</v>
      </c>
      <c r="L115" s="38">
        <f t="shared" si="4"/>
        <v>112</v>
      </c>
    </row>
    <row r="116" spans="1:12" x14ac:dyDescent="0.3">
      <c r="A116" s="3">
        <f t="shared" si="3"/>
        <v>114</v>
      </c>
      <c r="B116" s="79">
        <v>83.62155459592843</v>
      </c>
      <c r="C116" s="79">
        <v>73.890909090909091</v>
      </c>
      <c r="D116" s="79">
        <v>10.428522069464545</v>
      </c>
      <c r="E116" s="79">
        <v>11.275641602881583</v>
      </c>
      <c r="F116" s="79">
        <v>102.60437817258884</v>
      </c>
      <c r="G116" s="80">
        <v>993109.6541077164</v>
      </c>
      <c r="H116" s="82">
        <f t="shared" si="5"/>
        <v>-3.0103463257622365E-2</v>
      </c>
      <c r="I116" s="79">
        <v>-6728.7008922835812</v>
      </c>
      <c r="J116" s="82">
        <v>-6.7297887289826776E-3</v>
      </c>
      <c r="K116" s="20">
        <v>-6.4208122541507765E-3</v>
      </c>
      <c r="L116" s="38">
        <f t="shared" si="4"/>
        <v>113</v>
      </c>
    </row>
    <row r="117" spans="1:12" x14ac:dyDescent="0.3">
      <c r="A117" s="3">
        <f t="shared" si="3"/>
        <v>115</v>
      </c>
      <c r="B117" s="79">
        <v>83.662741060419236</v>
      </c>
      <c r="C117" s="79">
        <v>79.420472440944877</v>
      </c>
      <c r="D117" s="79">
        <v>10.398117519042438</v>
      </c>
      <c r="E117" s="79">
        <v>11.215026833631484</v>
      </c>
      <c r="F117" s="79">
        <v>100.87476693598509</v>
      </c>
      <c r="G117" s="80">
        <v>1005127.0696255934</v>
      </c>
      <c r="H117" s="82">
        <f t="shared" si="5"/>
        <v>1.2100794175316176E-2</v>
      </c>
      <c r="I117" s="79">
        <v>5288.7146255933912</v>
      </c>
      <c r="J117" s="82">
        <v>5.2895696580807722E-3</v>
      </c>
      <c r="K117" s="20">
        <v>-6.3019185706354374E-3</v>
      </c>
      <c r="L117" s="38">
        <f t="shared" si="4"/>
        <v>114</v>
      </c>
    </row>
    <row r="118" spans="1:12" x14ac:dyDescent="0.3">
      <c r="A118" s="3">
        <f t="shared" si="3"/>
        <v>116</v>
      </c>
      <c r="B118" s="79">
        <v>83.98172558196822</v>
      </c>
      <c r="C118" s="79">
        <v>76.020304568527919</v>
      </c>
      <c r="D118" s="79">
        <v>10.439748358862143</v>
      </c>
      <c r="E118" s="79">
        <v>10.999910674408216</v>
      </c>
      <c r="F118" s="79">
        <v>100.5</v>
      </c>
      <c r="G118" s="80">
        <v>999080.96879852307</v>
      </c>
      <c r="H118" s="82">
        <f t="shared" si="5"/>
        <v>-6.0152601693659324E-3</v>
      </c>
      <c r="I118" s="79">
        <v>-757.38620147691108</v>
      </c>
      <c r="J118" s="82">
        <v>-7.5750864896247268E-4</v>
      </c>
      <c r="K118" s="20">
        <v>-6.2553383511696325E-3</v>
      </c>
      <c r="L118" s="38">
        <f t="shared" si="4"/>
        <v>115</v>
      </c>
    </row>
    <row r="119" spans="1:12" x14ac:dyDescent="0.3">
      <c r="A119" s="3">
        <f t="shared" si="3"/>
        <v>117</v>
      </c>
      <c r="B119" s="79">
        <v>81.183456305919847</v>
      </c>
      <c r="C119" s="79">
        <v>78.572307692307689</v>
      </c>
      <c r="D119" s="79">
        <v>10.275531409788167</v>
      </c>
      <c r="E119" s="79">
        <v>11.052296498408367</v>
      </c>
      <c r="F119" s="79">
        <v>99.815479876160992</v>
      </c>
      <c r="G119" s="80">
        <v>985429.22456329362</v>
      </c>
      <c r="H119" s="82">
        <f t="shared" si="5"/>
        <v>-1.3664302155256491E-2</v>
      </c>
      <c r="I119" s="79">
        <v>-14409.130436706357</v>
      </c>
      <c r="J119" s="82">
        <v>-1.4411459977154364E-2</v>
      </c>
      <c r="K119" s="20">
        <v>-6.1745095714247867E-3</v>
      </c>
      <c r="L119" s="38">
        <f t="shared" si="4"/>
        <v>116</v>
      </c>
    </row>
    <row r="120" spans="1:12" x14ac:dyDescent="0.3">
      <c r="A120" s="3">
        <f t="shared" si="3"/>
        <v>118</v>
      </c>
      <c r="B120" s="79">
        <v>83.042811001766339</v>
      </c>
      <c r="C120" s="79">
        <v>78.917293233082702</v>
      </c>
      <c r="D120" s="79">
        <v>10.501622073578597</v>
      </c>
      <c r="E120" s="79">
        <v>10.441290322580645</v>
      </c>
      <c r="F120" s="79">
        <v>100.43734413965088</v>
      </c>
      <c r="G120" s="80">
        <v>1001043.8097249665</v>
      </c>
      <c r="H120" s="82">
        <f t="shared" si="5"/>
        <v>1.584546588679947E-2</v>
      </c>
      <c r="I120" s="79">
        <v>1205.4547249665484</v>
      </c>
      <c r="J120" s="82">
        <v>1.2056496121981121E-3</v>
      </c>
      <c r="K120" s="20">
        <v>-6.1139564603869233E-3</v>
      </c>
      <c r="L120" s="38">
        <f t="shared" si="4"/>
        <v>117</v>
      </c>
    </row>
    <row r="121" spans="1:12" x14ac:dyDescent="0.3">
      <c r="A121" s="3">
        <f t="shared" si="3"/>
        <v>119</v>
      </c>
      <c r="B121" s="79">
        <v>83.994428643981692</v>
      </c>
      <c r="C121" s="79">
        <v>78.860487804878048</v>
      </c>
      <c r="D121" s="79">
        <v>10.540094339622641</v>
      </c>
      <c r="E121" s="79">
        <v>11.681660899653979</v>
      </c>
      <c r="F121" s="79">
        <v>100.5</v>
      </c>
      <c r="G121" s="80">
        <v>1011100.9316424534</v>
      </c>
      <c r="H121" s="82">
        <f t="shared" si="5"/>
        <v>1.0046635142022531E-2</v>
      </c>
      <c r="I121" s="79">
        <v>11262.576642453438</v>
      </c>
      <c r="J121" s="82">
        <v>1.1264397475983443E-2</v>
      </c>
      <c r="K121" s="20">
        <v>-5.9417459758807096E-3</v>
      </c>
      <c r="L121" s="38">
        <f t="shared" si="4"/>
        <v>118</v>
      </c>
    </row>
    <row r="122" spans="1:12" x14ac:dyDescent="0.3">
      <c r="A122" s="3">
        <f t="shared" si="3"/>
        <v>120</v>
      </c>
      <c r="B122" s="79">
        <v>84.213983072258699</v>
      </c>
      <c r="C122" s="79">
        <v>76.617577197149643</v>
      </c>
      <c r="D122" s="79">
        <v>10.639161467889908</v>
      </c>
      <c r="E122" s="79">
        <v>11.279620853080567</v>
      </c>
      <c r="F122" s="79">
        <v>101.18964441671865</v>
      </c>
      <c r="G122" s="80">
        <v>1008665.8540957434</v>
      </c>
      <c r="H122" s="82">
        <f t="shared" si="5"/>
        <v>-2.4083426990364476E-3</v>
      </c>
      <c r="I122" s="79">
        <v>8827.4990957434056</v>
      </c>
      <c r="J122" s="82">
        <v>8.8289262475266875E-3</v>
      </c>
      <c r="K122" s="20">
        <v>-5.8539232612157648E-3</v>
      </c>
      <c r="L122" s="38">
        <f t="shared" si="4"/>
        <v>119</v>
      </c>
    </row>
    <row r="123" spans="1:12" x14ac:dyDescent="0.3">
      <c r="A123" s="3">
        <f t="shared" si="3"/>
        <v>121</v>
      </c>
      <c r="B123" s="79">
        <v>83.318567130500185</v>
      </c>
      <c r="C123" s="79">
        <v>75.15428571428572</v>
      </c>
      <c r="D123" s="79">
        <v>10.45877028489001</v>
      </c>
      <c r="E123" s="79">
        <v>10.999717647058823</v>
      </c>
      <c r="F123" s="79">
        <v>100.68680297397769</v>
      </c>
      <c r="G123" s="80">
        <v>994046.39639653522</v>
      </c>
      <c r="H123" s="82">
        <f t="shared" si="5"/>
        <v>-1.4493856057330667E-2</v>
      </c>
      <c r="I123" s="79">
        <v>-5791.9586034647655</v>
      </c>
      <c r="J123" s="82">
        <v>-5.7928949959763906E-3</v>
      </c>
      <c r="K123" s="20">
        <v>-5.8537597016707354E-3</v>
      </c>
      <c r="L123" s="38">
        <f t="shared" si="4"/>
        <v>120</v>
      </c>
    </row>
    <row r="124" spans="1:12" x14ac:dyDescent="0.3">
      <c r="A124" s="3">
        <f t="shared" si="3"/>
        <v>122</v>
      </c>
      <c r="B124" s="79">
        <v>83.10764868603043</v>
      </c>
      <c r="C124" s="79">
        <v>76.613138686131379</v>
      </c>
      <c r="D124" s="79">
        <v>10.48515140591204</v>
      </c>
      <c r="E124" s="79">
        <v>11.221466219453761</v>
      </c>
      <c r="F124" s="79">
        <v>99.505565862708721</v>
      </c>
      <c r="G124" s="80">
        <v>997608.86720886675</v>
      </c>
      <c r="H124" s="82">
        <f t="shared" si="5"/>
        <v>3.5838073808684978E-3</v>
      </c>
      <c r="I124" s="79">
        <v>-2229.4877911332296</v>
      </c>
      <c r="J124" s="82">
        <v>-2.2298482349511683E-3</v>
      </c>
      <c r="K124" s="20">
        <v>-5.8319871569553813E-3</v>
      </c>
      <c r="L124" s="38">
        <f t="shared" si="4"/>
        <v>121</v>
      </c>
    </row>
    <row r="125" spans="1:12" x14ac:dyDescent="0.3">
      <c r="A125" s="3">
        <f t="shared" si="3"/>
        <v>123</v>
      </c>
      <c r="B125" s="79">
        <v>84.531546339613101</v>
      </c>
      <c r="C125" s="79">
        <v>76.238048780487816</v>
      </c>
      <c r="D125" s="79">
        <v>10.36480589503954</v>
      </c>
      <c r="E125" s="79">
        <v>11.103586800573888</v>
      </c>
      <c r="F125" s="79">
        <v>100.37445346658339</v>
      </c>
      <c r="G125" s="80">
        <v>1000656.3717193436</v>
      </c>
      <c r="H125" s="82">
        <f t="shared" si="5"/>
        <v>3.0548089643622767E-3</v>
      </c>
      <c r="I125" s="79">
        <v>818.01671934360638</v>
      </c>
      <c r="J125" s="82">
        <v>8.181489690337058E-4</v>
      </c>
      <c r="K125" s="20">
        <v>-5.8122912261607575E-3</v>
      </c>
      <c r="L125" s="38">
        <f t="shared" si="4"/>
        <v>122</v>
      </c>
    </row>
    <row r="126" spans="1:12" x14ac:dyDescent="0.3">
      <c r="A126" s="3">
        <f t="shared" si="3"/>
        <v>124</v>
      </c>
      <c r="B126" s="79">
        <v>83.799817499999989</v>
      </c>
      <c r="C126" s="79">
        <v>75.856511056511053</v>
      </c>
      <c r="D126" s="79">
        <v>10.583886874546774</v>
      </c>
      <c r="E126" s="79">
        <v>11.55658465991317</v>
      </c>
      <c r="F126" s="79">
        <v>100.56285178236398</v>
      </c>
      <c r="G126" s="80">
        <v>1003720.411638716</v>
      </c>
      <c r="H126" s="82">
        <f t="shared" si="5"/>
        <v>3.0620300894179664E-3</v>
      </c>
      <c r="I126" s="79">
        <v>3882.0566387160216</v>
      </c>
      <c r="J126" s="82">
        <v>3.8826842552124553E-3</v>
      </c>
      <c r="K126" s="20">
        <v>-5.8109767586822896E-3</v>
      </c>
      <c r="L126" s="38">
        <f t="shared" si="4"/>
        <v>123</v>
      </c>
    </row>
    <row r="127" spans="1:12" x14ac:dyDescent="0.3">
      <c r="A127" s="3">
        <f t="shared" si="3"/>
        <v>125</v>
      </c>
      <c r="B127" s="79">
        <v>84.820112191473441</v>
      </c>
      <c r="C127" s="79">
        <v>78.137313432835811</v>
      </c>
      <c r="D127" s="79">
        <v>10.511169412607448</v>
      </c>
      <c r="E127" s="79">
        <v>11.299485741000467</v>
      </c>
      <c r="F127" s="79">
        <v>100.75125</v>
      </c>
      <c r="G127" s="80">
        <v>1011780.2212399398</v>
      </c>
      <c r="H127" s="82">
        <f t="shared" si="5"/>
        <v>8.0299349378230023E-3</v>
      </c>
      <c r="I127" s="79">
        <v>11941.866239939816</v>
      </c>
      <c r="J127" s="82">
        <v>1.1943796894988907E-2</v>
      </c>
      <c r="K127" s="20">
        <v>-5.7928949959763906E-3</v>
      </c>
      <c r="L127" s="38">
        <f t="shared" si="4"/>
        <v>124</v>
      </c>
    </row>
    <row r="128" spans="1:12" x14ac:dyDescent="0.3">
      <c r="A128" s="3">
        <f t="shared" si="3"/>
        <v>126</v>
      </c>
      <c r="B128" s="79">
        <v>85.520171947924325</v>
      </c>
      <c r="C128" s="79">
        <v>77.551100244498784</v>
      </c>
      <c r="D128" s="79">
        <v>10.615158532240827</v>
      </c>
      <c r="E128" s="79">
        <v>11.277849860982391</v>
      </c>
      <c r="F128" s="79">
        <v>100.24937655860349</v>
      </c>
      <c r="G128" s="80">
        <v>1016962.9888489669</v>
      </c>
      <c r="H128" s="82">
        <f t="shared" si="5"/>
        <v>5.1224243172847128E-3</v>
      </c>
      <c r="I128" s="79">
        <v>17124.633848966914</v>
      </c>
      <c r="J128" s="82">
        <v>1.7127402407929145E-2</v>
      </c>
      <c r="K128" s="20">
        <v>-5.6990279389533011E-3</v>
      </c>
      <c r="L128" s="38">
        <f t="shared" si="4"/>
        <v>125</v>
      </c>
    </row>
    <row r="129" spans="1:12" x14ac:dyDescent="0.3">
      <c r="A129" s="3">
        <f t="shared" si="3"/>
        <v>127</v>
      </c>
      <c r="B129" s="79">
        <v>83.941110177628431</v>
      </c>
      <c r="C129" s="79">
        <v>74.754479418886206</v>
      </c>
      <c r="D129" s="79">
        <v>10.491684210526316</v>
      </c>
      <c r="E129" s="79">
        <v>10.983525080533823</v>
      </c>
      <c r="F129" s="79">
        <v>99.557812499999997</v>
      </c>
      <c r="G129" s="80">
        <v>997041.0356481655</v>
      </c>
      <c r="H129" s="82">
        <f t="shared" si="5"/>
        <v>-1.9589654116468624E-2</v>
      </c>
      <c r="I129" s="79">
        <v>-2797.3193518344779</v>
      </c>
      <c r="J129" s="82">
        <v>-2.7977715976243759E-3</v>
      </c>
      <c r="K129" s="20">
        <v>-5.6640838298820766E-3</v>
      </c>
      <c r="L129" s="38">
        <f t="shared" si="4"/>
        <v>126</v>
      </c>
    </row>
    <row r="130" spans="1:12" x14ac:dyDescent="0.3">
      <c r="A130" s="3">
        <f t="shared" si="3"/>
        <v>128</v>
      </c>
      <c r="B130" s="79">
        <v>84.9679925917075</v>
      </c>
      <c r="C130" s="79">
        <v>74.889552238805962</v>
      </c>
      <c r="D130" s="79">
        <v>10.418444055944056</v>
      </c>
      <c r="E130" s="79">
        <v>11.252557484748944</v>
      </c>
      <c r="F130" s="79">
        <v>102.08517350157727</v>
      </c>
      <c r="G130" s="80">
        <v>1002226.0424709908</v>
      </c>
      <c r="H130" s="82">
        <f t="shared" si="5"/>
        <v>5.2003946050771521E-3</v>
      </c>
      <c r="I130" s="79">
        <v>2387.6874709908152</v>
      </c>
      <c r="J130" s="82">
        <v>2.3880734911302889E-3</v>
      </c>
      <c r="K130" s="20">
        <v>-5.584077232688129E-3</v>
      </c>
      <c r="L130" s="38">
        <f t="shared" si="4"/>
        <v>127</v>
      </c>
    </row>
    <row r="131" spans="1:12" x14ac:dyDescent="0.3">
      <c r="A131" s="3">
        <f t="shared" si="3"/>
        <v>129</v>
      </c>
      <c r="B131" s="79">
        <v>83.353929956516623</v>
      </c>
      <c r="C131" s="79">
        <v>76.408163265306115</v>
      </c>
      <c r="D131" s="79">
        <v>10.399973684210527</v>
      </c>
      <c r="E131" s="79">
        <v>10.462400747314337</v>
      </c>
      <c r="F131" s="79">
        <v>99.750931677018642</v>
      </c>
      <c r="G131" s="80">
        <v>993584.02779299812</v>
      </c>
      <c r="H131" s="82">
        <f t="shared" si="5"/>
        <v>-8.6228199146429763E-3</v>
      </c>
      <c r="I131" s="79">
        <v>-6254.3272070018575</v>
      </c>
      <c r="J131" s="82">
        <v>-6.2553383511696325E-3</v>
      </c>
      <c r="K131" s="20">
        <v>-5.5487182999233338E-3</v>
      </c>
      <c r="L131" s="38">
        <f t="shared" si="4"/>
        <v>128</v>
      </c>
    </row>
    <row r="132" spans="1:12" x14ac:dyDescent="0.3">
      <c r="A132" s="3">
        <f t="shared" ref="A132:A195" si="6">A131+1</f>
        <v>130</v>
      </c>
      <c r="B132" s="79">
        <v>83.944179333097665</v>
      </c>
      <c r="C132" s="79">
        <v>76.8</v>
      </c>
      <c r="D132" s="79">
        <v>10.543507936507938</v>
      </c>
      <c r="E132" s="79">
        <v>11.2</v>
      </c>
      <c r="F132" s="79">
        <v>101.44336670838548</v>
      </c>
      <c r="G132" s="80">
        <v>1004672.4947171222</v>
      </c>
      <c r="H132" s="82">
        <f t="shared" si="5"/>
        <v>1.1160069620638202E-2</v>
      </c>
      <c r="I132" s="79">
        <v>4834.1397171221906</v>
      </c>
      <c r="J132" s="82">
        <v>4.8349212579689351E-3</v>
      </c>
      <c r="K132" s="20">
        <v>-5.5138098176923727E-3</v>
      </c>
      <c r="L132" s="38">
        <f t="shared" si="4"/>
        <v>129</v>
      </c>
    </row>
    <row r="133" spans="1:12" x14ac:dyDescent="0.3">
      <c r="A133" s="3">
        <f t="shared" si="6"/>
        <v>131</v>
      </c>
      <c r="B133" s="79">
        <v>83.383744281524926</v>
      </c>
      <c r="C133" s="79">
        <v>76.603076923076927</v>
      </c>
      <c r="D133" s="79">
        <v>10.528137460650578</v>
      </c>
      <c r="E133" s="79">
        <v>11.2896</v>
      </c>
      <c r="F133" s="79">
        <v>100.74922504649719</v>
      </c>
      <c r="G133" s="80">
        <v>1000855.4511526505</v>
      </c>
      <c r="H133" s="82">
        <f t="shared" si="5"/>
        <v>-3.799291395497395E-3</v>
      </c>
      <c r="I133" s="79">
        <v>1017.0961526505416</v>
      </c>
      <c r="J133" s="82">
        <v>1.0172605877382466E-3</v>
      </c>
      <c r="K133" s="20">
        <v>-5.4956462041491957E-3</v>
      </c>
      <c r="L133" s="38">
        <f t="shared" ref="L133:L196" si="7">L132+1</f>
        <v>130</v>
      </c>
    </row>
    <row r="134" spans="1:12" x14ac:dyDescent="0.3">
      <c r="A134" s="3">
        <f t="shared" si="6"/>
        <v>132</v>
      </c>
      <c r="B134" s="79">
        <v>83.57</v>
      </c>
      <c r="C134" s="79">
        <v>76.207712082262205</v>
      </c>
      <c r="D134" s="79">
        <v>10.455</v>
      </c>
      <c r="E134" s="79">
        <v>11.41111111111111</v>
      </c>
      <c r="F134" s="79">
        <v>101.43228200371058</v>
      </c>
      <c r="G134" s="80">
        <v>999322.4986504491</v>
      </c>
      <c r="H134" s="82">
        <f t="shared" ref="H134:H197" si="8">G134/G133-1</f>
        <v>-1.5316422570671451E-3</v>
      </c>
      <c r="I134" s="79">
        <v>-515.85634955088608</v>
      </c>
      <c r="J134" s="82">
        <v>-5.1593974863155365E-4</v>
      </c>
      <c r="K134" s="20">
        <v>-5.4730699642939282E-3</v>
      </c>
      <c r="L134" s="38">
        <f t="shared" si="7"/>
        <v>131</v>
      </c>
    </row>
    <row r="135" spans="1:12" x14ac:dyDescent="0.3">
      <c r="A135" s="3">
        <f t="shared" si="6"/>
        <v>133</v>
      </c>
      <c r="B135" s="79">
        <v>82.096275570185739</v>
      </c>
      <c r="C135" s="79">
        <v>78.391709844559571</v>
      </c>
      <c r="D135" s="79">
        <v>10.429579715178882</v>
      </c>
      <c r="E135" s="79">
        <v>11.232716650438171</v>
      </c>
      <c r="F135" s="79">
        <v>99.699448529411782</v>
      </c>
      <c r="G135" s="80">
        <v>994935.98746969469</v>
      </c>
      <c r="H135" s="82">
        <f t="shared" si="8"/>
        <v>-4.3894850628083404E-3</v>
      </c>
      <c r="I135" s="79">
        <v>-4902.3675303052878</v>
      </c>
      <c r="J135" s="82">
        <v>-4.903160101619914E-3</v>
      </c>
      <c r="K135" s="20">
        <v>-5.3946002244196368E-3</v>
      </c>
      <c r="L135" s="38">
        <f t="shared" si="7"/>
        <v>132</v>
      </c>
    </row>
    <row r="136" spans="1:12" x14ac:dyDescent="0.3">
      <c r="A136" s="3">
        <f t="shared" si="6"/>
        <v>134</v>
      </c>
      <c r="B136" s="79">
        <v>80.679654140737185</v>
      </c>
      <c r="C136" s="79">
        <v>75.435532994923861</v>
      </c>
      <c r="D136" s="79">
        <v>10.211098537604457</v>
      </c>
      <c r="E136" s="79">
        <v>10.971650485436893</v>
      </c>
      <c r="F136" s="79">
        <v>99.134342186534894</v>
      </c>
      <c r="G136" s="80">
        <v>972858.38713287818</v>
      </c>
      <c r="H136" s="82">
        <f t="shared" si="8"/>
        <v>-2.2189970626114275E-2</v>
      </c>
      <c r="I136" s="79">
        <v>-26979.967867121799</v>
      </c>
      <c r="J136" s="82">
        <v>-2.6984329749104093E-2</v>
      </c>
      <c r="K136" s="20">
        <v>-5.3519472216879745E-3</v>
      </c>
      <c r="L136" s="38">
        <f t="shared" si="7"/>
        <v>133</v>
      </c>
    </row>
    <row r="137" spans="1:12" x14ac:dyDescent="0.3">
      <c r="A137" s="3">
        <f t="shared" si="6"/>
        <v>135</v>
      </c>
      <c r="B137" s="79">
        <v>84.119052931697027</v>
      </c>
      <c r="C137" s="79">
        <v>75.609302325581396</v>
      </c>
      <c r="D137" s="79">
        <v>10.451272727272727</v>
      </c>
      <c r="E137" s="79">
        <v>11.116749256689793</v>
      </c>
      <c r="F137" s="79">
        <v>100.68879148403256</v>
      </c>
      <c r="G137" s="80">
        <v>999584.29819432495</v>
      </c>
      <c r="H137" s="82">
        <f t="shared" si="8"/>
        <v>2.7471532768721829E-2</v>
      </c>
      <c r="I137" s="79">
        <v>-254.05680567503441</v>
      </c>
      <c r="J137" s="82">
        <v>-2.5409787932673816E-4</v>
      </c>
      <c r="K137" s="20">
        <v>-5.3149216720456589E-3</v>
      </c>
      <c r="L137" s="38">
        <f t="shared" si="7"/>
        <v>134</v>
      </c>
    </row>
    <row r="138" spans="1:12" x14ac:dyDescent="0.3">
      <c r="A138" s="3">
        <f t="shared" si="6"/>
        <v>136</v>
      </c>
      <c r="B138" s="79">
        <v>84.599187192118222</v>
      </c>
      <c r="C138" s="79">
        <v>77.203149606299206</v>
      </c>
      <c r="D138" s="79">
        <v>10.652615905848787</v>
      </c>
      <c r="E138" s="79">
        <v>10.981927109335995</v>
      </c>
      <c r="F138" s="79">
        <v>101.0653125</v>
      </c>
      <c r="G138" s="80">
        <v>1011552.2377991504</v>
      </c>
      <c r="H138" s="82">
        <f t="shared" si="8"/>
        <v>1.1972916767944985E-2</v>
      </c>
      <c r="I138" s="79">
        <v>11713.882799150422</v>
      </c>
      <c r="J138" s="82">
        <v>1.1715776595858259E-2</v>
      </c>
      <c r="K138" s="20">
        <v>-5.1483402216056977E-3</v>
      </c>
      <c r="L138" s="38">
        <f t="shared" si="7"/>
        <v>135</v>
      </c>
    </row>
    <row r="139" spans="1:12" x14ac:dyDescent="0.3">
      <c r="A139" s="3">
        <f t="shared" si="6"/>
        <v>137</v>
      </c>
      <c r="B139" s="79">
        <v>83.671666666666653</v>
      </c>
      <c r="C139" s="79">
        <v>76.8</v>
      </c>
      <c r="D139" s="79">
        <v>10.575761288064403</v>
      </c>
      <c r="E139" s="79">
        <v>11.184032586558043</v>
      </c>
      <c r="F139" s="79">
        <v>100.25015537600994</v>
      </c>
      <c r="G139" s="80">
        <v>1003801.3642109829</v>
      </c>
      <c r="H139" s="82">
        <f t="shared" si="8"/>
        <v>-7.662356226932121E-3</v>
      </c>
      <c r="I139" s="79">
        <v>3963.009210982942</v>
      </c>
      <c r="J139" s="82">
        <v>3.96364991517348E-3</v>
      </c>
      <c r="K139" s="20">
        <v>-5.0651796046969066E-3</v>
      </c>
      <c r="L139" s="38">
        <f t="shared" si="7"/>
        <v>136</v>
      </c>
    </row>
    <row r="140" spans="1:12" x14ac:dyDescent="0.3">
      <c r="A140" s="3">
        <f t="shared" si="6"/>
        <v>138</v>
      </c>
      <c r="B140" s="79">
        <v>83.407530984204129</v>
      </c>
      <c r="C140" s="79">
        <v>76.599477806788514</v>
      </c>
      <c r="D140" s="79">
        <v>10.364558823529412</v>
      </c>
      <c r="E140" s="79">
        <v>10.896186008566183</v>
      </c>
      <c r="F140" s="79">
        <v>100.93831775700934</v>
      </c>
      <c r="G140" s="80">
        <v>994981.98369730578</v>
      </c>
      <c r="H140" s="82">
        <f t="shared" si="8"/>
        <v>-8.7859817969160314E-3</v>
      </c>
      <c r="I140" s="79">
        <v>-4856.3713026941987</v>
      </c>
      <c r="J140" s="82">
        <v>-4.8571564377465782E-3</v>
      </c>
      <c r="K140" s="20">
        <v>-5.0265731732744689E-3</v>
      </c>
      <c r="L140" s="38">
        <f t="shared" si="7"/>
        <v>137</v>
      </c>
    </row>
    <row r="141" spans="1:12" x14ac:dyDescent="0.3">
      <c r="A141" s="3">
        <f t="shared" si="6"/>
        <v>139</v>
      </c>
      <c r="B141" s="79">
        <v>83.274951302653989</v>
      </c>
      <c r="C141" s="79">
        <v>77.40314136125653</v>
      </c>
      <c r="D141" s="79">
        <v>10.487842931937173</v>
      </c>
      <c r="E141" s="79">
        <v>11.040335429769392</v>
      </c>
      <c r="F141" s="79">
        <v>100.37531017369727</v>
      </c>
      <c r="G141" s="80">
        <v>1000130.961155795</v>
      </c>
      <c r="H141" s="82">
        <f t="shared" si="8"/>
        <v>5.1749454189671251E-3</v>
      </c>
      <c r="I141" s="79">
        <v>292.6061557950452</v>
      </c>
      <c r="J141" s="82">
        <v>2.9265346176387202E-4</v>
      </c>
      <c r="K141" s="20">
        <v>-5.0189751061368217E-3</v>
      </c>
      <c r="L141" s="38">
        <f t="shared" si="7"/>
        <v>138</v>
      </c>
    </row>
    <row r="142" spans="1:12" x14ac:dyDescent="0.3">
      <c r="A142" s="3">
        <f t="shared" si="6"/>
        <v>140</v>
      </c>
      <c r="B142" s="79">
        <v>83.631260843005492</v>
      </c>
      <c r="C142" s="79">
        <v>75.802597402597399</v>
      </c>
      <c r="D142" s="79">
        <v>10.542306889352821</v>
      </c>
      <c r="E142" s="79">
        <v>11.178562313908973</v>
      </c>
      <c r="F142" s="79">
        <v>101.06180124223603</v>
      </c>
      <c r="G142" s="80">
        <v>1000392.957415616</v>
      </c>
      <c r="H142" s="82">
        <f t="shared" si="8"/>
        <v>2.6196195298089364E-4</v>
      </c>
      <c r="I142" s="79">
        <v>554.60241561604198</v>
      </c>
      <c r="J142" s="82">
        <v>5.5469207881712239E-4</v>
      </c>
      <c r="K142" s="20">
        <v>-5.0013677317532106E-3</v>
      </c>
      <c r="L142" s="38">
        <f t="shared" si="7"/>
        <v>139</v>
      </c>
    </row>
    <row r="143" spans="1:12" x14ac:dyDescent="0.3">
      <c r="A143" s="3">
        <f t="shared" si="6"/>
        <v>141</v>
      </c>
      <c r="B143" s="79">
        <v>83.712837260407753</v>
      </c>
      <c r="C143" s="79">
        <v>76.597894736842107</v>
      </c>
      <c r="D143" s="79">
        <v>10.682282608695651</v>
      </c>
      <c r="E143" s="79">
        <v>11.250117195823567</v>
      </c>
      <c r="F143" s="79">
        <v>101.92773316862259</v>
      </c>
      <c r="G143" s="80">
        <v>1007290.0227658853</v>
      </c>
      <c r="H143" s="82">
        <f t="shared" si="8"/>
        <v>6.8943561618897142E-3</v>
      </c>
      <c r="I143" s="79">
        <v>7451.6677658853587</v>
      </c>
      <c r="J143" s="82">
        <v>7.4528724854582709E-3</v>
      </c>
      <c r="K143" s="20">
        <v>-5.0008457588879077E-3</v>
      </c>
      <c r="L143" s="38">
        <f t="shared" si="7"/>
        <v>140</v>
      </c>
    </row>
    <row r="144" spans="1:12" x14ac:dyDescent="0.3">
      <c r="A144" s="3">
        <f t="shared" si="6"/>
        <v>142</v>
      </c>
      <c r="B144" s="79">
        <v>82.918143814747097</v>
      </c>
      <c r="C144" s="79">
        <v>78.623746701846969</v>
      </c>
      <c r="D144" s="79">
        <v>10.380851063829788</v>
      </c>
      <c r="E144" s="79">
        <v>11.195248196860414</v>
      </c>
      <c r="F144" s="79">
        <v>100.56120584652865</v>
      </c>
      <c r="G144" s="80">
        <v>998571.4976416555</v>
      </c>
      <c r="H144" s="82">
        <f t="shared" si="8"/>
        <v>-8.6554268653331601E-3</v>
      </c>
      <c r="I144" s="79">
        <v>-1266.8573583444813</v>
      </c>
      <c r="J144" s="82">
        <v>-1.2670621726093728E-3</v>
      </c>
      <c r="K144" s="20">
        <v>-5.000156466956846E-3</v>
      </c>
      <c r="L144" s="38">
        <f t="shared" si="7"/>
        <v>141</v>
      </c>
    </row>
    <row r="145" spans="1:12" x14ac:dyDescent="0.3">
      <c r="A145" s="3">
        <f t="shared" si="6"/>
        <v>143</v>
      </c>
      <c r="B145" s="79">
        <v>84.63759366171233</v>
      </c>
      <c r="C145" s="79">
        <v>75.414432989690724</v>
      </c>
      <c r="D145" s="79">
        <v>10.554571428571428</v>
      </c>
      <c r="E145" s="79">
        <v>11.207130730050935</v>
      </c>
      <c r="F145" s="79">
        <v>100.9281801582471</v>
      </c>
      <c r="G145" s="80">
        <v>1005263.6428484959</v>
      </c>
      <c r="H145" s="82">
        <f t="shared" si="8"/>
        <v>6.7017186277049667E-3</v>
      </c>
      <c r="I145" s="79">
        <v>5425.2878484958783</v>
      </c>
      <c r="J145" s="82">
        <v>5.4261649609309882E-3</v>
      </c>
      <c r="K145" s="20">
        <v>-4.9963175541415088E-3</v>
      </c>
      <c r="L145" s="38">
        <f t="shared" si="7"/>
        <v>142</v>
      </c>
    </row>
    <row r="146" spans="1:12" x14ac:dyDescent="0.3">
      <c r="A146" s="3">
        <f t="shared" si="6"/>
        <v>144</v>
      </c>
      <c r="B146" s="79">
        <v>83.803124317768336</v>
      </c>
      <c r="C146" s="79">
        <v>78.211023622047222</v>
      </c>
      <c r="D146" s="79">
        <v>10.483180592991916</v>
      </c>
      <c r="E146" s="79">
        <v>11.062226935312831</v>
      </c>
      <c r="F146" s="79">
        <v>100.5</v>
      </c>
      <c r="G146" s="80">
        <v>1004871.2460573561</v>
      </c>
      <c r="H146" s="82">
        <f t="shared" si="8"/>
        <v>-3.9034216937150479E-4</v>
      </c>
      <c r="I146" s="79">
        <v>5032.8910573561443</v>
      </c>
      <c r="J146" s="82">
        <v>5.0337047305573151E-3</v>
      </c>
      <c r="K146" s="20">
        <v>-4.9460313408881545E-3</v>
      </c>
      <c r="L146" s="38">
        <f t="shared" si="7"/>
        <v>143</v>
      </c>
    </row>
    <row r="147" spans="1:12" x14ac:dyDescent="0.3">
      <c r="A147" s="3">
        <f t="shared" si="6"/>
        <v>145</v>
      </c>
      <c r="B147" s="79">
        <v>84.621194968553453</v>
      </c>
      <c r="C147" s="79">
        <v>76.206185567010309</v>
      </c>
      <c r="D147" s="79">
        <v>10.44797379032258</v>
      </c>
      <c r="E147" s="79">
        <v>11.096585784840025</v>
      </c>
      <c r="F147" s="79">
        <v>100.56090909090908</v>
      </c>
      <c r="G147" s="80">
        <v>1003518.2343520046</v>
      </c>
      <c r="H147" s="82">
        <f t="shared" si="8"/>
        <v>-1.3464528024461631E-3</v>
      </c>
      <c r="I147" s="79">
        <v>3679.8793520046165</v>
      </c>
      <c r="J147" s="82">
        <v>3.6804742822699743E-3</v>
      </c>
      <c r="K147" s="20">
        <v>-4.903160101619914E-3</v>
      </c>
      <c r="L147" s="38">
        <f t="shared" si="7"/>
        <v>144</v>
      </c>
    </row>
    <row r="148" spans="1:12" x14ac:dyDescent="0.3">
      <c r="A148" s="3">
        <f t="shared" si="6"/>
        <v>146</v>
      </c>
      <c r="B148" s="79">
        <v>82.651648351648333</v>
      </c>
      <c r="C148" s="79">
        <v>76.60051948051948</v>
      </c>
      <c r="D148" s="79">
        <v>10.493670141223943</v>
      </c>
      <c r="E148" s="79">
        <v>11.253402687472908</v>
      </c>
      <c r="F148" s="79">
        <v>100.62174439733495</v>
      </c>
      <c r="G148" s="80">
        <v>995771.83331346035</v>
      </c>
      <c r="H148" s="82">
        <f t="shared" si="8"/>
        <v>-7.7192429328862833E-3</v>
      </c>
      <c r="I148" s="79">
        <v>-4066.521686539636</v>
      </c>
      <c r="J148" s="82">
        <v>-4.0671791257094114E-3</v>
      </c>
      <c r="K148" s="20">
        <v>-4.8571564377465782E-3</v>
      </c>
      <c r="L148" s="38">
        <f t="shared" si="7"/>
        <v>145</v>
      </c>
    </row>
    <row r="149" spans="1:12" x14ac:dyDescent="0.3">
      <c r="A149" s="3">
        <f t="shared" si="6"/>
        <v>147</v>
      </c>
      <c r="B149" s="79">
        <v>83.57</v>
      </c>
      <c r="C149" s="79">
        <v>78.8</v>
      </c>
      <c r="D149" s="79">
        <v>10.419974874371858</v>
      </c>
      <c r="E149" s="79">
        <v>11.028472821397758</v>
      </c>
      <c r="F149" s="79">
        <v>100.2568058076225</v>
      </c>
      <c r="G149" s="80">
        <v>1003022.6102078786</v>
      </c>
      <c r="H149" s="82">
        <f t="shared" si="8"/>
        <v>7.2815645631298942E-3</v>
      </c>
      <c r="I149" s="79">
        <v>3184.2552078786539</v>
      </c>
      <c r="J149" s="82">
        <v>3.1847700100269246E-3</v>
      </c>
      <c r="K149" s="20">
        <v>-4.7794057263493093E-3</v>
      </c>
      <c r="L149" s="38">
        <f t="shared" si="7"/>
        <v>146</v>
      </c>
    </row>
    <row r="150" spans="1:12" x14ac:dyDescent="0.3">
      <c r="A150" s="3">
        <f t="shared" si="6"/>
        <v>148</v>
      </c>
      <c r="B150" s="79">
        <v>82.833211352657003</v>
      </c>
      <c r="C150" s="79">
        <v>76.215228426395939</v>
      </c>
      <c r="D150" s="79">
        <v>10.497171428571429</v>
      </c>
      <c r="E150" s="79">
        <v>11.266243154435921</v>
      </c>
      <c r="F150" s="79">
        <v>100.80473013947847</v>
      </c>
      <c r="G150" s="80">
        <v>996006.16537479614</v>
      </c>
      <c r="H150" s="82">
        <f t="shared" si="8"/>
        <v>-6.9953007655813026E-3</v>
      </c>
      <c r="I150" s="79">
        <v>-3832.1896252038423</v>
      </c>
      <c r="J150" s="82">
        <v>-3.8328091796436857E-3</v>
      </c>
      <c r="K150" s="20">
        <v>-4.7051133811928355E-3</v>
      </c>
      <c r="L150" s="38">
        <f t="shared" si="7"/>
        <v>147</v>
      </c>
    </row>
    <row r="151" spans="1:12" x14ac:dyDescent="0.3">
      <c r="A151" s="3">
        <f t="shared" si="6"/>
        <v>149</v>
      </c>
      <c r="B151" s="79">
        <v>83.468172291945891</v>
      </c>
      <c r="C151" s="79">
        <v>76.210741687979521</v>
      </c>
      <c r="D151" s="79">
        <v>10.44099933043187</v>
      </c>
      <c r="E151" s="79">
        <v>11.175609756097561</v>
      </c>
      <c r="F151" s="79">
        <v>100.5</v>
      </c>
      <c r="G151" s="80">
        <v>997386.04444464529</v>
      </c>
      <c r="H151" s="82">
        <f t="shared" si="8"/>
        <v>1.3854121769716343E-3</v>
      </c>
      <c r="I151" s="79">
        <v>-2452.310555354692</v>
      </c>
      <c r="J151" s="82">
        <v>-2.4527070231814543E-3</v>
      </c>
      <c r="K151" s="20">
        <v>-4.699545245934438E-3</v>
      </c>
      <c r="L151" s="38">
        <f t="shared" si="7"/>
        <v>148</v>
      </c>
    </row>
    <row r="152" spans="1:12" x14ac:dyDescent="0.3">
      <c r="A152" s="3">
        <f t="shared" si="6"/>
        <v>150</v>
      </c>
      <c r="B152" s="79">
        <v>85.150254971330966</v>
      </c>
      <c r="C152" s="79">
        <v>78.383505154639181</v>
      </c>
      <c r="D152" s="79">
        <v>10.325320147502515</v>
      </c>
      <c r="E152" s="79">
        <v>11.378437363596683</v>
      </c>
      <c r="F152" s="79">
        <v>101.22914147521161</v>
      </c>
      <c r="G152" s="80">
        <v>1009077.7889281444</v>
      </c>
      <c r="H152" s="82">
        <f t="shared" si="8"/>
        <v>1.1722386280238251E-2</v>
      </c>
      <c r="I152" s="79">
        <v>9239.4339281443972</v>
      </c>
      <c r="J152" s="82">
        <v>9.240927677898891E-3</v>
      </c>
      <c r="K152" s="20">
        <v>-4.6017084292668074E-3</v>
      </c>
      <c r="L152" s="38">
        <f t="shared" si="7"/>
        <v>149</v>
      </c>
    </row>
    <row r="153" spans="1:12" x14ac:dyDescent="0.3">
      <c r="A153" s="3">
        <f t="shared" si="6"/>
        <v>151</v>
      </c>
      <c r="B153" s="79">
        <v>83.449928160919541</v>
      </c>
      <c r="C153" s="79">
        <v>75.63636363636364</v>
      </c>
      <c r="D153" s="79">
        <v>10.419511201629328</v>
      </c>
      <c r="E153" s="79">
        <v>11.175939849624058</v>
      </c>
      <c r="F153" s="79">
        <v>101.34453781512605</v>
      </c>
      <c r="G153" s="80">
        <v>995492.38377926254</v>
      </c>
      <c r="H153" s="82">
        <f t="shared" si="8"/>
        <v>-1.3463189159393152E-2</v>
      </c>
      <c r="I153" s="79">
        <v>-4345.9712207374396</v>
      </c>
      <c r="J153" s="82">
        <v>-4.346673838830117E-3</v>
      </c>
      <c r="K153" s="20">
        <v>-4.5012283673367516E-3</v>
      </c>
      <c r="L153" s="38">
        <f t="shared" si="7"/>
        <v>150</v>
      </c>
    </row>
    <row r="154" spans="1:12" x14ac:dyDescent="0.3">
      <c r="A154" s="3">
        <f t="shared" si="6"/>
        <v>152</v>
      </c>
      <c r="B154" s="79">
        <v>83.549959232613887</v>
      </c>
      <c r="C154" s="79">
        <v>78.375384615384604</v>
      </c>
      <c r="D154" s="79">
        <v>10.358853882833788</v>
      </c>
      <c r="E154" s="79">
        <v>11.105963401506997</v>
      </c>
      <c r="F154" s="79">
        <v>100.79910714285714</v>
      </c>
      <c r="G154" s="80">
        <v>1000489.560847244</v>
      </c>
      <c r="H154" s="82">
        <f t="shared" si="8"/>
        <v>5.019804419809093E-3</v>
      </c>
      <c r="I154" s="79">
        <v>651.20584724401124</v>
      </c>
      <c r="J154" s="82">
        <v>6.5131112843136657E-4</v>
      </c>
      <c r="K154" s="20">
        <v>-4.4808232944867753E-3</v>
      </c>
      <c r="L154" s="38">
        <f t="shared" si="7"/>
        <v>151</v>
      </c>
    </row>
    <row r="155" spans="1:12" x14ac:dyDescent="0.3">
      <c r="A155" s="3">
        <f t="shared" si="6"/>
        <v>153</v>
      </c>
      <c r="B155" s="79">
        <v>84.361800191892542</v>
      </c>
      <c r="C155" s="79">
        <v>75.256281407035175</v>
      </c>
      <c r="D155" s="79">
        <v>10.185448607768993</v>
      </c>
      <c r="E155" s="79">
        <v>11.148936170212766</v>
      </c>
      <c r="F155" s="79">
        <v>101.75252225519287</v>
      </c>
      <c r="G155" s="80">
        <v>992630.70427670423</v>
      </c>
      <c r="H155" s="82">
        <f t="shared" si="8"/>
        <v>-7.855011064667794E-3</v>
      </c>
      <c r="I155" s="79">
        <v>-7207.650723295752</v>
      </c>
      <c r="J155" s="82">
        <v>-7.2088159923568368E-3</v>
      </c>
      <c r="K155" s="20">
        <v>-4.4674838503817715E-3</v>
      </c>
      <c r="L155" s="38">
        <f t="shared" si="7"/>
        <v>152</v>
      </c>
    </row>
    <row r="156" spans="1:12" x14ac:dyDescent="0.3">
      <c r="A156" s="3">
        <f t="shared" si="6"/>
        <v>154</v>
      </c>
      <c r="B156" s="79">
        <v>84.374225971248663</v>
      </c>
      <c r="C156" s="79">
        <v>79.359999999999985</v>
      </c>
      <c r="D156" s="79">
        <v>10.569363091037403</v>
      </c>
      <c r="E156" s="79">
        <v>11.138931297709922</v>
      </c>
      <c r="F156" s="79">
        <v>100.61781946072685</v>
      </c>
      <c r="G156" s="80">
        <v>1013494.0461273715</v>
      </c>
      <c r="H156" s="82">
        <f t="shared" si="8"/>
        <v>2.1018231413534316E-2</v>
      </c>
      <c r="I156" s="79">
        <v>13655.691127371509</v>
      </c>
      <c r="J156" s="82">
        <v>1.365789885843248E-2</v>
      </c>
      <c r="K156" s="20">
        <v>-4.346673838830117E-3</v>
      </c>
      <c r="L156" s="38">
        <f t="shared" si="7"/>
        <v>153</v>
      </c>
    </row>
    <row r="157" spans="1:12" x14ac:dyDescent="0.3">
      <c r="A157" s="3">
        <f t="shared" si="6"/>
        <v>155</v>
      </c>
      <c r="B157" s="79">
        <v>81.249157448811488</v>
      </c>
      <c r="C157" s="79">
        <v>77.75285359801488</v>
      </c>
      <c r="D157" s="79">
        <v>10.538931937172775</v>
      </c>
      <c r="E157" s="79">
        <v>11.362105263157895</v>
      </c>
      <c r="F157" s="79">
        <v>100.26463700234191</v>
      </c>
      <c r="G157" s="80">
        <v>992615.87941912375</v>
      </c>
      <c r="H157" s="82">
        <f t="shared" si="8"/>
        <v>-2.0600186836838952E-2</v>
      </c>
      <c r="I157" s="79">
        <v>-7222.4755808762275</v>
      </c>
      <c r="J157" s="82">
        <v>-7.2236432466888387E-3</v>
      </c>
      <c r="K157" s="20">
        <v>-4.322796810691326E-3</v>
      </c>
      <c r="L157" s="38">
        <f t="shared" si="7"/>
        <v>154</v>
      </c>
    </row>
    <row r="158" spans="1:12" x14ac:dyDescent="0.3">
      <c r="A158" s="3">
        <f t="shared" si="6"/>
        <v>156</v>
      </c>
      <c r="B158" s="79">
        <v>82.507926652142316</v>
      </c>
      <c r="C158" s="79">
        <v>77.17647058823529</v>
      </c>
      <c r="D158" s="79">
        <v>10.422418628808865</v>
      </c>
      <c r="E158" s="79">
        <v>11.098313878080413</v>
      </c>
      <c r="F158" s="79">
        <v>101.91549295774648</v>
      </c>
      <c r="G158" s="80">
        <v>994140.24828041787</v>
      </c>
      <c r="H158" s="82">
        <f t="shared" si="8"/>
        <v>1.5357087196572472E-3</v>
      </c>
      <c r="I158" s="79">
        <v>-5698.1067195821088</v>
      </c>
      <c r="J158" s="82">
        <v>-5.6990279389533011E-3</v>
      </c>
      <c r="K158" s="20">
        <v>-4.2514949285699941E-3</v>
      </c>
      <c r="L158" s="38">
        <f t="shared" si="7"/>
        <v>155</v>
      </c>
    </row>
    <row r="159" spans="1:12" x14ac:dyDescent="0.3">
      <c r="A159" s="3">
        <f t="shared" si="6"/>
        <v>157</v>
      </c>
      <c r="B159" s="79">
        <v>84.727706264558051</v>
      </c>
      <c r="C159" s="79">
        <v>78.298536585365852</v>
      </c>
      <c r="D159" s="79">
        <v>10.45136853073984</v>
      </c>
      <c r="E159" s="79">
        <v>11.221989528795813</v>
      </c>
      <c r="F159" s="79">
        <v>100.73263888888887</v>
      </c>
      <c r="G159" s="80">
        <v>1009672.2060149712</v>
      </c>
      <c r="H159" s="82">
        <f t="shared" si="8"/>
        <v>1.5623507610137866E-2</v>
      </c>
      <c r="I159" s="79">
        <v>9833.8510149712674</v>
      </c>
      <c r="J159" s="82">
        <v>9.83544086480986E-3</v>
      </c>
      <c r="K159" s="20">
        <v>-4.2028283665784885E-3</v>
      </c>
      <c r="L159" s="38">
        <f t="shared" si="7"/>
        <v>156</v>
      </c>
    </row>
    <row r="160" spans="1:12" x14ac:dyDescent="0.3">
      <c r="A160" s="3">
        <f t="shared" si="6"/>
        <v>158</v>
      </c>
      <c r="B160" s="79">
        <v>83.630631197097941</v>
      </c>
      <c r="C160" s="79">
        <v>78.269856459330143</v>
      </c>
      <c r="D160" s="79">
        <v>10.4077744961779</v>
      </c>
      <c r="E160" s="79">
        <v>11.163422599608099</v>
      </c>
      <c r="F160" s="79">
        <v>100.5</v>
      </c>
      <c r="G160" s="80">
        <v>1002205.6580070099</v>
      </c>
      <c r="H160" s="82">
        <f t="shared" si="8"/>
        <v>-7.3950218333044271E-3</v>
      </c>
      <c r="I160" s="79">
        <v>2367.3030070099048</v>
      </c>
      <c r="J160" s="82">
        <v>2.3676857315699843E-3</v>
      </c>
      <c r="K160" s="20">
        <v>-4.1613920220196273E-3</v>
      </c>
      <c r="L160" s="38">
        <f t="shared" si="7"/>
        <v>157</v>
      </c>
    </row>
    <row r="161" spans="1:12" x14ac:dyDescent="0.3">
      <c r="A161" s="3">
        <f t="shared" si="6"/>
        <v>159</v>
      </c>
      <c r="B161" s="79">
        <v>84.095089415176403</v>
      </c>
      <c r="C161" s="79">
        <v>76.8</v>
      </c>
      <c r="D161" s="79">
        <v>10.50973821989529</v>
      </c>
      <c r="E161" s="79">
        <v>11.314984709480122</v>
      </c>
      <c r="F161" s="79">
        <v>99.281466512702082</v>
      </c>
      <c r="G161" s="80">
        <v>1004308.1702064325</v>
      </c>
      <c r="H161" s="82">
        <f t="shared" si="8"/>
        <v>2.0978849826129853E-3</v>
      </c>
      <c r="I161" s="79">
        <v>4469.8152064324822</v>
      </c>
      <c r="J161" s="82">
        <v>4.4705378465226837E-3</v>
      </c>
      <c r="K161" s="20">
        <v>-4.1136812990965922E-3</v>
      </c>
      <c r="L161" s="38">
        <f t="shared" si="7"/>
        <v>158</v>
      </c>
    </row>
    <row r="162" spans="1:12" x14ac:dyDescent="0.3">
      <c r="A162" s="3">
        <f t="shared" si="6"/>
        <v>160</v>
      </c>
      <c r="B162" s="79">
        <v>82.646796349663774</v>
      </c>
      <c r="C162" s="79">
        <v>77.881690140845066</v>
      </c>
      <c r="D162" s="79">
        <v>10.451369791666666</v>
      </c>
      <c r="E162" s="79">
        <v>11.132194594594594</v>
      </c>
      <c r="F162" s="79">
        <v>100.44126241963764</v>
      </c>
      <c r="G162" s="80">
        <v>997162.04927205644</v>
      </c>
      <c r="H162" s="82">
        <f t="shared" si="8"/>
        <v>-7.1154662944812319E-3</v>
      </c>
      <c r="I162" s="79">
        <v>-2676.3057279435452</v>
      </c>
      <c r="J162" s="82">
        <v>-2.6767384093237204E-3</v>
      </c>
      <c r="K162" s="20">
        <v>-4.1113214108796535E-3</v>
      </c>
      <c r="L162" s="38">
        <f t="shared" si="7"/>
        <v>159</v>
      </c>
    </row>
    <row r="163" spans="1:12" x14ac:dyDescent="0.3">
      <c r="A163" s="3">
        <f t="shared" si="6"/>
        <v>161</v>
      </c>
      <c r="B163" s="79">
        <v>84.219402622632344</v>
      </c>
      <c r="C163" s="79">
        <v>77.333333333333329</v>
      </c>
      <c r="D163" s="79">
        <v>10.375107676276485</v>
      </c>
      <c r="E163" s="79">
        <v>11.187818142266693</v>
      </c>
      <c r="F163" s="79">
        <v>101.20526315789473</v>
      </c>
      <c r="G163" s="80">
        <v>1002404.9398925917</v>
      </c>
      <c r="H163" s="82">
        <f t="shared" si="8"/>
        <v>5.2578120320188049E-3</v>
      </c>
      <c r="I163" s="79">
        <v>2566.5848925916944</v>
      </c>
      <c r="J163" s="82">
        <v>2.5669998352800681E-3</v>
      </c>
      <c r="K163" s="20">
        <v>-4.1012372375730539E-3</v>
      </c>
      <c r="L163" s="38">
        <f t="shared" si="7"/>
        <v>160</v>
      </c>
    </row>
    <row r="164" spans="1:12" x14ac:dyDescent="0.3">
      <c r="A164" s="3">
        <f t="shared" si="6"/>
        <v>162</v>
      </c>
      <c r="B164" s="79">
        <v>83.7411674698795</v>
      </c>
      <c r="C164" s="79">
        <v>78.035862068965514</v>
      </c>
      <c r="D164" s="79">
        <v>10.473297164858243</v>
      </c>
      <c r="E164" s="79">
        <v>11.246341463414634</v>
      </c>
      <c r="F164" s="79">
        <v>100.14982578397213</v>
      </c>
      <c r="G164" s="80">
        <v>1004326.1283468122</v>
      </c>
      <c r="H164" s="82">
        <f t="shared" si="8"/>
        <v>1.916579196453716E-3</v>
      </c>
      <c r="I164" s="79">
        <v>4487.7733468122315</v>
      </c>
      <c r="J164" s="82">
        <v>4.4884988902153403E-3</v>
      </c>
      <c r="K164" s="20">
        <v>-4.0671791257094114E-3</v>
      </c>
      <c r="L164" s="38">
        <f t="shared" si="7"/>
        <v>161</v>
      </c>
    </row>
    <row r="165" spans="1:12" x14ac:dyDescent="0.3">
      <c r="A165" s="3">
        <f t="shared" si="6"/>
        <v>163</v>
      </c>
      <c r="B165" s="79">
        <v>84.243222315738848</v>
      </c>
      <c r="C165" s="79">
        <v>79.232579185520351</v>
      </c>
      <c r="D165" s="79">
        <v>10.608427672955974</v>
      </c>
      <c r="E165" s="79">
        <v>11.175710258078508</v>
      </c>
      <c r="F165" s="79">
        <v>100.20716783216783</v>
      </c>
      <c r="G165" s="80">
        <v>1013640.9182189038</v>
      </c>
      <c r="H165" s="82">
        <f t="shared" si="8"/>
        <v>9.2746664745488872E-3</v>
      </c>
      <c r="I165" s="79">
        <v>13802.563218903844</v>
      </c>
      <c r="J165" s="82">
        <v>1.3804794694942309E-2</v>
      </c>
      <c r="K165" s="20">
        <v>-3.8796962753688594E-3</v>
      </c>
      <c r="L165" s="38">
        <f t="shared" si="7"/>
        <v>162</v>
      </c>
    </row>
    <row r="166" spans="1:12" x14ac:dyDescent="0.3">
      <c r="A166" s="3">
        <f t="shared" si="6"/>
        <v>164</v>
      </c>
      <c r="B166" s="79">
        <v>82.702801765267168</v>
      </c>
      <c r="C166" s="79">
        <v>76.463157894736838</v>
      </c>
      <c r="D166" s="79">
        <v>10.415397727272728</v>
      </c>
      <c r="E166" s="79">
        <v>11.10993262334275</v>
      </c>
      <c r="F166" s="79">
        <v>100.26504967855055</v>
      </c>
      <c r="G166" s="80">
        <v>992876.40773388068</v>
      </c>
      <c r="H166" s="82">
        <f t="shared" si="8"/>
        <v>-2.0485075248845575E-2</v>
      </c>
      <c r="I166" s="79">
        <v>-6961.9472661192995</v>
      </c>
      <c r="J166" s="82">
        <v>-6.9630728120239991E-3</v>
      </c>
      <c r="K166" s="20">
        <v>-3.848827526310434E-3</v>
      </c>
      <c r="L166" s="38">
        <f t="shared" si="7"/>
        <v>163</v>
      </c>
    </row>
    <row r="167" spans="1:12" x14ac:dyDescent="0.3">
      <c r="A167" s="3">
        <f t="shared" si="6"/>
        <v>165</v>
      </c>
      <c r="B167" s="79">
        <v>82.270671326985664</v>
      </c>
      <c r="C167" s="79">
        <v>78.829955947136554</v>
      </c>
      <c r="D167" s="79">
        <v>10.335741444866921</v>
      </c>
      <c r="E167" s="79">
        <v>11.303067484662575</v>
      </c>
      <c r="F167" s="79">
        <v>101.14762741652022</v>
      </c>
      <c r="G167" s="80">
        <v>994773.99415626028</v>
      </c>
      <c r="H167" s="82">
        <f t="shared" si="8"/>
        <v>1.9112010393222967E-3</v>
      </c>
      <c r="I167" s="79">
        <v>-5064.3608437397052</v>
      </c>
      <c r="J167" s="82">
        <v>-5.0651796046969066E-3</v>
      </c>
      <c r="K167" s="20">
        <v>-3.8341273009291823E-3</v>
      </c>
      <c r="L167" s="38">
        <f t="shared" si="7"/>
        <v>164</v>
      </c>
    </row>
    <row r="168" spans="1:12" x14ac:dyDescent="0.3">
      <c r="A168" s="3">
        <f t="shared" si="6"/>
        <v>166</v>
      </c>
      <c r="B168" s="79">
        <v>85.002394711067566</v>
      </c>
      <c r="C168" s="79">
        <v>74.987124463519308</v>
      </c>
      <c r="D168" s="79">
        <v>10.601223776223776</v>
      </c>
      <c r="E168" s="79">
        <v>11.173252279635257</v>
      </c>
      <c r="F168" s="79">
        <v>101.96245634458673</v>
      </c>
      <c r="G168" s="80">
        <v>1007708.7408137014</v>
      </c>
      <c r="H168" s="82">
        <f t="shared" si="8"/>
        <v>1.3002698837550675E-2</v>
      </c>
      <c r="I168" s="79">
        <v>7870.3858137014322</v>
      </c>
      <c r="J168" s="82">
        <v>7.8716582278956799E-3</v>
      </c>
      <c r="K168" s="20">
        <v>-3.8328091796436857E-3</v>
      </c>
      <c r="L168" s="38">
        <f t="shared" si="7"/>
        <v>165</v>
      </c>
    </row>
    <row r="169" spans="1:12" x14ac:dyDescent="0.3">
      <c r="A169" s="3">
        <f t="shared" si="6"/>
        <v>167</v>
      </c>
      <c r="B169" s="79">
        <v>84.907844246509384</v>
      </c>
      <c r="C169" s="79">
        <v>77.981538461538477</v>
      </c>
      <c r="D169" s="79">
        <v>10.649679310344828</v>
      </c>
      <c r="E169" s="79">
        <v>11.394994559303591</v>
      </c>
      <c r="F169" s="79">
        <v>100.96127366609294</v>
      </c>
      <c r="G169" s="80">
        <v>1016285.3699553818</v>
      </c>
      <c r="H169" s="82">
        <f t="shared" si="8"/>
        <v>8.5110198952476068E-3</v>
      </c>
      <c r="I169" s="79">
        <v>16447.014955381863</v>
      </c>
      <c r="J169" s="82">
        <v>1.6449673962929602E-2</v>
      </c>
      <c r="K169" s="20">
        <v>-3.788415768875477E-3</v>
      </c>
      <c r="L169" s="38">
        <f t="shared" si="7"/>
        <v>166</v>
      </c>
    </row>
    <row r="170" spans="1:12" x14ac:dyDescent="0.3">
      <c r="A170" s="3">
        <f t="shared" si="6"/>
        <v>168</v>
      </c>
      <c r="B170" s="79">
        <v>82.282936855822769</v>
      </c>
      <c r="C170" s="79">
        <v>77.298701298701289</v>
      </c>
      <c r="D170" s="79">
        <v>10.359439742721733</v>
      </c>
      <c r="E170" s="79">
        <v>11.092192513368984</v>
      </c>
      <c r="F170" s="79">
        <v>100.55739577384352</v>
      </c>
      <c r="G170" s="80">
        <v>991021.24762863165</v>
      </c>
      <c r="H170" s="82">
        <f t="shared" si="8"/>
        <v>-2.4859279759049779E-2</v>
      </c>
      <c r="I170" s="79">
        <v>-8817.107371368329</v>
      </c>
      <c r="J170" s="82">
        <v>-8.8185328431097543E-3</v>
      </c>
      <c r="K170" s="20">
        <v>-3.7518712419248195E-3</v>
      </c>
      <c r="L170" s="38">
        <f t="shared" si="7"/>
        <v>167</v>
      </c>
    </row>
    <row r="171" spans="1:12" x14ac:dyDescent="0.3">
      <c r="A171" s="3">
        <f t="shared" si="6"/>
        <v>169</v>
      </c>
      <c r="B171" s="79">
        <v>83.338726988328716</v>
      </c>
      <c r="C171" s="79">
        <v>76.965161290322584</v>
      </c>
      <c r="D171" s="79">
        <v>10.490719166381961</v>
      </c>
      <c r="E171" s="79">
        <v>11.183066954643628</v>
      </c>
      <c r="F171" s="79">
        <v>103.19606164383563</v>
      </c>
      <c r="G171" s="80">
        <v>1000676.0621862495</v>
      </c>
      <c r="H171" s="82">
        <f t="shared" si="8"/>
        <v>9.7422881504511949E-3</v>
      </c>
      <c r="I171" s="79">
        <v>837.70718624955043</v>
      </c>
      <c r="J171" s="82">
        <v>8.3784261931975042E-4</v>
      </c>
      <c r="K171" s="20">
        <v>-3.5857925580625532E-3</v>
      </c>
      <c r="L171" s="38">
        <f t="shared" si="7"/>
        <v>168</v>
      </c>
    </row>
    <row r="172" spans="1:12" x14ac:dyDescent="0.3">
      <c r="A172" s="3">
        <f t="shared" si="6"/>
        <v>170</v>
      </c>
      <c r="B172" s="79">
        <v>85.606817084942094</v>
      </c>
      <c r="C172" s="79">
        <v>75.646351931330457</v>
      </c>
      <c r="D172" s="79">
        <v>10.483478038815116</v>
      </c>
      <c r="E172" s="79">
        <v>11.2</v>
      </c>
      <c r="F172" s="79">
        <v>100.27654252362424</v>
      </c>
      <c r="G172" s="80">
        <v>1008744.609434663</v>
      </c>
      <c r="H172" s="82">
        <f t="shared" si="8"/>
        <v>8.0630960940402119E-3</v>
      </c>
      <c r="I172" s="79">
        <v>8906.2544346629875</v>
      </c>
      <c r="J172" s="82">
        <v>8.9076943189111673E-3</v>
      </c>
      <c r="K172" s="20">
        <v>-3.5381833011254599E-3</v>
      </c>
      <c r="L172" s="38">
        <f t="shared" si="7"/>
        <v>169</v>
      </c>
    </row>
    <row r="173" spans="1:12" x14ac:dyDescent="0.3">
      <c r="A173" s="3">
        <f t="shared" si="6"/>
        <v>171</v>
      </c>
      <c r="B173" s="79">
        <v>82.684098939929314</v>
      </c>
      <c r="C173" s="79">
        <v>77.971241830065367</v>
      </c>
      <c r="D173" s="79">
        <v>10.52600169779287</v>
      </c>
      <c r="E173" s="79">
        <v>11.265412070084361</v>
      </c>
      <c r="F173" s="79">
        <v>99.77214484679665</v>
      </c>
      <c r="G173" s="80">
        <v>1000015.283190647</v>
      </c>
      <c r="H173" s="82">
        <f t="shared" si="8"/>
        <v>-8.6536534246345331E-3</v>
      </c>
      <c r="I173" s="79">
        <v>176.92819064704236</v>
      </c>
      <c r="J173" s="82">
        <v>1.7695679482814235E-4</v>
      </c>
      <c r="K173" s="20">
        <v>-3.3974394463028596E-3</v>
      </c>
      <c r="L173" s="38">
        <f t="shared" si="7"/>
        <v>170</v>
      </c>
    </row>
    <row r="174" spans="1:12" x14ac:dyDescent="0.3">
      <c r="A174" s="3">
        <f t="shared" si="6"/>
        <v>172</v>
      </c>
      <c r="B174" s="79">
        <v>84.594727380952378</v>
      </c>
      <c r="C174" s="79">
        <v>77.459227467811147</v>
      </c>
      <c r="D174" s="79">
        <v>10.479682967959528</v>
      </c>
      <c r="E174" s="79">
        <v>11.238537634408601</v>
      </c>
      <c r="F174" s="79">
        <v>100.61279461279463</v>
      </c>
      <c r="G174" s="80">
        <v>1007788.6825583215</v>
      </c>
      <c r="H174" s="82">
        <f t="shared" si="8"/>
        <v>7.7732805671455463E-3</v>
      </c>
      <c r="I174" s="79">
        <v>7950.3275583215291</v>
      </c>
      <c r="J174" s="82">
        <v>7.9516128967882307E-3</v>
      </c>
      <c r="K174" s="20">
        <v>-3.2851933875862019E-3</v>
      </c>
      <c r="L174" s="38">
        <f t="shared" si="7"/>
        <v>171</v>
      </c>
    </row>
    <row r="175" spans="1:12" x14ac:dyDescent="0.3">
      <c r="A175" s="3">
        <f t="shared" si="6"/>
        <v>173</v>
      </c>
      <c r="B175" s="79">
        <v>83.049100317534979</v>
      </c>
      <c r="C175" s="79">
        <v>75.982978723404258</v>
      </c>
      <c r="D175" s="79">
        <v>10.560534993270524</v>
      </c>
      <c r="E175" s="79">
        <v>10.945563651950277</v>
      </c>
      <c r="F175" s="79">
        <v>101.62668161434976</v>
      </c>
      <c r="G175" s="80">
        <v>997643.75564124261</v>
      </c>
      <c r="H175" s="82">
        <f t="shared" si="8"/>
        <v>-1.0066521972965092E-2</v>
      </c>
      <c r="I175" s="79">
        <v>-2194.5993587573757</v>
      </c>
      <c r="J175" s="82">
        <v>-2.1949541621229121E-3</v>
      </c>
      <c r="K175" s="20">
        <v>-3.2603700229007068E-3</v>
      </c>
      <c r="L175" s="38">
        <f t="shared" si="7"/>
        <v>172</v>
      </c>
    </row>
    <row r="176" spans="1:12" x14ac:dyDescent="0.3">
      <c r="A176" s="3">
        <f t="shared" si="6"/>
        <v>174</v>
      </c>
      <c r="B176" s="79">
        <v>83.451320710059164</v>
      </c>
      <c r="C176" s="79">
        <v>77.295483870967729</v>
      </c>
      <c r="D176" s="79">
        <v>10.455</v>
      </c>
      <c r="E176" s="79">
        <v>11.322807017543861</v>
      </c>
      <c r="F176" s="79">
        <v>99.720066518847005</v>
      </c>
      <c r="G176" s="80">
        <v>1000589.0779094916</v>
      </c>
      <c r="H176" s="82">
        <f t="shared" si="8"/>
        <v>2.9522785579465527E-3</v>
      </c>
      <c r="I176" s="79">
        <v>750.72290949162561</v>
      </c>
      <c r="J176" s="82">
        <v>7.5084427971522025E-4</v>
      </c>
      <c r="K176" s="20">
        <v>-3.1921574216621351E-3</v>
      </c>
      <c r="L176" s="38">
        <f t="shared" si="7"/>
        <v>173</v>
      </c>
    </row>
    <row r="177" spans="1:12" x14ac:dyDescent="0.3">
      <c r="A177" s="3">
        <f t="shared" si="6"/>
        <v>175</v>
      </c>
      <c r="B177" s="79">
        <v>83.649232045508398</v>
      </c>
      <c r="C177" s="79">
        <v>76.964102564102561</v>
      </c>
      <c r="D177" s="79">
        <v>10.37838107928048</v>
      </c>
      <c r="E177" s="79">
        <v>11.248590021691973</v>
      </c>
      <c r="F177" s="79">
        <v>100.16312849162011</v>
      </c>
      <c r="G177" s="80">
        <v>998485.45649371389</v>
      </c>
      <c r="H177" s="82">
        <f t="shared" si="8"/>
        <v>-2.102382948425463E-3</v>
      </c>
      <c r="I177" s="79">
        <v>-1352.8985062860884</v>
      </c>
      <c r="J177" s="82">
        <v>-1.3531172309208805E-3</v>
      </c>
      <c r="K177" s="20">
        <v>-3.1226908364169938E-3</v>
      </c>
      <c r="L177" s="38">
        <f t="shared" si="7"/>
        <v>174</v>
      </c>
    </row>
    <row r="178" spans="1:12" x14ac:dyDescent="0.3">
      <c r="A178" s="3">
        <f t="shared" si="6"/>
        <v>176</v>
      </c>
      <c r="B178" s="79">
        <v>83.619473123372018</v>
      </c>
      <c r="C178" s="79">
        <v>77.291257995735606</v>
      </c>
      <c r="D178" s="79">
        <v>10.525167785234897</v>
      </c>
      <c r="E178" s="79">
        <v>11.277408207343413</v>
      </c>
      <c r="F178" s="79">
        <v>99.992993273542595</v>
      </c>
      <c r="G178" s="80">
        <v>1003457.2405110964</v>
      </c>
      <c r="H178" s="82">
        <f t="shared" si="8"/>
        <v>4.9793254223666761E-3</v>
      </c>
      <c r="I178" s="79">
        <v>3618.8855110964505</v>
      </c>
      <c r="J178" s="82">
        <v>3.6194705804184222E-3</v>
      </c>
      <c r="K178" s="20">
        <v>-3.1116045396097653E-3</v>
      </c>
      <c r="L178" s="38">
        <f t="shared" si="7"/>
        <v>175</v>
      </c>
    </row>
    <row r="179" spans="1:12" x14ac:dyDescent="0.3">
      <c r="A179" s="3">
        <f t="shared" si="6"/>
        <v>177</v>
      </c>
      <c r="B179" s="79">
        <v>81.602134658620258</v>
      </c>
      <c r="C179" s="79">
        <v>76.474576271186436</v>
      </c>
      <c r="D179" s="79">
        <v>10.02286</v>
      </c>
      <c r="E179" s="79">
        <v>11.260060060060061</v>
      </c>
      <c r="F179" s="79">
        <v>99.820563380281698</v>
      </c>
      <c r="G179" s="80">
        <v>975889.67768236157</v>
      </c>
      <c r="H179" s="82">
        <f t="shared" si="8"/>
        <v>-2.7472583500113834E-2</v>
      </c>
      <c r="I179" s="79">
        <v>-23948.677317638416</v>
      </c>
      <c r="J179" s="82">
        <v>-2.3952549127442123E-2</v>
      </c>
      <c r="K179" s="20">
        <v>-3.1034937262679218E-3</v>
      </c>
      <c r="L179" s="38">
        <f t="shared" si="7"/>
        <v>176</v>
      </c>
    </row>
    <row r="180" spans="1:12" x14ac:dyDescent="0.3">
      <c r="A180" s="3">
        <f t="shared" si="6"/>
        <v>178</v>
      </c>
      <c r="B180" s="79">
        <v>83.114274115365959</v>
      </c>
      <c r="C180" s="79">
        <v>76.30978723404256</v>
      </c>
      <c r="D180" s="79">
        <v>10.447729485396383</v>
      </c>
      <c r="E180" s="79">
        <v>11.087689353531042</v>
      </c>
      <c r="F180" s="79">
        <v>100.27197958026092</v>
      </c>
      <c r="G180" s="80">
        <v>995587.54730432772</v>
      </c>
      <c r="H180" s="82">
        <f t="shared" si="8"/>
        <v>2.0184525026175626E-2</v>
      </c>
      <c r="I180" s="79">
        <v>-4250.8076956722653</v>
      </c>
      <c r="J180" s="82">
        <v>-4.2514949285699941E-3</v>
      </c>
      <c r="K180" s="20">
        <v>-3.0917544300130607E-3</v>
      </c>
      <c r="L180" s="38">
        <f t="shared" si="7"/>
        <v>177</v>
      </c>
    </row>
    <row r="181" spans="1:12" x14ac:dyDescent="0.3">
      <c r="A181" s="3">
        <f t="shared" si="6"/>
        <v>179</v>
      </c>
      <c r="B181" s="79">
        <v>85.423264286584626</v>
      </c>
      <c r="C181" s="79">
        <v>76.142184154175567</v>
      </c>
      <c r="D181" s="79">
        <v>9.9675365344467632</v>
      </c>
      <c r="E181" s="79">
        <v>11.248275862068965</v>
      </c>
      <c r="F181" s="79">
        <v>101.35702103467879</v>
      </c>
      <c r="G181" s="80">
        <v>994290.53362264624</v>
      </c>
      <c r="H181" s="82">
        <f t="shared" si="8"/>
        <v>-1.3027620576344656E-3</v>
      </c>
      <c r="I181" s="79">
        <v>-5547.8213773537427</v>
      </c>
      <c r="J181" s="82">
        <v>-5.5487182999233338E-3</v>
      </c>
      <c r="K181" s="20">
        <v>-3.0675649617434835E-3</v>
      </c>
      <c r="L181" s="38">
        <f t="shared" si="7"/>
        <v>178</v>
      </c>
    </row>
    <row r="182" spans="1:12" x14ac:dyDescent="0.3">
      <c r="A182" s="3">
        <f t="shared" si="6"/>
        <v>180</v>
      </c>
      <c r="B182" s="79">
        <v>82.81289903444987</v>
      </c>
      <c r="C182" s="79">
        <v>76.302375809935214</v>
      </c>
      <c r="D182" s="79">
        <v>10.348160583941606</v>
      </c>
      <c r="E182" s="79">
        <v>11.269699570815449</v>
      </c>
      <c r="F182" s="79">
        <v>99.650225479143174</v>
      </c>
      <c r="G182" s="80">
        <v>991464.32418753882</v>
      </c>
      <c r="H182" s="82">
        <f t="shared" si="8"/>
        <v>-2.8424382406722071E-3</v>
      </c>
      <c r="I182" s="79">
        <v>-8374.030812461162</v>
      </c>
      <c r="J182" s="82">
        <v>-8.3753846515131555E-3</v>
      </c>
      <c r="K182" s="20">
        <v>-2.9225069423274492E-3</v>
      </c>
      <c r="L182" s="38">
        <f t="shared" si="7"/>
        <v>179</v>
      </c>
    </row>
    <row r="183" spans="1:12" x14ac:dyDescent="0.3">
      <c r="A183" s="3">
        <f t="shared" si="6"/>
        <v>181</v>
      </c>
      <c r="B183" s="79">
        <v>84.002275953326119</v>
      </c>
      <c r="C183" s="79">
        <v>77.634782608695659</v>
      </c>
      <c r="D183" s="79">
        <v>10.478130530973452</v>
      </c>
      <c r="E183" s="79">
        <v>11.250159948816377</v>
      </c>
      <c r="F183" s="79">
        <v>101.29988629903355</v>
      </c>
      <c r="G183" s="80">
        <v>1005205.2773380819</v>
      </c>
      <c r="H183" s="82">
        <f t="shared" si="8"/>
        <v>1.3859251226011615E-2</v>
      </c>
      <c r="I183" s="79">
        <v>5366.922338081873</v>
      </c>
      <c r="J183" s="82">
        <v>5.3677900144987667E-3</v>
      </c>
      <c r="K183" s="20">
        <v>-2.8964739677010071E-3</v>
      </c>
      <c r="L183" s="38">
        <f t="shared" si="7"/>
        <v>180</v>
      </c>
    </row>
    <row r="184" spans="1:12" x14ac:dyDescent="0.3">
      <c r="A184" s="3">
        <f t="shared" si="6"/>
        <v>182</v>
      </c>
      <c r="B184" s="79">
        <v>81.869796553374812</v>
      </c>
      <c r="C184" s="79">
        <v>75.643870967741933</v>
      </c>
      <c r="D184" s="79">
        <v>10.354988962472406</v>
      </c>
      <c r="E184" s="79">
        <v>11.126284501061571</v>
      </c>
      <c r="F184" s="79">
        <v>99.649746192893403</v>
      </c>
      <c r="G184" s="80">
        <v>984569.0341292941</v>
      </c>
      <c r="H184" s="82">
        <f t="shared" si="8"/>
        <v>-2.0529382081474257E-2</v>
      </c>
      <c r="I184" s="79">
        <v>-15269.32087070588</v>
      </c>
      <c r="J184" s="82">
        <v>-1.5271789479116232E-2</v>
      </c>
      <c r="K184" s="20">
        <v>-2.8630173228581714E-3</v>
      </c>
      <c r="L184" s="38">
        <f t="shared" si="7"/>
        <v>181</v>
      </c>
    </row>
    <row r="185" spans="1:12" x14ac:dyDescent="0.3">
      <c r="A185" s="3">
        <f t="shared" si="6"/>
        <v>183</v>
      </c>
      <c r="B185" s="79">
        <v>88.470268751526987</v>
      </c>
      <c r="C185" s="79">
        <v>76.632314410480362</v>
      </c>
      <c r="D185" s="79">
        <v>10.357906760772661</v>
      </c>
      <c r="E185" s="79">
        <v>11.216755717033553</v>
      </c>
      <c r="F185" s="79">
        <v>100.5</v>
      </c>
      <c r="G185" s="80">
        <v>1022893.0169295715</v>
      </c>
      <c r="H185" s="82">
        <f t="shared" si="8"/>
        <v>3.8924627397173062E-2</v>
      </c>
      <c r="I185" s="79">
        <v>23054.661929571535</v>
      </c>
      <c r="J185" s="82">
        <v>2.3058389202894238E-2</v>
      </c>
      <c r="K185" s="20">
        <v>-2.8386465531961419E-3</v>
      </c>
      <c r="L185" s="38">
        <f t="shared" si="7"/>
        <v>182</v>
      </c>
    </row>
    <row r="186" spans="1:12" x14ac:dyDescent="0.3">
      <c r="A186" s="3">
        <f t="shared" si="6"/>
        <v>184</v>
      </c>
      <c r="B186" s="79">
        <v>84.814003000230798</v>
      </c>
      <c r="C186" s="79">
        <v>77.472210065645498</v>
      </c>
      <c r="D186" s="79">
        <v>10.455</v>
      </c>
      <c r="E186" s="79">
        <v>11.269312846777634</v>
      </c>
      <c r="F186" s="79">
        <v>101.47184300341297</v>
      </c>
      <c r="G186" s="80">
        <v>1008589.4477516203</v>
      </c>
      <c r="H186" s="82">
        <f t="shared" si="8"/>
        <v>-1.398344591391032E-2</v>
      </c>
      <c r="I186" s="79">
        <v>8751.0927516203374</v>
      </c>
      <c r="J186" s="82">
        <v>8.7525075507033714E-3</v>
      </c>
      <c r="K186" s="20">
        <v>-2.7977715976243759E-3</v>
      </c>
      <c r="L186" s="38">
        <f t="shared" si="7"/>
        <v>183</v>
      </c>
    </row>
    <row r="187" spans="1:12" x14ac:dyDescent="0.3">
      <c r="A187" s="3">
        <f t="shared" si="6"/>
        <v>185</v>
      </c>
      <c r="B187" s="79">
        <v>84.102111426947133</v>
      </c>
      <c r="C187" s="79">
        <v>77.466377440347074</v>
      </c>
      <c r="D187" s="79">
        <v>10.490281214848142</v>
      </c>
      <c r="E187" s="79">
        <v>11.32352067868505</v>
      </c>
      <c r="F187" s="79">
        <v>99.820563380281698</v>
      </c>
      <c r="G187" s="80">
        <v>1005546.5206656356</v>
      </c>
      <c r="H187" s="82">
        <f t="shared" si="8"/>
        <v>-3.0170126137727404E-3</v>
      </c>
      <c r="I187" s="79">
        <v>5708.1656656356063</v>
      </c>
      <c r="J187" s="82">
        <v>5.7090885112480068E-3</v>
      </c>
      <c r="K187" s="20">
        <v>-2.6767384093237204E-3</v>
      </c>
      <c r="L187" s="38">
        <f t="shared" si="7"/>
        <v>184</v>
      </c>
    </row>
    <row r="188" spans="1:12" x14ac:dyDescent="0.3">
      <c r="A188" s="3">
        <f t="shared" si="6"/>
        <v>186</v>
      </c>
      <c r="B188" s="79">
        <v>84.174279742401978</v>
      </c>
      <c r="C188" s="79">
        <v>76.469677419354824</v>
      </c>
      <c r="D188" s="79">
        <v>10.372954035874439</v>
      </c>
      <c r="E188" s="79">
        <v>11.352716593245225</v>
      </c>
      <c r="F188" s="79">
        <v>100.95604083947815</v>
      </c>
      <c r="G188" s="80">
        <v>1000482.0150610353</v>
      </c>
      <c r="H188" s="82">
        <f t="shared" si="8"/>
        <v>-5.0365701641011951E-3</v>
      </c>
      <c r="I188" s="79">
        <v>643.66006103530526</v>
      </c>
      <c r="J188" s="82">
        <v>6.4376412228685231E-4</v>
      </c>
      <c r="K188" s="20">
        <v>-2.6659594545330413E-3</v>
      </c>
      <c r="L188" s="38">
        <f t="shared" si="7"/>
        <v>185</v>
      </c>
    </row>
    <row r="189" spans="1:12" x14ac:dyDescent="0.3">
      <c r="A189" s="3">
        <f t="shared" si="6"/>
        <v>187</v>
      </c>
      <c r="B189" s="79">
        <v>84.929242849130659</v>
      </c>
      <c r="C189" s="79">
        <v>76.634125269978412</v>
      </c>
      <c r="D189" s="79">
        <v>10.510129943502825</v>
      </c>
      <c r="E189" s="79">
        <v>11.206953642384105</v>
      </c>
      <c r="F189" s="79">
        <v>100.5</v>
      </c>
      <c r="G189" s="80">
        <v>1008353.979397947</v>
      </c>
      <c r="H189" s="82">
        <f t="shared" si="8"/>
        <v>7.8681717596207346E-3</v>
      </c>
      <c r="I189" s="79">
        <v>8515.6243979469873</v>
      </c>
      <c r="J189" s="82">
        <v>8.5170011285944196E-3</v>
      </c>
      <c r="K189" s="20">
        <v>-2.6367467431487141E-3</v>
      </c>
      <c r="L189" s="38">
        <f t="shared" si="7"/>
        <v>186</v>
      </c>
    </row>
    <row r="190" spans="1:12" x14ac:dyDescent="0.3">
      <c r="A190" s="3">
        <f t="shared" si="6"/>
        <v>188</v>
      </c>
      <c r="B190" s="79">
        <v>82.647593818984546</v>
      </c>
      <c r="C190" s="79">
        <v>76.966233766233756</v>
      </c>
      <c r="D190" s="79">
        <v>10.533343949044585</v>
      </c>
      <c r="E190" s="79">
        <v>11.281075491209927</v>
      </c>
      <c r="F190" s="79">
        <v>100.44325239977414</v>
      </c>
      <c r="G190" s="80">
        <v>997834.59265794663</v>
      </c>
      <c r="H190" s="82">
        <f t="shared" si="8"/>
        <v>-1.0432236054922939E-2</v>
      </c>
      <c r="I190" s="79">
        <v>-2003.7623420533491</v>
      </c>
      <c r="J190" s="82">
        <v>-2.0040862925821135E-3</v>
      </c>
      <c r="K190" s="20">
        <v>-2.6037886159683671E-3</v>
      </c>
      <c r="L190" s="38">
        <f t="shared" si="7"/>
        <v>187</v>
      </c>
    </row>
    <row r="191" spans="1:12" x14ac:dyDescent="0.3">
      <c r="A191" s="3">
        <f t="shared" si="6"/>
        <v>189</v>
      </c>
      <c r="B191" s="79">
        <v>83.943080357142861</v>
      </c>
      <c r="C191" s="79">
        <v>78.126997840172791</v>
      </c>
      <c r="D191" s="79">
        <v>10.322805875790257</v>
      </c>
      <c r="E191" s="79">
        <v>11.174702258726899</v>
      </c>
      <c r="F191" s="79">
        <v>99.761864406779651</v>
      </c>
      <c r="G191" s="80">
        <v>1000896.8086246379</v>
      </c>
      <c r="H191" s="82">
        <f t="shared" si="8"/>
        <v>3.068861301485315E-3</v>
      </c>
      <c r="I191" s="79">
        <v>1058.4536246379139</v>
      </c>
      <c r="J191" s="82">
        <v>1.0586247460349868E-3</v>
      </c>
      <c r="K191" s="20">
        <v>-2.5816602698424626E-3</v>
      </c>
      <c r="L191" s="38">
        <f t="shared" si="7"/>
        <v>188</v>
      </c>
    </row>
    <row r="192" spans="1:12" x14ac:dyDescent="0.3">
      <c r="A192" s="3">
        <f t="shared" si="6"/>
        <v>190</v>
      </c>
      <c r="B192" s="79">
        <v>83.653570000000002</v>
      </c>
      <c r="C192" s="79">
        <v>76.636942675159233</v>
      </c>
      <c r="D192" s="79">
        <v>10.439248587570622</v>
      </c>
      <c r="E192" s="79">
        <v>11.354435068944229</v>
      </c>
      <c r="F192" s="79">
        <v>99.356004553215698</v>
      </c>
      <c r="G192" s="80">
        <v>999633.08634694549</v>
      </c>
      <c r="H192" s="82">
        <f t="shared" si="8"/>
        <v>-1.2625899761123938E-3</v>
      </c>
      <c r="I192" s="79">
        <v>-205.26865305448882</v>
      </c>
      <c r="J192" s="82">
        <v>-2.0530183907026533E-4</v>
      </c>
      <c r="K192" s="20">
        <v>-2.5269082615188647E-3</v>
      </c>
      <c r="L192" s="38">
        <f t="shared" si="7"/>
        <v>189</v>
      </c>
    </row>
    <row r="193" spans="1:12" x14ac:dyDescent="0.3">
      <c r="A193" s="3">
        <f t="shared" si="6"/>
        <v>191</v>
      </c>
      <c r="B193" s="79">
        <v>84.2842735042735</v>
      </c>
      <c r="C193" s="79">
        <v>77.290212765957435</v>
      </c>
      <c r="D193" s="79">
        <v>10.494437947944173</v>
      </c>
      <c r="E193" s="79">
        <v>11.325050751116523</v>
      </c>
      <c r="F193" s="79">
        <v>100.9050086355786</v>
      </c>
      <c r="G193" s="80">
        <v>1006500.8265324661</v>
      </c>
      <c r="H193" s="82">
        <f t="shared" si="8"/>
        <v>6.870260978073528E-3</v>
      </c>
      <c r="I193" s="79">
        <v>6662.4715324661229</v>
      </c>
      <c r="J193" s="82">
        <v>6.6635486617895581E-3</v>
      </c>
      <c r="K193" s="20">
        <v>-2.5234319292137663E-3</v>
      </c>
      <c r="L193" s="38">
        <f t="shared" si="7"/>
        <v>190</v>
      </c>
    </row>
    <row r="194" spans="1:12" x14ac:dyDescent="0.3">
      <c r="A194" s="3">
        <f t="shared" si="6"/>
        <v>192</v>
      </c>
      <c r="B194" s="79">
        <v>83.432034998899397</v>
      </c>
      <c r="C194" s="79">
        <v>78.74841437632135</v>
      </c>
      <c r="D194" s="79">
        <v>10.411781285231116</v>
      </c>
      <c r="E194" s="79">
        <v>11.143786388275448</v>
      </c>
      <c r="F194" s="79">
        <v>101.30676605504587</v>
      </c>
      <c r="G194" s="80">
        <v>1002555.1548849172</v>
      </c>
      <c r="H194" s="82">
        <f t="shared" si="8"/>
        <v>-3.9201871906476837E-3</v>
      </c>
      <c r="I194" s="79">
        <v>2716.7998849172145</v>
      </c>
      <c r="J194" s="82">
        <v>2.7172391130336408E-3</v>
      </c>
      <c r="K194" s="20">
        <v>-2.4527070231814543E-3</v>
      </c>
      <c r="L194" s="38">
        <f t="shared" si="7"/>
        <v>191</v>
      </c>
    </row>
    <row r="195" spans="1:12" x14ac:dyDescent="0.3">
      <c r="A195" s="3">
        <f t="shared" si="6"/>
        <v>193</v>
      </c>
      <c r="B195" s="79">
        <v>83.496296990408993</v>
      </c>
      <c r="C195" s="79">
        <v>77.275051546391751</v>
      </c>
      <c r="D195" s="79">
        <v>10.478671698113208</v>
      </c>
      <c r="E195" s="79">
        <v>11.265536723163841</v>
      </c>
      <c r="F195" s="79">
        <v>101.12883959044368</v>
      </c>
      <c r="G195" s="80">
        <v>1001649.9144333191</v>
      </c>
      <c r="H195" s="82">
        <f t="shared" si="8"/>
        <v>-9.0293331712210101E-4</v>
      </c>
      <c r="I195" s="79">
        <v>1811.5594333191402</v>
      </c>
      <c r="J195" s="82">
        <v>1.8118523101858203E-3</v>
      </c>
      <c r="K195" s="20">
        <v>-2.3909656088967539E-3</v>
      </c>
      <c r="L195" s="38">
        <f t="shared" si="7"/>
        <v>192</v>
      </c>
    </row>
    <row r="196" spans="1:12" x14ac:dyDescent="0.3">
      <c r="A196" s="3">
        <f t="shared" ref="A196:A259" si="9">A195+1</f>
        <v>194</v>
      </c>
      <c r="B196" s="79">
        <v>83.763641178417757</v>
      </c>
      <c r="C196" s="79">
        <v>76.8</v>
      </c>
      <c r="D196" s="79">
        <v>10.388081701807231</v>
      </c>
      <c r="E196" s="79">
        <v>11.224714142427281</v>
      </c>
      <c r="F196" s="79">
        <v>100.78405879027699</v>
      </c>
      <c r="G196" s="80">
        <v>999068.91689310083</v>
      </c>
      <c r="H196" s="82">
        <f t="shared" si="8"/>
        <v>-2.5767461295881366E-3</v>
      </c>
      <c r="I196" s="79">
        <v>-769.43810689914972</v>
      </c>
      <c r="J196" s="82">
        <v>-7.6956250282991963E-4</v>
      </c>
      <c r="K196" s="20">
        <v>-2.3507638217653173E-3</v>
      </c>
      <c r="L196" s="38">
        <f t="shared" si="7"/>
        <v>193</v>
      </c>
    </row>
    <row r="197" spans="1:12" x14ac:dyDescent="0.3">
      <c r="A197" s="3">
        <f t="shared" si="9"/>
        <v>195</v>
      </c>
      <c r="B197" s="79">
        <v>82.567233597534127</v>
      </c>
      <c r="C197" s="79">
        <v>76.013114754098353</v>
      </c>
      <c r="D197" s="79">
        <v>10.403497536945814</v>
      </c>
      <c r="E197" s="79">
        <v>11.242594075260206</v>
      </c>
      <c r="F197" s="79">
        <v>100.27339346110485</v>
      </c>
      <c r="G197" s="80">
        <v>991143.17186802591</v>
      </c>
      <c r="H197" s="82">
        <f t="shared" si="8"/>
        <v>-7.9331314297339528E-3</v>
      </c>
      <c r="I197" s="79">
        <v>-8695.1831319740741</v>
      </c>
      <c r="J197" s="82">
        <v>-8.6965888920855355E-3</v>
      </c>
      <c r="K197" s="20">
        <v>-2.2298482349511683E-3</v>
      </c>
      <c r="L197" s="38">
        <f t="shared" ref="L197:L260" si="10">L196+1</f>
        <v>194</v>
      </c>
    </row>
    <row r="198" spans="1:12" x14ac:dyDescent="0.3">
      <c r="A198" s="3">
        <f t="shared" si="9"/>
        <v>196</v>
      </c>
      <c r="B198" s="79">
        <v>83.448951532033433</v>
      </c>
      <c r="C198" s="79">
        <v>77.754037267080747</v>
      </c>
      <c r="D198" s="79">
        <v>10.447037319116527</v>
      </c>
      <c r="E198" s="79">
        <v>11.086101694915255</v>
      </c>
      <c r="F198" s="79">
        <v>99.988983050847452</v>
      </c>
      <c r="G198" s="80">
        <v>1000761.8000104117</v>
      </c>
      <c r="H198" s="82">
        <f t="shared" ref="H198:H261" si="11">G198/G197-1</f>
        <v>9.7045799389985365E-3</v>
      </c>
      <c r="I198" s="79">
        <v>923.4450104116695</v>
      </c>
      <c r="J198" s="82">
        <v>9.2359430481307107E-4</v>
      </c>
      <c r="K198" s="20">
        <v>-2.2116559069832288E-3</v>
      </c>
      <c r="L198" s="38">
        <f t="shared" si="10"/>
        <v>195</v>
      </c>
    </row>
    <row r="199" spans="1:12" x14ac:dyDescent="0.3">
      <c r="A199" s="3">
        <f t="shared" si="9"/>
        <v>197</v>
      </c>
      <c r="B199" s="79">
        <v>84.129495648292774</v>
      </c>
      <c r="C199" s="79">
        <v>79.78404907975461</v>
      </c>
      <c r="D199" s="79">
        <v>10.498828125000003</v>
      </c>
      <c r="E199" s="79">
        <v>11.337630942788072</v>
      </c>
      <c r="F199" s="79">
        <v>100.5</v>
      </c>
      <c r="G199" s="80">
        <v>1011744.7724550612</v>
      </c>
      <c r="H199" s="82">
        <f t="shared" si="11"/>
        <v>1.097461198512506E-2</v>
      </c>
      <c r="I199" s="79">
        <v>11906.417455061222</v>
      </c>
      <c r="J199" s="82">
        <v>1.1908342379065087E-2</v>
      </c>
      <c r="K199" s="20">
        <v>-2.1997355514533799E-3</v>
      </c>
      <c r="L199" s="38">
        <f t="shared" si="10"/>
        <v>196</v>
      </c>
    </row>
    <row r="200" spans="1:12" x14ac:dyDescent="0.3">
      <c r="A200" s="3">
        <f t="shared" si="9"/>
        <v>198</v>
      </c>
      <c r="B200" s="79">
        <v>84.088723121259136</v>
      </c>
      <c r="C200" s="79">
        <v>75.288188976377953</v>
      </c>
      <c r="D200" s="79">
        <v>10.522451612903225</v>
      </c>
      <c r="E200" s="79">
        <v>11.166567164179103</v>
      </c>
      <c r="F200" s="79">
        <v>99.130323679727425</v>
      </c>
      <c r="G200" s="80">
        <v>1000492.2303451658</v>
      </c>
      <c r="H200" s="82">
        <f t="shared" si="11"/>
        <v>-1.1121917717044738E-2</v>
      </c>
      <c r="I200" s="79">
        <v>653.87534516584128</v>
      </c>
      <c r="J200" s="82">
        <v>6.5398105793395102E-4</v>
      </c>
      <c r="K200" s="20">
        <v>-2.1949541621229121E-3</v>
      </c>
      <c r="L200" s="38">
        <f t="shared" si="10"/>
        <v>197</v>
      </c>
    </row>
    <row r="201" spans="1:12" x14ac:dyDescent="0.3">
      <c r="A201" s="3">
        <f t="shared" si="9"/>
        <v>199</v>
      </c>
      <c r="B201" s="79">
        <v>84.09472901520158</v>
      </c>
      <c r="C201" s="79">
        <v>75.103614457831327</v>
      </c>
      <c r="D201" s="79">
        <v>10.399807692307693</v>
      </c>
      <c r="E201" s="79">
        <v>11.074810379241518</v>
      </c>
      <c r="F201" s="79">
        <v>99.342832469775473</v>
      </c>
      <c r="G201" s="80">
        <v>996253.14206737548</v>
      </c>
      <c r="H201" s="82">
        <f t="shared" si="11"/>
        <v>-4.2370026964906327E-3</v>
      </c>
      <c r="I201" s="79">
        <v>-3585.2129326245049</v>
      </c>
      <c r="J201" s="82">
        <v>-3.5857925580625532E-3</v>
      </c>
      <c r="K201" s="20">
        <v>-2.1569093312406064E-3</v>
      </c>
      <c r="L201" s="38">
        <f t="shared" si="10"/>
        <v>198</v>
      </c>
    </row>
    <row r="202" spans="1:12" x14ac:dyDescent="0.3">
      <c r="A202" s="3">
        <f t="shared" si="9"/>
        <v>200</v>
      </c>
      <c r="B202" s="79">
        <v>83.277253420908593</v>
      </c>
      <c r="C202" s="79">
        <v>75.065297741273099</v>
      </c>
      <c r="D202" s="79">
        <v>10.46292645943897</v>
      </c>
      <c r="E202" s="79">
        <v>11.181913605167541</v>
      </c>
      <c r="F202" s="79">
        <v>100.73412929528246</v>
      </c>
      <c r="G202" s="80">
        <v>994325.43646209559</v>
      </c>
      <c r="H202" s="82">
        <f t="shared" si="11"/>
        <v>-1.9349556090529907E-3</v>
      </c>
      <c r="I202" s="79">
        <v>-5512.918537904392</v>
      </c>
      <c r="J202" s="82">
        <v>-5.5138098176923727E-3</v>
      </c>
      <c r="K202" s="20">
        <v>-2.141603894496755E-3</v>
      </c>
      <c r="L202" s="38">
        <f t="shared" si="10"/>
        <v>199</v>
      </c>
    </row>
    <row r="203" spans="1:12" x14ac:dyDescent="0.3">
      <c r="A203" s="3">
        <f t="shared" si="9"/>
        <v>201</v>
      </c>
      <c r="B203" s="79">
        <v>83.854595188399429</v>
      </c>
      <c r="C203" s="79">
        <v>77.445378151260499</v>
      </c>
      <c r="D203" s="79">
        <v>10.38371590909091</v>
      </c>
      <c r="E203" s="79">
        <v>11.224909017387787</v>
      </c>
      <c r="F203" s="79">
        <v>101.37594421847764</v>
      </c>
      <c r="G203" s="80">
        <v>1001134.6047798881</v>
      </c>
      <c r="H203" s="82">
        <f t="shared" si="11"/>
        <v>6.8480278871474454E-3</v>
      </c>
      <c r="I203" s="79">
        <v>1296.2497798880795</v>
      </c>
      <c r="J203" s="82">
        <v>1.2964593460590733E-3</v>
      </c>
      <c r="K203" s="20">
        <v>-2.0702777849899903E-3</v>
      </c>
      <c r="L203" s="38">
        <f t="shared" si="10"/>
        <v>200</v>
      </c>
    </row>
    <row r="204" spans="1:12" x14ac:dyDescent="0.3">
      <c r="A204" s="3">
        <f t="shared" si="9"/>
        <v>202</v>
      </c>
      <c r="B204" s="79">
        <v>84.173855922925327</v>
      </c>
      <c r="C204" s="79">
        <v>76</v>
      </c>
      <c r="D204" s="79">
        <v>10.486899313501144</v>
      </c>
      <c r="E204" s="79">
        <v>11.202259431107525</v>
      </c>
      <c r="F204" s="79">
        <v>100.90524193548389</v>
      </c>
      <c r="G204" s="80">
        <v>1002189.2275576412</v>
      </c>
      <c r="H204" s="82">
        <f t="shared" si="11"/>
        <v>1.0534275538154336E-3</v>
      </c>
      <c r="I204" s="79">
        <v>2350.8725576412398</v>
      </c>
      <c r="J204" s="82">
        <v>2.3512526258719487E-3</v>
      </c>
      <c r="K204" s="20">
        <v>-2.0040862925821135E-3</v>
      </c>
      <c r="L204" s="38">
        <f t="shared" si="10"/>
        <v>201</v>
      </c>
    </row>
    <row r="205" spans="1:12" x14ac:dyDescent="0.3">
      <c r="A205" s="3">
        <f t="shared" si="9"/>
        <v>203</v>
      </c>
      <c r="B205" s="79">
        <v>84.224026086956513</v>
      </c>
      <c r="C205" s="79">
        <v>76.314947368421059</v>
      </c>
      <c r="D205" s="79">
        <v>10.431148288973384</v>
      </c>
      <c r="E205" s="79">
        <v>11.107382008874545</v>
      </c>
      <c r="F205" s="79">
        <v>101.1342512908778</v>
      </c>
      <c r="G205" s="80">
        <v>1001341.3727282345</v>
      </c>
      <c r="H205" s="82">
        <f t="shared" si="11"/>
        <v>-8.4600273690127459E-4</v>
      </c>
      <c r="I205" s="79">
        <v>1503.0177282345248</v>
      </c>
      <c r="J205" s="82">
        <v>1.5032607228140642E-3</v>
      </c>
      <c r="K205" s="20">
        <v>-1.8636729330466315E-3</v>
      </c>
      <c r="L205" s="38">
        <f t="shared" si="10"/>
        <v>202</v>
      </c>
    </row>
    <row r="206" spans="1:12" x14ac:dyDescent="0.3">
      <c r="A206" s="3">
        <f t="shared" si="9"/>
        <v>204</v>
      </c>
      <c r="B206" s="79">
        <v>82.984144736842097</v>
      </c>
      <c r="C206" s="79">
        <v>81.030508474576251</v>
      </c>
      <c r="D206" s="79">
        <v>10.403203125000001</v>
      </c>
      <c r="E206" s="79">
        <v>11.227333740085419</v>
      </c>
      <c r="F206" s="79">
        <v>100.6145952109464</v>
      </c>
      <c r="G206" s="80">
        <v>1005492.7770298292</v>
      </c>
      <c r="H206" s="82">
        <f t="shared" si="11"/>
        <v>4.1458431806167262E-3</v>
      </c>
      <c r="I206" s="79">
        <v>5654.4220298292348</v>
      </c>
      <c r="J206" s="82">
        <v>5.6553361866471252E-3</v>
      </c>
      <c r="K206" s="20">
        <v>-1.8594560115484775E-3</v>
      </c>
      <c r="L206" s="38">
        <f t="shared" si="10"/>
        <v>203</v>
      </c>
    </row>
    <row r="207" spans="1:12" x14ac:dyDescent="0.3">
      <c r="A207" s="3">
        <f t="shared" si="9"/>
        <v>205</v>
      </c>
      <c r="B207" s="79">
        <v>82.843856848050393</v>
      </c>
      <c r="C207" s="79">
        <v>75.566265060240966</v>
      </c>
      <c r="D207" s="79">
        <v>10.442987361164304</v>
      </c>
      <c r="E207" s="79">
        <v>11.247717589774801</v>
      </c>
      <c r="F207" s="79">
        <v>101.81634396355354</v>
      </c>
      <c r="G207" s="80">
        <v>993113.45013836049</v>
      </c>
      <c r="H207" s="82">
        <f t="shared" si="11"/>
        <v>-1.2311701460488433E-2</v>
      </c>
      <c r="I207" s="79">
        <v>-6724.9048616394866</v>
      </c>
      <c r="J207" s="82">
        <v>-6.7259920846300071E-3</v>
      </c>
      <c r="K207" s="20">
        <v>-1.5654492217179537E-3</v>
      </c>
      <c r="L207" s="38">
        <f t="shared" si="10"/>
        <v>204</v>
      </c>
    </row>
    <row r="208" spans="1:12" x14ac:dyDescent="0.3">
      <c r="A208" s="3">
        <f t="shared" si="9"/>
        <v>206</v>
      </c>
      <c r="B208" s="79">
        <v>83.982035718198745</v>
      </c>
      <c r="C208" s="79">
        <v>79.307755102040815</v>
      </c>
      <c r="D208" s="79">
        <v>10.44698236196319</v>
      </c>
      <c r="E208" s="79">
        <v>11.369696969696969</v>
      </c>
      <c r="F208" s="79">
        <v>100.10455311973018</v>
      </c>
      <c r="G208" s="80">
        <v>1008292.1529933406</v>
      </c>
      <c r="H208" s="82">
        <f t="shared" si="11"/>
        <v>1.5283956584079439E-2</v>
      </c>
      <c r="I208" s="79">
        <v>8453.7979933406459</v>
      </c>
      <c r="J208" s="82">
        <v>8.455164728443175E-3</v>
      </c>
      <c r="K208" s="20">
        <v>-1.5106615890187708E-3</v>
      </c>
      <c r="L208" s="38">
        <f t="shared" si="10"/>
        <v>205</v>
      </c>
    </row>
    <row r="209" spans="1:12" x14ac:dyDescent="0.3">
      <c r="A209" s="3">
        <f t="shared" si="9"/>
        <v>207</v>
      </c>
      <c r="B209" s="79">
        <v>83.469774313126891</v>
      </c>
      <c r="C209" s="79">
        <v>76.192885375494072</v>
      </c>
      <c r="D209" s="79">
        <v>10.314583653108214</v>
      </c>
      <c r="E209" s="79">
        <v>11.300298507462685</v>
      </c>
      <c r="F209" s="79">
        <v>100.3298532731377</v>
      </c>
      <c r="G209" s="80">
        <v>994007.31055460859</v>
      </c>
      <c r="H209" s="82">
        <f t="shared" si="11"/>
        <v>-1.4167364484910738E-2</v>
      </c>
      <c r="I209" s="79">
        <v>-5831.0444453913951</v>
      </c>
      <c r="J209" s="82">
        <v>-5.8319871569553813E-3</v>
      </c>
      <c r="K209" s="20">
        <v>-1.4734899494196125E-3</v>
      </c>
      <c r="L209" s="38">
        <f t="shared" si="10"/>
        <v>206</v>
      </c>
    </row>
    <row r="210" spans="1:12" x14ac:dyDescent="0.3">
      <c r="A210" s="3">
        <f t="shared" si="9"/>
        <v>208</v>
      </c>
      <c r="B210" s="79">
        <v>84.099097260124424</v>
      </c>
      <c r="C210" s="79">
        <v>76.494023904382459</v>
      </c>
      <c r="D210" s="79">
        <v>10.597327887981329</v>
      </c>
      <c r="E210" s="79">
        <v>12.299013806706112</v>
      </c>
      <c r="F210" s="79">
        <v>100.15912945166761</v>
      </c>
      <c r="G210" s="80">
        <v>1009517.0235693146</v>
      </c>
      <c r="H210" s="82">
        <f t="shared" si="11"/>
        <v>1.5603218256063256E-2</v>
      </c>
      <c r="I210" s="79">
        <v>9678.6685693146428</v>
      </c>
      <c r="J210" s="82">
        <v>9.6802333306313729E-3</v>
      </c>
      <c r="K210" s="20">
        <v>-1.4223933855389652E-3</v>
      </c>
      <c r="L210" s="38">
        <f t="shared" si="10"/>
        <v>207</v>
      </c>
    </row>
    <row r="211" spans="1:12" x14ac:dyDescent="0.3">
      <c r="A211" s="3">
        <f t="shared" si="9"/>
        <v>209</v>
      </c>
      <c r="B211" s="79">
        <v>83.307115739234192</v>
      </c>
      <c r="C211" s="79">
        <v>76.8</v>
      </c>
      <c r="D211" s="79">
        <v>10.479071373752879</v>
      </c>
      <c r="E211" s="79">
        <v>11.335788055680288</v>
      </c>
      <c r="F211" s="79">
        <v>99.758933635847981</v>
      </c>
      <c r="G211" s="80">
        <v>999378.65926793206</v>
      </c>
      <c r="H211" s="82">
        <f t="shared" si="11"/>
        <v>-1.0042786862114239E-2</v>
      </c>
      <c r="I211" s="79">
        <v>-459.6957320679212</v>
      </c>
      <c r="J211" s="82">
        <v>-4.5977005159791173E-4</v>
      </c>
      <c r="K211" s="20">
        <v>-1.356985564915062E-3</v>
      </c>
      <c r="L211" s="38">
        <f t="shared" si="10"/>
        <v>208</v>
      </c>
    </row>
    <row r="212" spans="1:12" x14ac:dyDescent="0.3">
      <c r="A212" s="3">
        <f t="shared" si="9"/>
        <v>210</v>
      </c>
      <c r="B212" s="79">
        <v>83.078946681175182</v>
      </c>
      <c r="C212" s="79">
        <v>79.872</v>
      </c>
      <c r="D212" s="79">
        <v>10.487021439509954</v>
      </c>
      <c r="E212" s="79">
        <v>11.368944099378881</v>
      </c>
      <c r="F212" s="79">
        <v>99.925714285714292</v>
      </c>
      <c r="G212" s="80">
        <v>1005937.8925558934</v>
      </c>
      <c r="H212" s="82">
        <f t="shared" si="11"/>
        <v>6.5633113406344812E-3</v>
      </c>
      <c r="I212" s="79">
        <v>6099.5375558934174</v>
      </c>
      <c r="J212" s="82">
        <v>6.1005236750428697E-3</v>
      </c>
      <c r="K212" s="20">
        <v>-1.3531172309208805E-3</v>
      </c>
      <c r="L212" s="38">
        <f t="shared" si="10"/>
        <v>209</v>
      </c>
    </row>
    <row r="213" spans="1:12" x14ac:dyDescent="0.3">
      <c r="A213" s="3">
        <f t="shared" si="9"/>
        <v>211</v>
      </c>
      <c r="B213" s="79">
        <v>81.292315017513133</v>
      </c>
      <c r="C213" s="79">
        <v>77.390769230769223</v>
      </c>
      <c r="D213" s="79">
        <v>10.478942748091605</v>
      </c>
      <c r="E213" s="79">
        <v>11.131468531468531</v>
      </c>
      <c r="F213" s="79">
        <v>102.23275862068965</v>
      </c>
      <c r="G213" s="80">
        <v>989986.03688676842</v>
      </c>
      <c r="H213" s="82">
        <f t="shared" si="11"/>
        <v>-1.5857694383690446E-2</v>
      </c>
      <c r="I213" s="79">
        <v>-9852.3181132315658</v>
      </c>
      <c r="J213" s="82">
        <v>-9.8539109486668625E-3</v>
      </c>
      <c r="K213" s="20">
        <v>-1.3367145951228498E-3</v>
      </c>
      <c r="L213" s="38">
        <f t="shared" si="10"/>
        <v>210</v>
      </c>
    </row>
    <row r="214" spans="1:12" x14ac:dyDescent="0.3">
      <c r="A214" s="3">
        <f t="shared" si="9"/>
        <v>212</v>
      </c>
      <c r="B214" s="79">
        <v>83.889723191178106</v>
      </c>
      <c r="C214" s="79">
        <v>76.8</v>
      </c>
      <c r="D214" s="79">
        <v>10.39926123381569</v>
      </c>
      <c r="E214" s="79">
        <v>11.204925241864556</v>
      </c>
      <c r="F214" s="79">
        <v>97.433898305084739</v>
      </c>
      <c r="G214" s="80">
        <v>999153.89399379841</v>
      </c>
      <c r="H214" s="82">
        <f t="shared" si="11"/>
        <v>9.2605923371003041E-3</v>
      </c>
      <c r="I214" s="79">
        <v>-684.46100620157085</v>
      </c>
      <c r="J214" s="82">
        <v>-6.845716637881639E-4</v>
      </c>
      <c r="K214" s="20">
        <v>-1.3113461026765278E-3</v>
      </c>
      <c r="L214" s="38">
        <f t="shared" si="10"/>
        <v>211</v>
      </c>
    </row>
    <row r="215" spans="1:12" x14ac:dyDescent="0.3">
      <c r="A215" s="3">
        <f t="shared" si="9"/>
        <v>213</v>
      </c>
      <c r="B215" s="79">
        <v>83.476322161192684</v>
      </c>
      <c r="C215" s="79">
        <v>79.145038167938935</v>
      </c>
      <c r="D215" s="79">
        <v>10.479016079632464</v>
      </c>
      <c r="E215" s="79">
        <v>11.298461538461538</v>
      </c>
      <c r="F215" s="79">
        <v>100.20716783216783</v>
      </c>
      <c r="G215" s="80">
        <v>1005927.7735270766</v>
      </c>
      <c r="H215" s="82">
        <f t="shared" si="11"/>
        <v>6.7796158069322043E-3</v>
      </c>
      <c r="I215" s="79">
        <v>6089.4185270766029</v>
      </c>
      <c r="J215" s="82">
        <v>6.0904030102711983E-3</v>
      </c>
      <c r="K215" s="20">
        <v>-1.2670621726093728E-3</v>
      </c>
      <c r="L215" s="38">
        <f t="shared" si="10"/>
        <v>212</v>
      </c>
    </row>
    <row r="216" spans="1:12" x14ac:dyDescent="0.3">
      <c r="A216" s="3">
        <f t="shared" si="9"/>
        <v>214</v>
      </c>
      <c r="B216" s="79">
        <v>81.309830546515542</v>
      </c>
      <c r="C216" s="79">
        <v>75.946666666666658</v>
      </c>
      <c r="D216" s="79">
        <v>10.339188311688313</v>
      </c>
      <c r="E216" s="79">
        <v>11.209760348583876</v>
      </c>
      <c r="F216" s="79">
        <v>99.266510812390408</v>
      </c>
      <c r="G216" s="80">
        <v>982005.49085099576</v>
      </c>
      <c r="H216" s="82">
        <f t="shared" si="11"/>
        <v>-2.3781312441749525E-2</v>
      </c>
      <c r="I216" s="79">
        <v>-17832.864149004221</v>
      </c>
      <c r="J216" s="82">
        <v>-1.7835747208361716E-2</v>
      </c>
      <c r="K216" s="20">
        <v>-1.2588708788775771E-3</v>
      </c>
      <c r="L216" s="38">
        <f t="shared" si="10"/>
        <v>213</v>
      </c>
    </row>
    <row r="217" spans="1:12" x14ac:dyDescent="0.3">
      <c r="A217" s="3">
        <f t="shared" si="9"/>
        <v>215</v>
      </c>
      <c r="B217" s="79">
        <v>84.504981545559389</v>
      </c>
      <c r="C217" s="79">
        <v>76.512359550561797</v>
      </c>
      <c r="D217" s="79">
        <v>10.580185399768249</v>
      </c>
      <c r="E217" s="79">
        <v>11.117109272964736</v>
      </c>
      <c r="F217" s="79">
        <v>101.21360946745563</v>
      </c>
      <c r="G217" s="80">
        <v>1007733.3714420247</v>
      </c>
      <c r="H217" s="82">
        <f t="shared" si="11"/>
        <v>2.619932457682439E-2</v>
      </c>
      <c r="I217" s="79">
        <v>7895.0164420247311</v>
      </c>
      <c r="J217" s="82">
        <v>7.8962928382805744E-3</v>
      </c>
      <c r="K217" s="20">
        <v>-1.1675867792071025E-3</v>
      </c>
      <c r="L217" s="38">
        <f t="shared" si="10"/>
        <v>214</v>
      </c>
    </row>
    <row r="218" spans="1:12" x14ac:dyDescent="0.3">
      <c r="A218" s="3">
        <f t="shared" si="9"/>
        <v>216</v>
      </c>
      <c r="B218" s="79">
        <v>84.523233717349143</v>
      </c>
      <c r="C218" s="79">
        <v>77.088721804511266</v>
      </c>
      <c r="D218" s="79">
        <v>10.339276717557253</v>
      </c>
      <c r="E218" s="79">
        <v>11.096842105263157</v>
      </c>
      <c r="F218" s="79">
        <v>100.79524089306697</v>
      </c>
      <c r="G218" s="80">
        <v>1002000.0054441785</v>
      </c>
      <c r="H218" s="82">
        <f t="shared" si="11"/>
        <v>-5.6893680018178516E-3</v>
      </c>
      <c r="I218" s="79">
        <v>2161.6504441784928</v>
      </c>
      <c r="J218" s="82">
        <v>2.1619999206556671E-3</v>
      </c>
      <c r="K218" s="20">
        <v>-1.1406999214221489E-3</v>
      </c>
      <c r="L218" s="38">
        <f t="shared" si="10"/>
        <v>215</v>
      </c>
    </row>
    <row r="219" spans="1:12" x14ac:dyDescent="0.3">
      <c r="A219" s="3">
        <f t="shared" si="9"/>
        <v>217</v>
      </c>
      <c r="B219" s="79">
        <v>82.806588474117504</v>
      </c>
      <c r="C219" s="79">
        <v>77.375280898876397</v>
      </c>
      <c r="D219" s="79">
        <v>10.390438054805095</v>
      </c>
      <c r="E219" s="79">
        <v>11.085967242142541</v>
      </c>
      <c r="F219" s="79">
        <v>100.32337434094904</v>
      </c>
      <c r="G219" s="80">
        <v>994837.79571433377</v>
      </c>
      <c r="H219" s="82">
        <f t="shared" si="11"/>
        <v>-7.147913863203792E-3</v>
      </c>
      <c r="I219" s="79">
        <v>-5000.5592856662115</v>
      </c>
      <c r="J219" s="82">
        <v>-5.0013677317532106E-3</v>
      </c>
      <c r="K219" s="20">
        <v>-1.1206589646639744E-3</v>
      </c>
      <c r="L219" s="38">
        <f t="shared" si="10"/>
        <v>216</v>
      </c>
    </row>
    <row r="220" spans="1:12" x14ac:dyDescent="0.3">
      <c r="A220" s="3">
        <f t="shared" si="9"/>
        <v>218</v>
      </c>
      <c r="B220" s="79">
        <v>82.704433189164575</v>
      </c>
      <c r="C220" s="79">
        <v>75.943494423791819</v>
      </c>
      <c r="D220" s="79">
        <v>10.398157281553399</v>
      </c>
      <c r="E220" s="79">
        <v>11.174955277280858</v>
      </c>
      <c r="F220" s="79">
        <v>100.85387323943661</v>
      </c>
      <c r="G220" s="80">
        <v>991486.37986979273</v>
      </c>
      <c r="H220" s="82">
        <f t="shared" si="11"/>
        <v>-3.3688063109168498E-3</v>
      </c>
      <c r="I220" s="79">
        <v>-8351.9751302072546</v>
      </c>
      <c r="J220" s="82">
        <v>-8.3533254034921026E-3</v>
      </c>
      <c r="K220" s="20">
        <v>-9.6189200134397278E-4</v>
      </c>
      <c r="L220" s="38">
        <f t="shared" si="10"/>
        <v>217</v>
      </c>
    </row>
    <row r="221" spans="1:12" x14ac:dyDescent="0.3">
      <c r="A221" s="3">
        <f t="shared" si="9"/>
        <v>219</v>
      </c>
      <c r="B221" s="79">
        <v>84.194732604945358</v>
      </c>
      <c r="C221" s="79">
        <v>75.35639097744361</v>
      </c>
      <c r="D221" s="79">
        <v>10.450917610308474</v>
      </c>
      <c r="E221" s="79">
        <v>11.415867324069923</v>
      </c>
      <c r="F221" s="79">
        <v>101.26403508771932</v>
      </c>
      <c r="G221" s="80">
        <v>1000470.5600653713</v>
      </c>
      <c r="H221" s="82">
        <f t="shared" si="11"/>
        <v>9.0613248734272567E-3</v>
      </c>
      <c r="I221" s="79">
        <v>632.20506537135225</v>
      </c>
      <c r="J221" s="82">
        <v>6.3230727468076807E-4</v>
      </c>
      <c r="K221" s="20">
        <v>-9.5946974921508592E-4</v>
      </c>
      <c r="L221" s="38">
        <f t="shared" si="10"/>
        <v>218</v>
      </c>
    </row>
    <row r="222" spans="1:12" x14ac:dyDescent="0.3">
      <c r="A222" s="3">
        <f t="shared" si="9"/>
        <v>220</v>
      </c>
      <c r="B222" s="79">
        <v>84.485835616438365</v>
      </c>
      <c r="C222" s="79">
        <v>79.742528735632192</v>
      </c>
      <c r="D222" s="79">
        <v>10.31614453125</v>
      </c>
      <c r="E222" s="79">
        <v>11.229551451187335</v>
      </c>
      <c r="F222" s="79">
        <v>100.84997098084736</v>
      </c>
      <c r="G222" s="80">
        <v>1007953.1100145156</v>
      </c>
      <c r="H222" s="82">
        <f t="shared" si="11"/>
        <v>7.4790306160086306E-3</v>
      </c>
      <c r="I222" s="79">
        <v>8114.7550145155983</v>
      </c>
      <c r="J222" s="82">
        <v>8.1160669361554933E-3</v>
      </c>
      <c r="K222" s="20">
        <v>-9.4898138966335291E-4</v>
      </c>
      <c r="L222" s="38">
        <f t="shared" si="10"/>
        <v>219</v>
      </c>
    </row>
    <row r="223" spans="1:12" x14ac:dyDescent="0.3">
      <c r="A223" s="3">
        <f t="shared" si="9"/>
        <v>221</v>
      </c>
      <c r="B223" s="79">
        <v>84.862806007226723</v>
      </c>
      <c r="C223" s="79">
        <v>75.949815498154976</v>
      </c>
      <c r="D223" s="79">
        <v>10.434305225653207</v>
      </c>
      <c r="E223" s="79">
        <v>11.298245614035087</v>
      </c>
      <c r="F223" s="79">
        <v>102.99942163100056</v>
      </c>
      <c r="G223" s="80">
        <v>1005059.7202757606</v>
      </c>
      <c r="H223" s="82">
        <f t="shared" si="11"/>
        <v>-2.8705598603820937E-3</v>
      </c>
      <c r="I223" s="79">
        <v>5221.3652757606469</v>
      </c>
      <c r="J223" s="82">
        <v>5.2222094198023112E-3</v>
      </c>
      <c r="K223" s="20">
        <v>-9.4320800600945103E-4</v>
      </c>
      <c r="L223" s="38">
        <f t="shared" si="10"/>
        <v>220</v>
      </c>
    </row>
    <row r="224" spans="1:12" x14ac:dyDescent="0.3">
      <c r="A224" s="3">
        <f t="shared" si="9"/>
        <v>222</v>
      </c>
      <c r="B224" s="79">
        <v>87.02691537862782</v>
      </c>
      <c r="C224" s="79">
        <v>76.8</v>
      </c>
      <c r="D224" s="79">
        <v>10.583562078540261</v>
      </c>
      <c r="E224" s="79">
        <v>11.219478260869563</v>
      </c>
      <c r="F224" s="79">
        <v>99.365688487584649</v>
      </c>
      <c r="G224" s="80">
        <v>1021887.8012380301</v>
      </c>
      <c r="H224" s="82">
        <f t="shared" si="11"/>
        <v>1.674336422282674E-2</v>
      </c>
      <c r="I224" s="79">
        <v>22049.446238030097</v>
      </c>
      <c r="J224" s="82">
        <v>2.2053010996992705E-2</v>
      </c>
      <c r="K224" s="20">
        <v>-9.3475841819046094E-4</v>
      </c>
      <c r="L224" s="38">
        <f t="shared" si="10"/>
        <v>221</v>
      </c>
    </row>
    <row r="225" spans="1:12" x14ac:dyDescent="0.3">
      <c r="A225" s="3">
        <f t="shared" si="9"/>
        <v>223</v>
      </c>
      <c r="B225" s="79">
        <v>83.507534436732499</v>
      </c>
      <c r="C225" s="79">
        <v>77.086567164179087</v>
      </c>
      <c r="D225" s="79">
        <v>10.479580721003135</v>
      </c>
      <c r="E225" s="79">
        <v>11.122222222222222</v>
      </c>
      <c r="F225" s="79">
        <v>99.295376712328775</v>
      </c>
      <c r="G225" s="80">
        <v>1000358.0756243459</v>
      </c>
      <c r="H225" s="82">
        <f t="shared" si="11"/>
        <v>-2.1068580706806173E-2</v>
      </c>
      <c r="I225" s="79">
        <v>519.72062434593681</v>
      </c>
      <c r="J225" s="82">
        <v>5.1980464816829E-4</v>
      </c>
      <c r="K225" s="20">
        <v>-7.6990702600499331E-4</v>
      </c>
      <c r="L225" s="38">
        <f t="shared" si="10"/>
        <v>222</v>
      </c>
    </row>
    <row r="226" spans="1:12" x14ac:dyDescent="0.3">
      <c r="A226" s="3">
        <f t="shared" si="9"/>
        <v>224</v>
      </c>
      <c r="B226" s="79">
        <v>83.471766403077567</v>
      </c>
      <c r="C226" s="79">
        <v>77.656505576208176</v>
      </c>
      <c r="D226" s="79">
        <v>10.442738467552777</v>
      </c>
      <c r="E226" s="79">
        <v>11.248951048951048</v>
      </c>
      <c r="F226" s="79">
        <v>99.222703639514734</v>
      </c>
      <c r="G226" s="80">
        <v>1000847.1964563417</v>
      </c>
      <c r="H226" s="82">
        <f t="shared" si="11"/>
        <v>4.8894575244018412E-4</v>
      </c>
      <c r="I226" s="79">
        <v>1008.8414563416736</v>
      </c>
      <c r="J226" s="82">
        <v>1.009004556883271E-3</v>
      </c>
      <c r="K226" s="20">
        <v>-7.6956250282991963E-4</v>
      </c>
      <c r="L226" s="38">
        <f t="shared" si="10"/>
        <v>223</v>
      </c>
    </row>
    <row r="227" spans="1:12" x14ac:dyDescent="0.3">
      <c r="A227" s="3">
        <f t="shared" si="9"/>
        <v>225</v>
      </c>
      <c r="B227" s="79">
        <v>83.981278485075435</v>
      </c>
      <c r="C227" s="79">
        <v>76.8</v>
      </c>
      <c r="D227" s="79">
        <v>10.389528375733855</v>
      </c>
      <c r="E227" s="79">
        <v>11.307223672758919</v>
      </c>
      <c r="F227" s="79">
        <v>100.14716208308953</v>
      </c>
      <c r="G227" s="80">
        <v>1000377.6218785255</v>
      </c>
      <c r="H227" s="82">
        <f t="shared" si="11"/>
        <v>-4.6917709264593377E-4</v>
      </c>
      <c r="I227" s="79">
        <v>539.26687852549367</v>
      </c>
      <c r="J227" s="82">
        <v>5.3935406241291243E-4</v>
      </c>
      <c r="K227" s="20">
        <v>-7.6044166164514974E-4</v>
      </c>
      <c r="L227" s="38">
        <f t="shared" si="10"/>
        <v>224</v>
      </c>
    </row>
    <row r="228" spans="1:12" x14ac:dyDescent="0.3">
      <c r="A228" s="3">
        <f t="shared" si="9"/>
        <v>226</v>
      </c>
      <c r="B228" s="79">
        <v>82.680294900457781</v>
      </c>
      <c r="C228" s="79">
        <v>76.235294117647058</v>
      </c>
      <c r="D228" s="79">
        <v>10.578532886963373</v>
      </c>
      <c r="E228" s="79">
        <v>11.325517241379311</v>
      </c>
      <c r="F228" s="79">
        <v>100.3819729888432</v>
      </c>
      <c r="G228" s="80">
        <v>997697.09728506475</v>
      </c>
      <c r="H228" s="82">
        <f t="shared" si="11"/>
        <v>-2.6795127508222327E-3</v>
      </c>
      <c r="I228" s="79">
        <v>-2141.2577149352292</v>
      </c>
      <c r="J228" s="82">
        <v>-2.141603894496755E-3</v>
      </c>
      <c r="K228" s="20">
        <v>-7.5750864896247268E-4</v>
      </c>
      <c r="L228" s="38">
        <f t="shared" si="10"/>
        <v>225</v>
      </c>
    </row>
    <row r="229" spans="1:12" x14ac:dyDescent="0.3">
      <c r="A229" s="3">
        <f t="shared" si="9"/>
        <v>227</v>
      </c>
      <c r="B229" s="79">
        <v>83.075396535026343</v>
      </c>
      <c r="C229" s="79">
        <v>76.515555555555551</v>
      </c>
      <c r="D229" s="79">
        <v>10.800922537952509</v>
      </c>
      <c r="E229" s="79">
        <v>11.2</v>
      </c>
      <c r="F229" s="79">
        <v>99.495590828924165</v>
      </c>
      <c r="G229" s="80">
        <v>1006368.5635291866</v>
      </c>
      <c r="H229" s="82">
        <f t="shared" si="11"/>
        <v>8.691481881343277E-3</v>
      </c>
      <c r="I229" s="79">
        <v>6530.2085291866679</v>
      </c>
      <c r="J229" s="82">
        <v>6.5312642754004648E-3</v>
      </c>
      <c r="K229" s="20">
        <v>-7.3181066347911404E-4</v>
      </c>
      <c r="L229" s="38">
        <f t="shared" si="10"/>
        <v>226</v>
      </c>
    </row>
    <row r="230" spans="1:12" x14ac:dyDescent="0.3">
      <c r="A230" s="3">
        <f t="shared" si="9"/>
        <v>228</v>
      </c>
      <c r="B230" s="79">
        <v>83.443351374756432</v>
      </c>
      <c r="C230" s="79">
        <v>75.657992565055764</v>
      </c>
      <c r="D230" s="79">
        <v>10.52590806330068</v>
      </c>
      <c r="E230" s="79">
        <v>12.283716965046887</v>
      </c>
      <c r="F230" s="79">
        <v>100.67903800475059</v>
      </c>
      <c r="G230" s="80">
        <v>1001985.1143531486</v>
      </c>
      <c r="H230" s="82">
        <f t="shared" si="11"/>
        <v>-4.3557095629715992E-3</v>
      </c>
      <c r="I230" s="79">
        <v>2146.7593531486345</v>
      </c>
      <c r="J230" s="82">
        <v>2.1471064221662457E-3</v>
      </c>
      <c r="K230" s="20">
        <v>-6.845716637881639E-4</v>
      </c>
      <c r="L230" s="38">
        <f t="shared" si="10"/>
        <v>227</v>
      </c>
    </row>
    <row r="231" spans="1:12" x14ac:dyDescent="0.3">
      <c r="A231" s="3">
        <f t="shared" si="9"/>
        <v>229</v>
      </c>
      <c r="B231" s="79">
        <v>83.633420424978311</v>
      </c>
      <c r="C231" s="79">
        <v>76.510188679245275</v>
      </c>
      <c r="D231" s="79">
        <v>10.474563997005989</v>
      </c>
      <c r="E231" s="79">
        <v>11.487291099883404</v>
      </c>
      <c r="F231" s="79">
        <v>101.45317131001781</v>
      </c>
      <c r="G231" s="80">
        <v>1001211.4931864726</v>
      </c>
      <c r="H231" s="82">
        <f t="shared" si="11"/>
        <v>-7.7208848274701314E-4</v>
      </c>
      <c r="I231" s="79">
        <v>1373.1381864725845</v>
      </c>
      <c r="J231" s="82">
        <v>1.3733601832794106E-3</v>
      </c>
      <c r="K231" s="20">
        <v>-6.1443440624777085E-4</v>
      </c>
      <c r="L231" s="38">
        <f t="shared" si="10"/>
        <v>228</v>
      </c>
    </row>
    <row r="232" spans="1:12" x14ac:dyDescent="0.3">
      <c r="A232" s="3">
        <f t="shared" si="9"/>
        <v>230</v>
      </c>
      <c r="B232" s="79">
        <v>84.837446647167141</v>
      </c>
      <c r="C232" s="79">
        <v>74.181818181818187</v>
      </c>
      <c r="D232" s="79">
        <v>10.490149420993649</v>
      </c>
      <c r="E232" s="79">
        <v>11.492838196286469</v>
      </c>
      <c r="F232" s="79">
        <v>100.3819729888432</v>
      </c>
      <c r="G232" s="80">
        <v>1002251.729972351</v>
      </c>
      <c r="H232" s="82">
        <f t="shared" si="11"/>
        <v>1.0389780710244878E-3</v>
      </c>
      <c r="I232" s="79">
        <v>2413.3749723510118</v>
      </c>
      <c r="J232" s="82">
        <v>2.4137651454179429E-3</v>
      </c>
      <c r="K232" s="20">
        <v>-5.6385389971301547E-4</v>
      </c>
      <c r="L232" s="38">
        <f t="shared" si="10"/>
        <v>229</v>
      </c>
    </row>
    <row r="233" spans="1:12" x14ac:dyDescent="0.3">
      <c r="A233" s="3">
        <f t="shared" si="9"/>
        <v>231</v>
      </c>
      <c r="B233" s="79">
        <v>83.828620211290144</v>
      </c>
      <c r="C233" s="79">
        <v>75.595294117647057</v>
      </c>
      <c r="D233" s="79">
        <v>10.474462025316456</v>
      </c>
      <c r="E233" s="79">
        <v>11.137961595273264</v>
      </c>
      <c r="F233" s="79">
        <v>99.850088183421519</v>
      </c>
      <c r="G233" s="80">
        <v>998527.22086986422</v>
      </c>
      <c r="H233" s="82">
        <f t="shared" si="11"/>
        <v>-3.7161413556148215E-3</v>
      </c>
      <c r="I233" s="79">
        <v>-1311.1341301357606</v>
      </c>
      <c r="J233" s="82">
        <v>-1.3113461026765278E-3</v>
      </c>
      <c r="K233" s="20">
        <v>-5.5965957612565706E-4</v>
      </c>
      <c r="L233" s="38">
        <f t="shared" si="10"/>
        <v>230</v>
      </c>
    </row>
    <row r="234" spans="1:12" x14ac:dyDescent="0.3">
      <c r="A234" s="3">
        <f t="shared" si="9"/>
        <v>232</v>
      </c>
      <c r="B234" s="79">
        <v>83.125478723404242</v>
      </c>
      <c r="C234" s="79">
        <v>77.105976095617521</v>
      </c>
      <c r="D234" s="79">
        <v>10.443344481605351</v>
      </c>
      <c r="E234" s="79">
        <v>11.150092833271444</v>
      </c>
      <c r="F234" s="79">
        <v>99.01331360946746</v>
      </c>
      <c r="G234" s="80">
        <v>997315.33097094041</v>
      </c>
      <c r="H234" s="82">
        <f t="shared" si="11"/>
        <v>-1.2136773776363352E-3</v>
      </c>
      <c r="I234" s="79">
        <v>-2523.0240290595684</v>
      </c>
      <c r="J234" s="82">
        <v>-2.5234319292137663E-3</v>
      </c>
      <c r="K234" s="20">
        <v>-5.4599286483626253E-4</v>
      </c>
      <c r="L234" s="38">
        <f t="shared" si="10"/>
        <v>231</v>
      </c>
    </row>
    <row r="235" spans="1:12" x14ac:dyDescent="0.3">
      <c r="A235" s="3">
        <f t="shared" si="9"/>
        <v>233</v>
      </c>
      <c r="B235" s="79">
        <v>83.418054545454538</v>
      </c>
      <c r="C235" s="79">
        <v>77.714285714285708</v>
      </c>
      <c r="D235" s="79">
        <v>10.451110491071429</v>
      </c>
      <c r="E235" s="79">
        <v>11.321148825065276</v>
      </c>
      <c r="F235" s="79">
        <v>100.6207207207207</v>
      </c>
      <c r="G235" s="80">
        <v>1001530.3814553625</v>
      </c>
      <c r="H235" s="82">
        <f t="shared" si="11"/>
        <v>4.2263969614491081E-3</v>
      </c>
      <c r="I235" s="79">
        <v>1692.0264553625602</v>
      </c>
      <c r="J235" s="82">
        <v>1.6923000071972236E-3</v>
      </c>
      <c r="K235" s="20">
        <v>-5.4341936172285442E-4</v>
      </c>
      <c r="L235" s="38">
        <f t="shared" si="10"/>
        <v>232</v>
      </c>
    </row>
    <row r="236" spans="1:12" x14ac:dyDescent="0.3">
      <c r="A236" s="3">
        <f t="shared" si="9"/>
        <v>234</v>
      </c>
      <c r="B236" s="79">
        <v>81.994052287581681</v>
      </c>
      <c r="C236" s="79">
        <v>72.884705882352932</v>
      </c>
      <c r="D236" s="79">
        <v>10.295470785262374</v>
      </c>
      <c r="E236" s="79">
        <v>10.993357933579336</v>
      </c>
      <c r="F236" s="79">
        <v>95.315236952609482</v>
      </c>
      <c r="G236" s="80">
        <v>975317.193160397</v>
      </c>
      <c r="H236" s="82">
        <f t="shared" si="11"/>
        <v>-2.6173133416955485E-2</v>
      </c>
      <c r="I236" s="79">
        <v>-24521.161839602981</v>
      </c>
      <c r="J236" s="82">
        <v>-2.4525126203628168E-2</v>
      </c>
      <c r="K236" s="20">
        <v>-5.1593974863155365E-4</v>
      </c>
      <c r="L236" s="38">
        <f t="shared" si="10"/>
        <v>233</v>
      </c>
    </row>
    <row r="237" spans="1:12" x14ac:dyDescent="0.3">
      <c r="A237" s="3">
        <f t="shared" si="9"/>
        <v>235</v>
      </c>
      <c r="B237" s="79">
        <v>82.538722288959264</v>
      </c>
      <c r="C237" s="79">
        <v>76.958677685950406</v>
      </c>
      <c r="D237" s="79">
        <v>10.237681405895692</v>
      </c>
      <c r="E237" s="79">
        <v>11.12</v>
      </c>
      <c r="F237" s="79">
        <v>96.62239089184061</v>
      </c>
      <c r="G237" s="80">
        <v>987095.08569483005</v>
      </c>
      <c r="H237" s="82">
        <f t="shared" si="11"/>
        <v>1.2075961150923797E-2</v>
      </c>
      <c r="I237" s="79">
        <v>-12743.269305169932</v>
      </c>
      <c r="J237" s="82">
        <v>-1.2745329523960833E-2</v>
      </c>
      <c r="K237" s="20">
        <v>-4.5977005159791173E-4</v>
      </c>
      <c r="L237" s="38">
        <f t="shared" si="10"/>
        <v>234</v>
      </c>
    </row>
    <row r="238" spans="1:12" x14ac:dyDescent="0.3">
      <c r="A238" s="3">
        <f t="shared" si="9"/>
        <v>236</v>
      </c>
      <c r="B238" s="79">
        <v>83.99505749668289</v>
      </c>
      <c r="C238" s="79">
        <v>76.95835051546392</v>
      </c>
      <c r="D238" s="79">
        <v>10.418683905827866</v>
      </c>
      <c r="E238" s="79">
        <v>11.195759182127981</v>
      </c>
      <c r="F238" s="79">
        <v>98.780921052631584</v>
      </c>
      <c r="G238" s="80">
        <v>1000982.0402770191</v>
      </c>
      <c r="H238" s="82">
        <f t="shared" si="11"/>
        <v>1.406850746543209E-2</v>
      </c>
      <c r="I238" s="79">
        <v>1143.6852770191617</v>
      </c>
      <c r="J238" s="82">
        <v>1.1438701779140706E-3</v>
      </c>
      <c r="K238" s="20">
        <v>-2.7305779496967152E-4</v>
      </c>
      <c r="L238" s="38">
        <f t="shared" si="10"/>
        <v>235</v>
      </c>
    </row>
    <row r="239" spans="1:12" x14ac:dyDescent="0.3">
      <c r="A239" s="3">
        <f t="shared" si="9"/>
        <v>237</v>
      </c>
      <c r="B239" s="79">
        <v>81.30836963696369</v>
      </c>
      <c r="C239" s="79">
        <v>74.271604938271594</v>
      </c>
      <c r="D239" s="79">
        <v>10.309229279628195</v>
      </c>
      <c r="E239" s="79">
        <v>11.021818181818182</v>
      </c>
      <c r="F239" s="79">
        <v>96.329317269076299</v>
      </c>
      <c r="G239" s="80">
        <v>975737.59919138835</v>
      </c>
      <c r="H239" s="82">
        <f t="shared" si="11"/>
        <v>-2.5219674349646115E-2</v>
      </c>
      <c r="I239" s="79">
        <v>-24100.755808611633</v>
      </c>
      <c r="J239" s="82">
        <v>-2.410465220511733E-2</v>
      </c>
      <c r="K239" s="20">
        <v>-2.5409787932673816E-4</v>
      </c>
      <c r="L239" s="38">
        <f t="shared" si="10"/>
        <v>236</v>
      </c>
    </row>
    <row r="240" spans="1:12" x14ac:dyDescent="0.3">
      <c r="A240" s="3">
        <f t="shared" si="9"/>
        <v>238</v>
      </c>
      <c r="B240" s="79">
        <v>79.308345771144275</v>
      </c>
      <c r="C240" s="79">
        <v>74.512340425531917</v>
      </c>
      <c r="D240" s="79">
        <v>10.011504320502748</v>
      </c>
      <c r="E240" s="79">
        <v>10.855119322555812</v>
      </c>
      <c r="F240" s="79">
        <v>93.902932960893878</v>
      </c>
      <c r="G240" s="80">
        <v>955744.53336496244</v>
      </c>
      <c r="H240" s="82">
        <f t="shared" si="11"/>
        <v>-2.0490207452284803E-2</v>
      </c>
      <c r="I240" s="79">
        <v>-44093.821635037544</v>
      </c>
      <c r="J240" s="82">
        <v>-4.410095033315415E-2</v>
      </c>
      <c r="K240" s="20">
        <v>-2.0699761970389819E-4</v>
      </c>
      <c r="L240" s="38">
        <f t="shared" si="10"/>
        <v>237</v>
      </c>
    </row>
    <row r="241" spans="1:12" x14ac:dyDescent="0.3">
      <c r="A241" s="3">
        <f t="shared" si="9"/>
        <v>239</v>
      </c>
      <c r="B241" s="79">
        <v>85.222879780769688</v>
      </c>
      <c r="C241" s="79">
        <v>81.852631578947367</v>
      </c>
      <c r="D241" s="79">
        <v>10.446423297785069</v>
      </c>
      <c r="E241" s="79">
        <v>11.426846703733121</v>
      </c>
      <c r="F241" s="79">
        <v>101.10089686098654</v>
      </c>
      <c r="G241" s="80">
        <v>1021488.6828405409</v>
      </c>
      <c r="H241" s="82">
        <f t="shared" si="11"/>
        <v>6.8788412782344599E-2</v>
      </c>
      <c r="I241" s="79">
        <v>21650.327840540907</v>
      </c>
      <c r="J241" s="82">
        <v>2.1653828073579861E-2</v>
      </c>
      <c r="K241" s="20">
        <v>-2.0530183907026533E-4</v>
      </c>
      <c r="L241" s="38">
        <f t="shared" si="10"/>
        <v>238</v>
      </c>
    </row>
    <row r="242" spans="1:12" x14ac:dyDescent="0.3">
      <c r="A242" s="3">
        <f t="shared" si="9"/>
        <v>240</v>
      </c>
      <c r="B242" s="79">
        <v>84.058199556022899</v>
      </c>
      <c r="C242" s="79">
        <v>78.222222222222214</v>
      </c>
      <c r="D242" s="79">
        <v>10.399205665024631</v>
      </c>
      <c r="E242" s="79">
        <v>11.330790190735694</v>
      </c>
      <c r="F242" s="79">
        <v>99.678677563150075</v>
      </c>
      <c r="G242" s="80">
        <v>1004454.5629938769</v>
      </c>
      <c r="H242" s="82">
        <f t="shared" si="11"/>
        <v>-1.6675779313869432E-2</v>
      </c>
      <c r="I242" s="79">
        <v>4616.2079938768875</v>
      </c>
      <c r="J242" s="82">
        <v>4.6169543014549464E-3</v>
      </c>
      <c r="K242" s="20">
        <v>1.3773614913162792E-6</v>
      </c>
      <c r="L242" s="38">
        <f t="shared" si="10"/>
        <v>239</v>
      </c>
    </row>
    <row r="243" spans="1:12" x14ac:dyDescent="0.3">
      <c r="A243" s="3">
        <f t="shared" si="9"/>
        <v>241</v>
      </c>
      <c r="B243" s="79">
        <v>86.957841793471928</v>
      </c>
      <c r="C243" s="79">
        <v>75.093333333333334</v>
      </c>
      <c r="D243" s="79">
        <v>10.821766405282707</v>
      </c>
      <c r="E243" s="79">
        <v>11.574913428241631</v>
      </c>
      <c r="F243" s="79">
        <v>101.62921348314607</v>
      </c>
      <c r="G243" s="80">
        <v>1026086.3087260566</v>
      </c>
      <c r="H243" s="82">
        <f t="shared" si="11"/>
        <v>2.1535813096118739E-2</v>
      </c>
      <c r="I243" s="79">
        <v>26247.953726056614</v>
      </c>
      <c r="J243" s="82">
        <v>2.625219726248311E-2</v>
      </c>
      <c r="K243" s="20">
        <v>1.2833416062672361E-4</v>
      </c>
      <c r="L243" s="38">
        <f t="shared" si="10"/>
        <v>240</v>
      </c>
    </row>
    <row r="244" spans="1:12" x14ac:dyDescent="0.3">
      <c r="A244" s="3">
        <f t="shared" si="9"/>
        <v>242</v>
      </c>
      <c r="B244" s="79">
        <v>83.467379995534714</v>
      </c>
      <c r="C244" s="79">
        <v>72.991735537190081</v>
      </c>
      <c r="D244" s="79">
        <v>10.288253588516747</v>
      </c>
      <c r="E244" s="79">
        <v>10.995681310498883</v>
      </c>
      <c r="F244" s="79">
        <v>99.457777777777778</v>
      </c>
      <c r="G244" s="80">
        <v>984318.77443692356</v>
      </c>
      <c r="H244" s="82">
        <f t="shared" si="11"/>
        <v>-4.0705673522717367E-2</v>
      </c>
      <c r="I244" s="79">
        <v>-15519.580563076423</v>
      </c>
      <c r="J244" s="82">
        <v>-1.5522089631254867E-2</v>
      </c>
      <c r="K244" s="20">
        <v>1.3642959502527531E-4</v>
      </c>
      <c r="L244" s="38">
        <f t="shared" si="10"/>
        <v>241</v>
      </c>
    </row>
    <row r="245" spans="1:12" x14ac:dyDescent="0.3">
      <c r="A245" s="3">
        <f t="shared" si="9"/>
        <v>243</v>
      </c>
      <c r="B245" s="79">
        <v>79.450812562870226</v>
      </c>
      <c r="C245" s="79">
        <v>73.961739130434779</v>
      </c>
      <c r="D245" s="79">
        <v>10.251661264181523</v>
      </c>
      <c r="E245" s="79">
        <v>10.524687144482366</v>
      </c>
      <c r="F245" s="79">
        <v>97.415793413173645</v>
      </c>
      <c r="G245" s="80">
        <v>962049.48988222273</v>
      </c>
      <c r="H245" s="82">
        <f t="shared" si="11"/>
        <v>-2.2624057503566219E-2</v>
      </c>
      <c r="I245" s="79">
        <v>-37788.865117777255</v>
      </c>
      <c r="J245" s="82">
        <v>-3.7794974486428115E-2</v>
      </c>
      <c r="K245" s="20">
        <v>1.7695679482814235E-4</v>
      </c>
      <c r="L245" s="38">
        <f t="shared" si="10"/>
        <v>242</v>
      </c>
    </row>
    <row r="246" spans="1:12" x14ac:dyDescent="0.3">
      <c r="A246" s="3">
        <f t="shared" si="9"/>
        <v>244</v>
      </c>
      <c r="B246" s="79">
        <v>78.529862450035267</v>
      </c>
      <c r="C246" s="79">
        <v>71.945823927765232</v>
      </c>
      <c r="D246" s="79">
        <v>9.7637603305785134</v>
      </c>
      <c r="E246" s="79">
        <v>10.291525423728812</v>
      </c>
      <c r="F246" s="79">
        <v>95.300386100386092</v>
      </c>
      <c r="G246" s="80">
        <v>936703.04214798054</v>
      </c>
      <c r="H246" s="82">
        <f t="shared" si="11"/>
        <v>-2.6346303387516201E-2</v>
      </c>
      <c r="I246" s="79">
        <v>-63135.312852019444</v>
      </c>
      <c r="J246" s="82">
        <v>-6.31455200096014E-2</v>
      </c>
      <c r="K246" s="20">
        <v>2.315817423829152E-4</v>
      </c>
      <c r="L246" s="38">
        <f t="shared" si="10"/>
        <v>243</v>
      </c>
    </row>
    <row r="247" spans="1:12" x14ac:dyDescent="0.3">
      <c r="A247" s="3">
        <f t="shared" si="9"/>
        <v>245</v>
      </c>
      <c r="B247" s="79">
        <v>81.938957838108337</v>
      </c>
      <c r="C247" s="79">
        <v>76.8</v>
      </c>
      <c r="D247" s="79">
        <v>10.034024336283185</v>
      </c>
      <c r="E247" s="79">
        <v>10.658937198067633</v>
      </c>
      <c r="F247" s="79">
        <v>99.517915309446252</v>
      </c>
      <c r="G247" s="80">
        <v>976810.12731609191</v>
      </c>
      <c r="H247" s="82">
        <f t="shared" si="11"/>
        <v>4.2817289325911334E-2</v>
      </c>
      <c r="I247" s="79">
        <v>-23028.227683908073</v>
      </c>
      <c r="J247" s="82">
        <v>-2.3031950683576319E-2</v>
      </c>
      <c r="K247" s="20">
        <v>2.8218268416800601E-4</v>
      </c>
      <c r="L247" s="38">
        <f t="shared" si="10"/>
        <v>244</v>
      </c>
    </row>
    <row r="248" spans="1:12" x14ac:dyDescent="0.3">
      <c r="A248" s="3">
        <f t="shared" si="9"/>
        <v>246</v>
      </c>
      <c r="B248" s="79">
        <v>84.913603419675894</v>
      </c>
      <c r="C248" s="79">
        <v>76.985060240963861</v>
      </c>
      <c r="D248" s="79">
        <v>10.334495159059475</v>
      </c>
      <c r="E248" s="79">
        <v>11.106968158744806</v>
      </c>
      <c r="F248" s="79">
        <v>94.301398026315795</v>
      </c>
      <c r="G248" s="80">
        <v>1002077.5728598168</v>
      </c>
      <c r="H248" s="82">
        <f t="shared" si="11"/>
        <v>2.5867305054617207E-2</v>
      </c>
      <c r="I248" s="79">
        <v>2239.2178598168539</v>
      </c>
      <c r="J248" s="82">
        <v>2.239579876706024E-3</v>
      </c>
      <c r="K248" s="20">
        <v>2.9265346176387202E-4</v>
      </c>
      <c r="L248" s="38">
        <f t="shared" si="10"/>
        <v>245</v>
      </c>
    </row>
    <row r="249" spans="1:12" x14ac:dyDescent="0.3">
      <c r="A249" s="3">
        <f t="shared" si="9"/>
        <v>247</v>
      </c>
      <c r="B249" s="79">
        <v>77.073725982669842</v>
      </c>
      <c r="C249" s="79">
        <v>72</v>
      </c>
      <c r="D249" s="79">
        <v>9.3724393656716405</v>
      </c>
      <c r="E249" s="79">
        <v>9.4207166123778503</v>
      </c>
      <c r="F249" s="79">
        <v>86.274978089395276</v>
      </c>
      <c r="G249" s="80">
        <v>912507.11957430351</v>
      </c>
      <c r="H249" s="82">
        <f t="shared" si="11"/>
        <v>-8.9384749954925513E-2</v>
      </c>
      <c r="I249" s="79">
        <v>-87331.235425696475</v>
      </c>
      <c r="J249" s="82">
        <v>-8.7345354365502892E-2</v>
      </c>
      <c r="K249" s="20">
        <v>3.8716276922152174E-4</v>
      </c>
      <c r="L249" s="38">
        <f t="shared" si="10"/>
        <v>246</v>
      </c>
    </row>
    <row r="250" spans="1:12" x14ac:dyDescent="0.3">
      <c r="A250" s="3">
        <f t="shared" si="9"/>
        <v>248</v>
      </c>
      <c r="B250" s="79">
        <v>83.535861928104566</v>
      </c>
      <c r="C250" s="79">
        <v>73.058461538461543</v>
      </c>
      <c r="D250" s="79">
        <v>10.452824141519253</v>
      </c>
      <c r="E250" s="79">
        <v>11.311529099358264</v>
      </c>
      <c r="F250" s="79">
        <v>95.421133231240432</v>
      </c>
      <c r="G250" s="80">
        <v>989639.04151333042</v>
      </c>
      <c r="H250" s="82">
        <f t="shared" si="11"/>
        <v>8.4527474125363433E-2</v>
      </c>
      <c r="I250" s="79">
        <v>-10199.313486669562</v>
      </c>
      <c r="J250" s="82">
        <v>-1.0200962421240143E-2</v>
      </c>
      <c r="K250" s="20">
        <v>4.9490415905609393E-4</v>
      </c>
      <c r="L250" s="38">
        <f t="shared" si="10"/>
        <v>247</v>
      </c>
    </row>
    <row r="251" spans="1:12" x14ac:dyDescent="0.3">
      <c r="A251" s="3">
        <f t="shared" si="9"/>
        <v>249</v>
      </c>
      <c r="B251" s="79">
        <v>87.201498433455924</v>
      </c>
      <c r="C251" s="79">
        <v>69.347708894878707</v>
      </c>
      <c r="D251" s="79">
        <v>10.230839925062448</v>
      </c>
      <c r="E251" s="79">
        <v>10.061349693251532</v>
      </c>
      <c r="F251" s="79">
        <v>84.290322580645167</v>
      </c>
      <c r="G251" s="80">
        <v>987013.21645474841</v>
      </c>
      <c r="H251" s="82">
        <f t="shared" si="11"/>
        <v>-2.6533159550442553E-3</v>
      </c>
      <c r="I251" s="79">
        <v>-12825.138545251568</v>
      </c>
      <c r="J251" s="82">
        <v>-1.2827211999935298E-2</v>
      </c>
      <c r="K251" s="20">
        <v>5.1980464816829E-4</v>
      </c>
      <c r="L251" s="38">
        <f t="shared" si="10"/>
        <v>248</v>
      </c>
    </row>
    <row r="252" spans="1:12" x14ac:dyDescent="0.3">
      <c r="A252" s="3">
        <f t="shared" si="9"/>
        <v>250</v>
      </c>
      <c r="B252" s="79">
        <v>85.588335509138389</v>
      </c>
      <c r="C252" s="79">
        <v>73.81970149253732</v>
      </c>
      <c r="D252" s="79">
        <v>11.631493299298025</v>
      </c>
      <c r="E252" s="79">
        <v>10.721951219512196</v>
      </c>
      <c r="F252" s="79">
        <v>92.318269230769232</v>
      </c>
      <c r="G252" s="80">
        <v>1034278.8464329005</v>
      </c>
      <c r="H252" s="82">
        <f t="shared" si="11"/>
        <v>4.7887535030103789E-2</v>
      </c>
      <c r="I252" s="79">
        <v>34440.491432900541</v>
      </c>
      <c r="J252" s="82">
        <v>3.4446059466182954E-2</v>
      </c>
      <c r="K252" s="20">
        <v>5.3935406241291243E-4</v>
      </c>
      <c r="L252" s="38">
        <f t="shared" si="10"/>
        <v>249</v>
      </c>
    </row>
    <row r="253" spans="1:12" x14ac:dyDescent="0.3">
      <c r="A253" s="3">
        <f t="shared" si="9"/>
        <v>251</v>
      </c>
      <c r="B253" s="79">
        <v>81.066628425748874</v>
      </c>
      <c r="C253" s="79">
        <v>78.231055900621115</v>
      </c>
      <c r="D253" s="79">
        <v>10.479988049713191</v>
      </c>
      <c r="E253" s="79">
        <v>9.7019108280254773</v>
      </c>
      <c r="F253" s="79">
        <v>101.69225401256107</v>
      </c>
      <c r="G253" s="80">
        <v>986135.40428714245</v>
      </c>
      <c r="H253" s="82">
        <f t="shared" si="11"/>
        <v>-4.6547836022943767E-2</v>
      </c>
      <c r="I253" s="79">
        <v>-13702.950712857535</v>
      </c>
      <c r="J253" s="82">
        <v>-1.3705166084429253E-2</v>
      </c>
      <c r="K253" s="20">
        <v>5.5469207881712239E-4</v>
      </c>
      <c r="L253" s="38">
        <f t="shared" si="10"/>
        <v>250</v>
      </c>
    </row>
    <row r="254" spans="1:12" x14ac:dyDescent="0.3">
      <c r="A254" s="3">
        <f t="shared" si="9"/>
        <v>252</v>
      </c>
      <c r="B254" s="79">
        <v>83.328404730617606</v>
      </c>
      <c r="C254" s="79">
        <v>74.926829268292693</v>
      </c>
      <c r="D254" s="79">
        <v>10.903712446351934</v>
      </c>
      <c r="E254" s="79">
        <v>10.541176470588235</v>
      </c>
      <c r="F254" s="79">
        <v>115.6096551724138</v>
      </c>
      <c r="G254" s="80">
        <v>1008911.856321095</v>
      </c>
      <c r="H254" s="82">
        <f t="shared" si="11"/>
        <v>2.3096678138655014E-2</v>
      </c>
      <c r="I254" s="79">
        <v>9073.5013210950419</v>
      </c>
      <c r="J254" s="82">
        <v>9.0749682443368972E-3</v>
      </c>
      <c r="K254" s="20">
        <v>6.0020906990324279E-4</v>
      </c>
      <c r="L254" s="38">
        <f t="shared" si="10"/>
        <v>251</v>
      </c>
    </row>
    <row r="255" spans="1:12" x14ac:dyDescent="0.3">
      <c r="A255" s="3">
        <f t="shared" si="9"/>
        <v>253</v>
      </c>
      <c r="B255" s="79">
        <v>81.334271217712171</v>
      </c>
      <c r="C255" s="79">
        <v>79.919999999999987</v>
      </c>
      <c r="D255" s="79">
        <v>10.646220850480111</v>
      </c>
      <c r="E255" s="79">
        <v>12.1275</v>
      </c>
      <c r="F255" s="79">
        <v>123.3956834532374</v>
      </c>
      <c r="G255" s="80">
        <v>1009770.6168451385</v>
      </c>
      <c r="H255" s="82">
        <f t="shared" si="11"/>
        <v>8.511749749624542E-4</v>
      </c>
      <c r="I255" s="79">
        <v>9932.261845138506</v>
      </c>
      <c r="J255" s="82">
        <v>9.9338676051675436E-3</v>
      </c>
      <c r="K255" s="20">
        <v>6.3230727468076807E-4</v>
      </c>
      <c r="L255" s="38">
        <f t="shared" si="10"/>
        <v>252</v>
      </c>
    </row>
    <row r="256" spans="1:12" x14ac:dyDescent="0.3">
      <c r="A256" s="3">
        <f t="shared" si="9"/>
        <v>254</v>
      </c>
      <c r="B256" s="79">
        <v>81.533087339201089</v>
      </c>
      <c r="C256" s="79">
        <v>84.641441441441444</v>
      </c>
      <c r="D256" s="79">
        <v>10.506641221374045</v>
      </c>
      <c r="E256" s="79">
        <v>10.666666666666666</v>
      </c>
      <c r="F256" s="79">
        <v>93.72802734375</v>
      </c>
      <c r="G256" s="80">
        <v>1005901.8974075902</v>
      </c>
      <c r="H256" s="82">
        <f t="shared" si="11"/>
        <v>-3.8312854157268594E-3</v>
      </c>
      <c r="I256" s="79">
        <v>6063.5424075901974</v>
      </c>
      <c r="J256" s="82">
        <v>6.0645227073632289E-3</v>
      </c>
      <c r="K256" s="20">
        <v>6.4376412228685231E-4</v>
      </c>
      <c r="L256" s="38">
        <f t="shared" si="10"/>
        <v>253</v>
      </c>
    </row>
    <row r="257" spans="1:12" x14ac:dyDescent="0.3">
      <c r="A257" s="3">
        <f t="shared" si="9"/>
        <v>255</v>
      </c>
      <c r="B257" s="79">
        <v>86.690101318528789</v>
      </c>
      <c r="C257" s="79">
        <v>75.544414168937323</v>
      </c>
      <c r="D257" s="79">
        <v>10.884785522788206</v>
      </c>
      <c r="E257" s="79">
        <v>12.075636363636363</v>
      </c>
      <c r="F257" s="79">
        <v>112.81256544502619</v>
      </c>
      <c r="G257" s="80">
        <v>1032031.2549873427</v>
      </c>
      <c r="H257" s="82">
        <f t="shared" si="11"/>
        <v>2.5976049599959028E-2</v>
      </c>
      <c r="I257" s="79">
        <v>32192.899987342767</v>
      </c>
      <c r="J257" s="82">
        <v>3.219810464996891E-2</v>
      </c>
      <c r="K257" s="20">
        <v>6.5131112843136657E-4</v>
      </c>
      <c r="L257" s="38">
        <f t="shared" si="10"/>
        <v>254</v>
      </c>
    </row>
    <row r="258" spans="1:12" x14ac:dyDescent="0.3">
      <c r="A258" s="3">
        <f t="shared" si="9"/>
        <v>256</v>
      </c>
      <c r="B258" s="79">
        <v>85.873374364463473</v>
      </c>
      <c r="C258" s="79">
        <v>76.374515235457054</v>
      </c>
      <c r="D258" s="79">
        <v>10.257566523605149</v>
      </c>
      <c r="E258" s="79">
        <v>11.804384485666104</v>
      </c>
      <c r="F258" s="79">
        <v>97.21875</v>
      </c>
      <c r="G258" s="80">
        <v>1006464.5874541875</v>
      </c>
      <c r="H258" s="82">
        <f t="shared" si="11"/>
        <v>-2.4773152372666085E-2</v>
      </c>
      <c r="I258" s="79">
        <v>6626.2324541874696</v>
      </c>
      <c r="J258" s="82">
        <v>6.6273037246980483E-3</v>
      </c>
      <c r="K258" s="20">
        <v>6.5398105793395102E-4</v>
      </c>
      <c r="L258" s="38">
        <f t="shared" si="10"/>
        <v>255</v>
      </c>
    </row>
    <row r="259" spans="1:12" x14ac:dyDescent="0.3">
      <c r="A259" s="3">
        <f t="shared" si="9"/>
        <v>257</v>
      </c>
      <c r="B259" s="79">
        <v>84.54933593749999</v>
      </c>
      <c r="C259" s="79">
        <v>82.362116991643447</v>
      </c>
      <c r="D259" s="79">
        <v>10.487014435695539</v>
      </c>
      <c r="E259" s="79">
        <v>11.609173333333333</v>
      </c>
      <c r="F259" s="79">
        <v>103.89199614271939</v>
      </c>
      <c r="G259" s="80">
        <v>1021589.2772356569</v>
      </c>
      <c r="H259" s="82">
        <f t="shared" si="11"/>
        <v>1.5027542916066894E-2</v>
      </c>
      <c r="I259" s="79">
        <v>21750.922235656879</v>
      </c>
      <c r="J259" s="82">
        <v>2.1754438731905697E-2</v>
      </c>
      <c r="K259" s="20">
        <v>6.9570906615287764E-4</v>
      </c>
      <c r="L259" s="38">
        <f t="shared" si="10"/>
        <v>256</v>
      </c>
    </row>
    <row r="260" spans="1:12" x14ac:dyDescent="0.3">
      <c r="A260" s="3">
        <f t="shared" ref="A260:A323" si="12">A259+1</f>
        <v>258</v>
      </c>
      <c r="B260" s="79">
        <v>82.817117117117107</v>
      </c>
      <c r="C260" s="79">
        <v>73.807792207792204</v>
      </c>
      <c r="D260" s="79">
        <v>9.9716899258613179</v>
      </c>
      <c r="E260" s="79">
        <v>10.358631335219963</v>
      </c>
      <c r="F260" s="79">
        <v>91.40625</v>
      </c>
      <c r="G260" s="80">
        <v>969455.45194679173</v>
      </c>
      <c r="H260" s="82">
        <f t="shared" si="11"/>
        <v>-5.1032079575008216E-2</v>
      </c>
      <c r="I260" s="79">
        <v>-30382.903053208254</v>
      </c>
      <c r="J260" s="82">
        <v>-3.0387815091578733E-2</v>
      </c>
      <c r="K260" s="20">
        <v>7.5084427971522025E-4</v>
      </c>
      <c r="L260" s="38">
        <f t="shared" si="10"/>
        <v>257</v>
      </c>
    </row>
    <row r="261" spans="1:12" x14ac:dyDescent="0.3">
      <c r="A261" s="3">
        <f t="shared" si="12"/>
        <v>259</v>
      </c>
      <c r="B261" s="79">
        <v>87.379489610389612</v>
      </c>
      <c r="C261" s="79">
        <v>80.121081081081073</v>
      </c>
      <c r="D261" s="79">
        <v>10.717928669410151</v>
      </c>
      <c r="E261" s="79">
        <v>10.835493741307371</v>
      </c>
      <c r="F261" s="79">
        <v>91.326153846153844</v>
      </c>
      <c r="G261" s="80">
        <v>1032433.2285303024</v>
      </c>
      <c r="H261" s="82">
        <f t="shared" si="11"/>
        <v>6.4962011876918302E-2</v>
      </c>
      <c r="I261" s="79">
        <v>32594.87353030243</v>
      </c>
      <c r="J261" s="82">
        <v>3.2600143180446836E-2</v>
      </c>
      <c r="K261" s="20">
        <v>7.518071365085182E-4</v>
      </c>
      <c r="L261" s="38">
        <f t="shared" ref="L261:L324" si="13">L260+1</f>
        <v>258</v>
      </c>
    </row>
    <row r="262" spans="1:12" x14ac:dyDescent="0.3">
      <c r="A262" s="3">
        <f t="shared" si="12"/>
        <v>260</v>
      </c>
      <c r="B262" s="79">
        <v>83.1859371506645</v>
      </c>
      <c r="C262" s="79">
        <v>74.412435233160608</v>
      </c>
      <c r="D262" s="79">
        <v>10.385051293487956</v>
      </c>
      <c r="E262" s="79">
        <v>11.570327774583093</v>
      </c>
      <c r="F262" s="79">
        <v>99.195541760722364</v>
      </c>
      <c r="G262" s="80">
        <v>990831.51997134974</v>
      </c>
      <c r="H262" s="82">
        <f t="shared" ref="H262:H325" si="14">G262/G261-1</f>
        <v>-4.0294817533308103E-2</v>
      </c>
      <c r="I262" s="79">
        <v>-9006.8350286502391</v>
      </c>
      <c r="J262" s="82">
        <v>-9.0082911738770411E-3</v>
      </c>
      <c r="K262" s="20">
        <v>7.6320055001814064E-4</v>
      </c>
      <c r="L262" s="38">
        <f t="shared" si="13"/>
        <v>259</v>
      </c>
    </row>
    <row r="263" spans="1:12" x14ac:dyDescent="0.3">
      <c r="A263" s="3">
        <f t="shared" si="12"/>
        <v>261</v>
      </c>
      <c r="B263" s="79">
        <v>82.318639880209616</v>
      </c>
      <c r="C263" s="79">
        <v>77.416042780748668</v>
      </c>
      <c r="D263" s="79">
        <v>10.210877862595421</v>
      </c>
      <c r="E263" s="79">
        <v>10.688783746173113</v>
      </c>
      <c r="F263" s="79">
        <v>95.098627787307024</v>
      </c>
      <c r="G263" s="80">
        <v>984470.21733548969</v>
      </c>
      <c r="H263" s="82">
        <f t="shared" si="14"/>
        <v>-6.4201657977573934E-3</v>
      </c>
      <c r="I263" s="79">
        <v>-15368.137664510286</v>
      </c>
      <c r="J263" s="82">
        <v>-1.5370622248743684E-2</v>
      </c>
      <c r="K263" s="20">
        <v>7.9821290418522655E-4</v>
      </c>
      <c r="L263" s="38">
        <f t="shared" si="13"/>
        <v>260</v>
      </c>
    </row>
    <row r="264" spans="1:12" x14ac:dyDescent="0.3">
      <c r="A264" s="3">
        <f t="shared" si="12"/>
        <v>262</v>
      </c>
      <c r="B264" s="79">
        <v>84.141672156067898</v>
      </c>
      <c r="C264" s="79">
        <v>82.096551724137925</v>
      </c>
      <c r="D264" s="79">
        <v>10.623241379310345</v>
      </c>
      <c r="E264" s="79">
        <v>11.585418489355497</v>
      </c>
      <c r="F264" s="79">
        <v>103.35407854984895</v>
      </c>
      <c r="G264" s="80">
        <v>1022538.7517985968</v>
      </c>
      <c r="H264" s="82">
        <f t="shared" si="14"/>
        <v>3.8669056506494659E-2</v>
      </c>
      <c r="I264" s="79">
        <v>22700.396798596834</v>
      </c>
      <c r="J264" s="82">
        <v>2.2704066797474311E-2</v>
      </c>
      <c r="K264" s="20">
        <v>8.181489690337058E-4</v>
      </c>
      <c r="L264" s="38">
        <f t="shared" si="13"/>
        <v>261</v>
      </c>
    </row>
    <row r="265" spans="1:12" x14ac:dyDescent="0.3">
      <c r="A265" s="3">
        <f t="shared" si="12"/>
        <v>263</v>
      </c>
      <c r="B265" s="79">
        <v>85.546743834927014</v>
      </c>
      <c r="C265" s="79">
        <v>76.8</v>
      </c>
      <c r="D265" s="79">
        <v>10.3935</v>
      </c>
      <c r="E265" s="79">
        <v>11.433662249788553</v>
      </c>
      <c r="F265" s="79">
        <v>100.08666274970624</v>
      </c>
      <c r="G265" s="80">
        <v>1009266.23739562</v>
      </c>
      <c r="H265" s="82">
        <f t="shared" si="14"/>
        <v>-1.2979962255348365E-2</v>
      </c>
      <c r="I265" s="79">
        <v>9427.8823956199922</v>
      </c>
      <c r="J265" s="82">
        <v>9.4294066120517977E-3</v>
      </c>
      <c r="K265" s="20">
        <v>8.3784261931975042E-4</v>
      </c>
      <c r="L265" s="38">
        <f t="shared" si="13"/>
        <v>262</v>
      </c>
    </row>
    <row r="266" spans="1:12" x14ac:dyDescent="0.3">
      <c r="A266" s="3">
        <f t="shared" si="12"/>
        <v>264</v>
      </c>
      <c r="B266" s="79">
        <v>87.134256391347094</v>
      </c>
      <c r="C266" s="79">
        <v>79.849131513647635</v>
      </c>
      <c r="D266" s="79">
        <v>10.830942193900777</v>
      </c>
      <c r="E266" s="79">
        <v>11.444352388842862</v>
      </c>
      <c r="F266" s="79">
        <v>105.42123893805309</v>
      </c>
      <c r="G266" s="80">
        <v>1039306.9665126106</v>
      </c>
      <c r="H266" s="82">
        <f t="shared" si="14"/>
        <v>2.9764920299434339E-2</v>
      </c>
      <c r="I266" s="79">
        <v>39468.611512610572</v>
      </c>
      <c r="J266" s="82">
        <v>3.9474992447764791E-2</v>
      </c>
      <c r="K266" s="20">
        <v>8.9996246652019034E-4</v>
      </c>
      <c r="L266" s="38">
        <f t="shared" si="13"/>
        <v>263</v>
      </c>
    </row>
    <row r="267" spans="1:12" x14ac:dyDescent="0.3">
      <c r="A267" s="3">
        <f t="shared" si="12"/>
        <v>265</v>
      </c>
      <c r="B267" s="79">
        <v>82.752328185783327</v>
      </c>
      <c r="C267" s="79">
        <v>80.649164677804293</v>
      </c>
      <c r="D267" s="79">
        <v>10.409064147627417</v>
      </c>
      <c r="E267" s="79">
        <v>11.647999999999998</v>
      </c>
      <c r="F267" s="79">
        <v>105.13498312710911</v>
      </c>
      <c r="G267" s="80">
        <v>1005998.1899364342</v>
      </c>
      <c r="H267" s="82">
        <f t="shared" si="14"/>
        <v>-3.2049026562329108E-2</v>
      </c>
      <c r="I267" s="79">
        <v>6159.8349364341702</v>
      </c>
      <c r="J267" s="82">
        <v>6.1608308039294716E-3</v>
      </c>
      <c r="K267" s="20">
        <v>9.1951925837581569E-4</v>
      </c>
      <c r="L267" s="38">
        <f t="shared" si="13"/>
        <v>264</v>
      </c>
    </row>
    <row r="268" spans="1:12" x14ac:dyDescent="0.3">
      <c r="A268" s="3">
        <f t="shared" si="12"/>
        <v>266</v>
      </c>
      <c r="B268" s="79">
        <v>81.580238095238087</v>
      </c>
      <c r="C268" s="79">
        <v>75.054545454545448</v>
      </c>
      <c r="D268" s="79">
        <v>10.579574139452779</v>
      </c>
      <c r="E268" s="79">
        <v>11.144698544698546</v>
      </c>
      <c r="F268" s="79">
        <v>96.177419354838719</v>
      </c>
      <c r="G268" s="80">
        <v>987342.44143059268</v>
      </c>
      <c r="H268" s="82">
        <f t="shared" si="14"/>
        <v>-1.854451498269627E-2</v>
      </c>
      <c r="I268" s="79">
        <v>-12495.913569407305</v>
      </c>
      <c r="J268" s="82">
        <v>-1.2497933797916069E-2</v>
      </c>
      <c r="K268" s="20">
        <v>9.2359430481307107E-4</v>
      </c>
      <c r="L268" s="38">
        <f t="shared" si="13"/>
        <v>265</v>
      </c>
    </row>
    <row r="269" spans="1:12" x14ac:dyDescent="0.3">
      <c r="A269" s="3">
        <f t="shared" si="12"/>
        <v>267</v>
      </c>
      <c r="B269" s="79">
        <v>83.702489024390232</v>
      </c>
      <c r="C269" s="79">
        <v>74.299534883720924</v>
      </c>
      <c r="D269" s="79">
        <v>10.363809419973833</v>
      </c>
      <c r="E269" s="79">
        <v>11.708957952468007</v>
      </c>
      <c r="F269" s="79">
        <v>104.45224719101124</v>
      </c>
      <c r="G269" s="80">
        <v>994487.27289382066</v>
      </c>
      <c r="H269" s="82">
        <f t="shared" si="14"/>
        <v>7.2364269613240939E-3</v>
      </c>
      <c r="I269" s="79">
        <v>-5351.0821061793249</v>
      </c>
      <c r="J269" s="82">
        <v>-5.3519472216879745E-3</v>
      </c>
      <c r="K269" s="20">
        <v>9.8140555201396717E-4</v>
      </c>
      <c r="L269" s="38">
        <f t="shared" si="13"/>
        <v>266</v>
      </c>
    </row>
    <row r="270" spans="1:12" x14ac:dyDescent="0.3">
      <c r="A270" s="3">
        <f t="shared" si="12"/>
        <v>268</v>
      </c>
      <c r="B270" s="79">
        <v>84.099117253135276</v>
      </c>
      <c r="C270" s="79">
        <v>81.230769230769226</v>
      </c>
      <c r="D270" s="79">
        <v>10.717179938407391</v>
      </c>
      <c r="E270" s="79">
        <v>11.130052460654507</v>
      </c>
      <c r="F270" s="79">
        <v>102.45567567567568</v>
      </c>
      <c r="G270" s="80">
        <v>1021292.2631370252</v>
      </c>
      <c r="H270" s="82">
        <f t="shared" si="14"/>
        <v>2.6953577963049868E-2</v>
      </c>
      <c r="I270" s="79">
        <v>21453.908137025195</v>
      </c>
      <c r="J270" s="82">
        <v>2.1457376614668074E-2</v>
      </c>
      <c r="K270" s="20">
        <v>9.9487525060076788E-4</v>
      </c>
      <c r="L270" s="38">
        <f t="shared" si="13"/>
        <v>267</v>
      </c>
    </row>
    <row r="271" spans="1:12" x14ac:dyDescent="0.3">
      <c r="A271" s="3">
        <f t="shared" si="12"/>
        <v>269</v>
      </c>
      <c r="B271" s="79">
        <v>83.731781004234705</v>
      </c>
      <c r="C271" s="79">
        <v>75.403636363636366</v>
      </c>
      <c r="D271" s="79">
        <v>10.154362660944205</v>
      </c>
      <c r="E271" s="79">
        <v>10.75233785822021</v>
      </c>
      <c r="F271" s="79">
        <v>93.732502651113478</v>
      </c>
      <c r="G271" s="80">
        <v>985391.96103582392</v>
      </c>
      <c r="H271" s="82">
        <f t="shared" si="14"/>
        <v>-3.5151839876794044E-2</v>
      </c>
      <c r="I271" s="79">
        <v>-14446.393964176066</v>
      </c>
      <c r="J271" s="82">
        <v>-1.4448729529060792E-2</v>
      </c>
      <c r="K271" s="20">
        <v>1.009004556883271E-3</v>
      </c>
      <c r="L271" s="38">
        <f t="shared" si="13"/>
        <v>268</v>
      </c>
    </row>
    <row r="272" spans="1:12" x14ac:dyDescent="0.3">
      <c r="A272" s="3">
        <f t="shared" si="12"/>
        <v>270</v>
      </c>
      <c r="B272" s="79">
        <v>85.608538823813532</v>
      </c>
      <c r="C272" s="79">
        <v>73.777777777777771</v>
      </c>
      <c r="D272" s="79">
        <v>10.311780821917809</v>
      </c>
      <c r="E272" s="79">
        <v>10.554804922754649</v>
      </c>
      <c r="F272" s="79">
        <v>95.643547470153493</v>
      </c>
      <c r="G272" s="80">
        <v>995990.14961741504</v>
      </c>
      <c r="H272" s="82">
        <f t="shared" si="14"/>
        <v>1.0755302458983484E-2</v>
      </c>
      <c r="I272" s="79">
        <v>-3848.2053825849434</v>
      </c>
      <c r="J272" s="82">
        <v>-3.848827526310434E-3</v>
      </c>
      <c r="K272" s="20">
        <v>1.0172605877382466E-3</v>
      </c>
      <c r="L272" s="38">
        <f t="shared" si="13"/>
        <v>269</v>
      </c>
    </row>
    <row r="273" spans="1:12" x14ac:dyDescent="0.3">
      <c r="A273" s="3">
        <f t="shared" si="12"/>
        <v>271</v>
      </c>
      <c r="B273" s="79">
        <v>85.28415536956264</v>
      </c>
      <c r="C273" s="79">
        <v>80.501204819277106</v>
      </c>
      <c r="D273" s="79">
        <v>10.647049731182795</v>
      </c>
      <c r="E273" s="79">
        <v>11.284023339816613</v>
      </c>
      <c r="F273" s="79">
        <v>106.14336917562724</v>
      </c>
      <c r="G273" s="80">
        <v>1025261.3821246913</v>
      </c>
      <c r="H273" s="82">
        <f t="shared" si="14"/>
        <v>2.9389078314198347E-2</v>
      </c>
      <c r="I273" s="79">
        <v>25423.027124691289</v>
      </c>
      <c r="J273" s="82">
        <v>2.5427137294299226E-2</v>
      </c>
      <c r="K273" s="20">
        <v>1.0586247460349868E-3</v>
      </c>
      <c r="L273" s="38">
        <f t="shared" si="13"/>
        <v>270</v>
      </c>
    </row>
    <row r="274" spans="1:12" x14ac:dyDescent="0.3">
      <c r="A274" s="3">
        <f t="shared" si="12"/>
        <v>272</v>
      </c>
      <c r="B274" s="79">
        <v>85.336583111932541</v>
      </c>
      <c r="C274" s="79">
        <v>73.798620689655166</v>
      </c>
      <c r="D274" s="79">
        <v>10.588389793224813</v>
      </c>
      <c r="E274" s="79">
        <v>10.888030888030887</v>
      </c>
      <c r="F274" s="79">
        <v>100.04524886877827</v>
      </c>
      <c r="G274" s="80">
        <v>1004861.6055327373</v>
      </c>
      <c r="H274" s="82">
        <f t="shared" si="14"/>
        <v>-1.9897147154493089E-2</v>
      </c>
      <c r="I274" s="79">
        <v>5023.250532737351</v>
      </c>
      <c r="J274" s="82">
        <v>5.0240626473439806E-3</v>
      </c>
      <c r="K274" s="20">
        <v>1.1438701779140706E-3</v>
      </c>
      <c r="L274" s="38">
        <f t="shared" si="13"/>
        <v>271</v>
      </c>
    </row>
    <row r="275" spans="1:12" x14ac:dyDescent="0.3">
      <c r="A275" s="3">
        <f t="shared" si="12"/>
        <v>273</v>
      </c>
      <c r="B275" s="79">
        <v>83.276937782805419</v>
      </c>
      <c r="C275" s="79">
        <v>76.983732057416276</v>
      </c>
      <c r="D275" s="79">
        <v>10.000829713292788</v>
      </c>
      <c r="E275" s="79">
        <v>10.653503546099291</v>
      </c>
      <c r="F275" s="79">
        <v>98.615624999999994</v>
      </c>
      <c r="G275" s="80">
        <v>983200.3713963395</v>
      </c>
      <c r="H275" s="82">
        <f t="shared" si="14"/>
        <v>-2.1556435251512962E-2</v>
      </c>
      <c r="I275" s="79">
        <v>-16637.983603660483</v>
      </c>
      <c r="J275" s="82">
        <v>-1.6640673485326017E-2</v>
      </c>
      <c r="K275" s="20">
        <v>1.1470528653223669E-3</v>
      </c>
      <c r="L275" s="38">
        <f t="shared" si="13"/>
        <v>272</v>
      </c>
    </row>
    <row r="276" spans="1:12" x14ac:dyDescent="0.3">
      <c r="A276" s="3">
        <f t="shared" si="12"/>
        <v>274</v>
      </c>
      <c r="B276" s="79">
        <v>83.636408218867047</v>
      </c>
      <c r="C276" s="79">
        <v>75.51694510739857</v>
      </c>
      <c r="D276" s="79">
        <v>10.735129427792916</v>
      </c>
      <c r="E276" s="79">
        <v>11.173277661795407</v>
      </c>
      <c r="F276" s="79">
        <v>101.8384481760278</v>
      </c>
      <c r="G276" s="80">
        <v>1005554.991601265</v>
      </c>
      <c r="H276" s="82">
        <f t="shared" si="14"/>
        <v>2.2736586412368309E-2</v>
      </c>
      <c r="I276" s="79">
        <v>5716.6366012650542</v>
      </c>
      <c r="J276" s="82">
        <v>5.7175608163832188E-3</v>
      </c>
      <c r="K276" s="20">
        <v>1.1584036134920208E-3</v>
      </c>
      <c r="L276" s="38">
        <f t="shared" si="13"/>
        <v>273</v>
      </c>
    </row>
    <row r="277" spans="1:12" x14ac:dyDescent="0.3">
      <c r="A277" s="3">
        <f t="shared" si="12"/>
        <v>275</v>
      </c>
      <c r="B277" s="79">
        <v>84.26199296733212</v>
      </c>
      <c r="C277" s="79">
        <v>80.155339805825236</v>
      </c>
      <c r="D277" s="79">
        <v>10.459624060150377</v>
      </c>
      <c r="E277" s="79">
        <v>11.29710014947683</v>
      </c>
      <c r="F277" s="79">
        <v>99.753428571428572</v>
      </c>
      <c r="G277" s="80">
        <v>1011882.2457154791</v>
      </c>
      <c r="H277" s="82">
        <f t="shared" si="14"/>
        <v>6.2923004381276737E-3</v>
      </c>
      <c r="I277" s="79">
        <v>12043.890715479152</v>
      </c>
      <c r="J277" s="82">
        <v>1.2045837864940831E-2</v>
      </c>
      <c r="K277" s="20">
        <v>1.1966214242804176E-3</v>
      </c>
      <c r="L277" s="38">
        <f t="shared" si="13"/>
        <v>274</v>
      </c>
    </row>
    <row r="278" spans="1:12" x14ac:dyDescent="0.3">
      <c r="A278" s="3">
        <f t="shared" si="12"/>
        <v>276</v>
      </c>
      <c r="B278" s="79">
        <v>85.497309033637066</v>
      </c>
      <c r="C278" s="79">
        <v>78.586046511627913</v>
      </c>
      <c r="D278" s="79">
        <v>10.339449602122016</v>
      </c>
      <c r="E278" s="79">
        <v>11.126970954356844</v>
      </c>
      <c r="F278" s="79">
        <v>99.80569948186529</v>
      </c>
      <c r="G278" s="80">
        <v>1010673.0139812753</v>
      </c>
      <c r="H278" s="82">
        <f t="shared" si="14"/>
        <v>-1.1950320695159888E-3</v>
      </c>
      <c r="I278" s="79">
        <v>10834.658981275279</v>
      </c>
      <c r="J278" s="82">
        <v>1.083641063287203E-2</v>
      </c>
      <c r="K278" s="20">
        <v>1.2028397481337379E-3</v>
      </c>
      <c r="L278" s="38">
        <f t="shared" si="13"/>
        <v>275</v>
      </c>
    </row>
    <row r="279" spans="1:12" x14ac:dyDescent="0.3">
      <c r="A279" s="3">
        <f t="shared" si="12"/>
        <v>277</v>
      </c>
      <c r="B279" s="79">
        <v>85.830635583901469</v>
      </c>
      <c r="C279" s="79">
        <v>77.149090909090916</v>
      </c>
      <c r="D279" s="79">
        <v>10.581189092534645</v>
      </c>
      <c r="E279" s="79">
        <v>11.009546539379475</v>
      </c>
      <c r="F279" s="79">
        <v>104.40347826086955</v>
      </c>
      <c r="G279" s="80">
        <v>1016867.2243382654</v>
      </c>
      <c r="H279" s="82">
        <f t="shared" si="14"/>
        <v>6.1287976143635792E-3</v>
      </c>
      <c r="I279" s="79">
        <v>17028.869338265387</v>
      </c>
      <c r="J279" s="82">
        <v>1.7031622414870641E-2</v>
      </c>
      <c r="K279" s="20">
        <v>1.2056496121981121E-3</v>
      </c>
      <c r="L279" s="38">
        <f t="shared" si="13"/>
        <v>276</v>
      </c>
    </row>
    <row r="280" spans="1:12" x14ac:dyDescent="0.3">
      <c r="A280" s="3">
        <f t="shared" si="12"/>
        <v>278</v>
      </c>
      <c r="B280" s="79">
        <v>82.487347965738749</v>
      </c>
      <c r="C280" s="79">
        <v>71.239819004524875</v>
      </c>
      <c r="D280" s="79">
        <v>10.390348939929329</v>
      </c>
      <c r="E280" s="79">
        <v>11.509317147192716</v>
      </c>
      <c r="F280" s="79">
        <v>101.22907366071429</v>
      </c>
      <c r="G280" s="80">
        <v>979926.02478778933</v>
      </c>
      <c r="H280" s="82">
        <f t="shared" si="14"/>
        <v>-3.6328439609719765E-2</v>
      </c>
      <c r="I280" s="79">
        <v>-19912.330212210654</v>
      </c>
      <c r="J280" s="82">
        <v>-1.9915549461203309E-2</v>
      </c>
      <c r="K280" s="20">
        <v>1.2769574303800495E-3</v>
      </c>
      <c r="L280" s="38">
        <f t="shared" si="13"/>
        <v>277</v>
      </c>
    </row>
    <row r="281" spans="1:12" x14ac:dyDescent="0.3">
      <c r="A281" s="3">
        <f t="shared" si="12"/>
        <v>279</v>
      </c>
      <c r="B281" s="79">
        <v>82.219318798134282</v>
      </c>
      <c r="C281" s="79">
        <v>76.8</v>
      </c>
      <c r="D281" s="79">
        <v>10.408533333333333</v>
      </c>
      <c r="E281" s="79">
        <v>12.089781453041937</v>
      </c>
      <c r="F281" s="79">
        <v>99.776177285318553</v>
      </c>
      <c r="G281" s="80">
        <v>993897.56947764754</v>
      </c>
      <c r="H281" s="82">
        <f t="shared" si="14"/>
        <v>1.4257754500278663E-2</v>
      </c>
      <c r="I281" s="79">
        <v>-5940.7855223524384</v>
      </c>
      <c r="J281" s="82">
        <v>-5.9417459758807096E-3</v>
      </c>
      <c r="K281" s="20">
        <v>1.2964593460590733E-3</v>
      </c>
      <c r="L281" s="38">
        <f t="shared" si="13"/>
        <v>278</v>
      </c>
    </row>
    <row r="282" spans="1:12" x14ac:dyDescent="0.3">
      <c r="A282" s="3">
        <f t="shared" si="12"/>
        <v>280</v>
      </c>
      <c r="B282" s="79">
        <v>82.178702315325239</v>
      </c>
      <c r="C282" s="79">
        <v>74.177560975609765</v>
      </c>
      <c r="D282" s="79">
        <v>10.394323660714287</v>
      </c>
      <c r="E282" s="79">
        <v>11.144842681258549</v>
      </c>
      <c r="F282" s="79">
        <v>100.27566964285717</v>
      </c>
      <c r="G282" s="80">
        <v>984060.80040210579</v>
      </c>
      <c r="H282" s="82">
        <f t="shared" si="14"/>
        <v>-9.8971658424635844E-3</v>
      </c>
      <c r="I282" s="79">
        <v>-15777.554597894195</v>
      </c>
      <c r="J282" s="82">
        <v>-1.5780105373027219E-2</v>
      </c>
      <c r="K282" s="20">
        <v>1.320686345998423E-3</v>
      </c>
      <c r="L282" s="38">
        <f t="shared" si="13"/>
        <v>279</v>
      </c>
    </row>
    <row r="283" spans="1:12" x14ac:dyDescent="0.3">
      <c r="A283" s="3">
        <f t="shared" si="12"/>
        <v>281</v>
      </c>
      <c r="B283" s="79">
        <v>82.848518892252486</v>
      </c>
      <c r="C283" s="79">
        <v>73.696969696969688</v>
      </c>
      <c r="D283" s="79">
        <v>10.116984732824427</v>
      </c>
      <c r="E283" s="79">
        <v>10.64569700302447</v>
      </c>
      <c r="F283" s="79">
        <v>94.260906040268438</v>
      </c>
      <c r="G283" s="80">
        <v>975250.94829806197</v>
      </c>
      <c r="H283" s="82">
        <f t="shared" si="14"/>
        <v>-8.9525485624911694E-3</v>
      </c>
      <c r="I283" s="79">
        <v>-24587.406701938016</v>
      </c>
      <c r="J283" s="82">
        <v>-2.4591381775845172E-2</v>
      </c>
      <c r="K283" s="20">
        <v>1.3733601832794106E-3</v>
      </c>
      <c r="L283" s="38">
        <f t="shared" si="13"/>
        <v>280</v>
      </c>
    </row>
    <row r="284" spans="1:12" x14ac:dyDescent="0.3">
      <c r="A284" s="3">
        <f t="shared" si="12"/>
        <v>282</v>
      </c>
      <c r="B284" s="79">
        <v>85.724937796878535</v>
      </c>
      <c r="C284" s="79">
        <v>77.002105263157901</v>
      </c>
      <c r="D284" s="79">
        <v>10.566584686774942</v>
      </c>
      <c r="E284" s="79">
        <v>11.258316459357825</v>
      </c>
      <c r="F284" s="79">
        <v>100.5599284436494</v>
      </c>
      <c r="G284" s="80">
        <v>1015332.9595420259</v>
      </c>
      <c r="H284" s="82">
        <f t="shared" si="14"/>
        <v>4.1099176897917644E-2</v>
      </c>
      <c r="I284" s="79">
        <v>15494.604542025947</v>
      </c>
      <c r="J284" s="82">
        <v>1.5497109572302763E-2</v>
      </c>
      <c r="K284" s="20">
        <v>1.4437812595707959E-3</v>
      </c>
      <c r="L284" s="38">
        <f t="shared" si="13"/>
        <v>281</v>
      </c>
    </row>
    <row r="285" spans="1:12" x14ac:dyDescent="0.3">
      <c r="A285" s="3">
        <f t="shared" si="12"/>
        <v>283</v>
      </c>
      <c r="B285" s="79">
        <v>85.154789415656012</v>
      </c>
      <c r="C285" s="79">
        <v>76.8</v>
      </c>
      <c r="D285" s="79">
        <v>10.296590909090908</v>
      </c>
      <c r="E285" s="79">
        <v>11.322474820143883</v>
      </c>
      <c r="F285" s="79">
        <v>98.104290822407634</v>
      </c>
      <c r="G285" s="80">
        <v>1003471.578698679</v>
      </c>
      <c r="H285" s="82">
        <f t="shared" si="14"/>
        <v>-1.1682257265338003E-2</v>
      </c>
      <c r="I285" s="79">
        <v>3633.2236986790085</v>
      </c>
      <c r="J285" s="82">
        <v>3.6338110860720165E-3</v>
      </c>
      <c r="K285" s="20">
        <v>1.4662610106092073E-3</v>
      </c>
      <c r="L285" s="38">
        <f t="shared" si="13"/>
        <v>282</v>
      </c>
    </row>
    <row r="286" spans="1:12" x14ac:dyDescent="0.3">
      <c r="A286" s="3">
        <f t="shared" si="12"/>
        <v>284</v>
      </c>
      <c r="B286" s="79">
        <v>82.059916684700269</v>
      </c>
      <c r="C286" s="79">
        <v>74.582677165354326</v>
      </c>
      <c r="D286" s="79">
        <v>10.42088111888112</v>
      </c>
      <c r="E286" s="79">
        <v>11.362596071733559</v>
      </c>
      <c r="F286" s="79">
        <v>98.413919413919416</v>
      </c>
      <c r="G286" s="80">
        <v>985397.17027300585</v>
      </c>
      <c r="H286" s="82">
        <f t="shared" si="14"/>
        <v>-1.8011878771008516E-2</v>
      </c>
      <c r="I286" s="79">
        <v>-14441.184726994135</v>
      </c>
      <c r="J286" s="82">
        <v>-1.4443519449695581E-2</v>
      </c>
      <c r="K286" s="20">
        <v>1.5032607228140642E-3</v>
      </c>
      <c r="L286" s="38">
        <f t="shared" si="13"/>
        <v>283</v>
      </c>
    </row>
    <row r="287" spans="1:12" x14ac:dyDescent="0.3">
      <c r="A287" s="3">
        <f t="shared" si="12"/>
        <v>285</v>
      </c>
      <c r="B287" s="79">
        <v>82.483359779614318</v>
      </c>
      <c r="C287" s="79">
        <v>76.8</v>
      </c>
      <c r="D287" s="79">
        <v>10.489230589335829</v>
      </c>
      <c r="E287" s="79">
        <v>11.313131313131313</v>
      </c>
      <c r="F287" s="79">
        <v>101.50249376558604</v>
      </c>
      <c r="G287" s="80">
        <v>995636.20599961281</v>
      </c>
      <c r="H287" s="82">
        <f t="shared" si="14"/>
        <v>1.0390770377156855E-2</v>
      </c>
      <c r="I287" s="79">
        <v>-4202.1490003871731</v>
      </c>
      <c r="J287" s="82">
        <v>-4.2028283665784885E-3</v>
      </c>
      <c r="K287" s="20">
        <v>1.5992626253348945E-3</v>
      </c>
      <c r="L287" s="38">
        <f t="shared" si="13"/>
        <v>284</v>
      </c>
    </row>
    <row r="288" spans="1:12" x14ac:dyDescent="0.3">
      <c r="A288" s="3">
        <f t="shared" si="12"/>
        <v>286</v>
      </c>
      <c r="B288" s="79">
        <v>82.963541364296077</v>
      </c>
      <c r="C288" s="79">
        <v>75.139459459459459</v>
      </c>
      <c r="D288" s="79">
        <v>10.367265734265734</v>
      </c>
      <c r="E288" s="79">
        <v>11.041333333333332</v>
      </c>
      <c r="F288" s="79">
        <v>97.708333333333329</v>
      </c>
      <c r="G288" s="80">
        <v>988805.21597242018</v>
      </c>
      <c r="H288" s="82">
        <f t="shared" si="14"/>
        <v>-6.8609297111029699E-3</v>
      </c>
      <c r="I288" s="79">
        <v>-11033.139027579804</v>
      </c>
      <c r="J288" s="82">
        <v>-1.1034922767670584E-2</v>
      </c>
      <c r="K288" s="20">
        <v>1.6923000071972236E-3</v>
      </c>
      <c r="L288" s="38">
        <f t="shared" si="13"/>
        <v>285</v>
      </c>
    </row>
    <row r="289" spans="1:12" x14ac:dyDescent="0.3">
      <c r="A289" s="3">
        <f t="shared" si="12"/>
        <v>287</v>
      </c>
      <c r="B289" s="79">
        <v>85.534252136752144</v>
      </c>
      <c r="C289" s="79">
        <v>78.497237569060772</v>
      </c>
      <c r="D289" s="79">
        <v>10.489407616361072</v>
      </c>
      <c r="E289" s="79">
        <v>11.41775147928994</v>
      </c>
      <c r="F289" s="79">
        <v>99.47904761904762</v>
      </c>
      <c r="G289" s="80">
        <v>1015888.2649905005</v>
      </c>
      <c r="H289" s="82">
        <f t="shared" si="14"/>
        <v>2.7389670463505933E-2</v>
      </c>
      <c r="I289" s="79">
        <v>16049.909990500542</v>
      </c>
      <c r="J289" s="82">
        <v>1.6052504797638558E-2</v>
      </c>
      <c r="K289" s="20">
        <v>1.8118523101858203E-3</v>
      </c>
      <c r="L289" s="38">
        <f t="shared" si="13"/>
        <v>286</v>
      </c>
    </row>
    <row r="290" spans="1:12" x14ac:dyDescent="0.3">
      <c r="A290" s="3">
        <f t="shared" si="12"/>
        <v>288</v>
      </c>
      <c r="B290" s="79">
        <v>82.174258872651336</v>
      </c>
      <c r="C290" s="79">
        <v>76.177297297297301</v>
      </c>
      <c r="D290" s="79">
        <v>10.190440487347704</v>
      </c>
      <c r="E290" s="79">
        <v>10.983305693753456</v>
      </c>
      <c r="F290" s="79">
        <v>97.663566388710706</v>
      </c>
      <c r="G290" s="80">
        <v>981708.12833594251</v>
      </c>
      <c r="H290" s="82">
        <f t="shared" si="14"/>
        <v>-3.3645566970770813E-2</v>
      </c>
      <c r="I290" s="79">
        <v>-18130.226664057467</v>
      </c>
      <c r="J290" s="82">
        <v>-1.8133157798349783E-2</v>
      </c>
      <c r="K290" s="20">
        <v>1.8219319192536458E-3</v>
      </c>
      <c r="L290" s="38">
        <f t="shared" si="13"/>
        <v>287</v>
      </c>
    </row>
    <row r="291" spans="1:12" x14ac:dyDescent="0.3">
      <c r="A291" s="3">
        <f t="shared" si="12"/>
        <v>289</v>
      </c>
      <c r="B291" s="79">
        <v>82.346659962006939</v>
      </c>
      <c r="C291" s="79">
        <v>76.172207084468653</v>
      </c>
      <c r="D291" s="79">
        <v>10.284100961538462</v>
      </c>
      <c r="E291" s="79">
        <v>11.414656144306651</v>
      </c>
      <c r="F291" s="79">
        <v>97.05049504950496</v>
      </c>
      <c r="G291" s="80">
        <v>986578.71413654264</v>
      </c>
      <c r="H291" s="82">
        <f t="shared" si="14"/>
        <v>4.9613379578063999E-3</v>
      </c>
      <c r="I291" s="79">
        <v>-13259.640863457345</v>
      </c>
      <c r="J291" s="82">
        <v>-1.3261784564623295E-2</v>
      </c>
      <c r="K291" s="20">
        <v>1.8310604191943273E-3</v>
      </c>
      <c r="L291" s="38">
        <f t="shared" si="13"/>
        <v>288</v>
      </c>
    </row>
    <row r="292" spans="1:12" x14ac:dyDescent="0.3">
      <c r="A292" s="3">
        <f t="shared" si="12"/>
        <v>290</v>
      </c>
      <c r="B292" s="79">
        <v>82.660188251304135</v>
      </c>
      <c r="C292" s="79">
        <v>78.276923076923083</v>
      </c>
      <c r="D292" s="79">
        <v>10.337470674486804</v>
      </c>
      <c r="E292" s="79">
        <v>11.150442477876105</v>
      </c>
      <c r="F292" s="79">
        <v>98.301777170198207</v>
      </c>
      <c r="G292" s="80">
        <v>994366.16973010043</v>
      </c>
      <c r="H292" s="82">
        <f t="shared" si="14"/>
        <v>7.893395105704748E-3</v>
      </c>
      <c r="I292" s="79">
        <v>-5472.1852698995499</v>
      </c>
      <c r="J292" s="82">
        <v>-5.4730699642939282E-3</v>
      </c>
      <c r="K292" s="20">
        <v>1.9272496991439452E-3</v>
      </c>
      <c r="L292" s="38">
        <f t="shared" si="13"/>
        <v>289</v>
      </c>
    </row>
    <row r="293" spans="1:12" x14ac:dyDescent="0.3">
      <c r="A293" s="3">
        <f t="shared" si="12"/>
        <v>291</v>
      </c>
      <c r="B293" s="79">
        <v>83.895771612015579</v>
      </c>
      <c r="C293" s="79">
        <v>74.936927223719678</v>
      </c>
      <c r="D293" s="79">
        <v>10.889117647058823</v>
      </c>
      <c r="E293" s="79">
        <v>12.008888888888889</v>
      </c>
      <c r="F293" s="79">
        <v>113.63312368972747</v>
      </c>
      <c r="G293" s="80">
        <v>1015724.5186434432</v>
      </c>
      <c r="H293" s="82">
        <f t="shared" si="14"/>
        <v>2.1479359981786184E-2</v>
      </c>
      <c r="I293" s="79">
        <v>15886.163643443258</v>
      </c>
      <c r="J293" s="82">
        <v>1.5888731977523766E-2</v>
      </c>
      <c r="K293" s="20">
        <v>2.0835194578679482E-3</v>
      </c>
      <c r="L293" s="38">
        <f t="shared" si="13"/>
        <v>290</v>
      </c>
    </row>
    <row r="294" spans="1:12" x14ac:dyDescent="0.3">
      <c r="A294" s="3">
        <f t="shared" si="12"/>
        <v>292</v>
      </c>
      <c r="B294" s="79">
        <v>82.882809502055736</v>
      </c>
      <c r="C294" s="79">
        <v>77.224309392265184</v>
      </c>
      <c r="D294" s="79">
        <v>10.082847650688182</v>
      </c>
      <c r="E294" s="79">
        <v>10.677720207253886</v>
      </c>
      <c r="F294" s="79">
        <v>100.56211372064276</v>
      </c>
      <c r="G294" s="80">
        <v>984642.15147485805</v>
      </c>
      <c r="H294" s="82">
        <f t="shared" si="14"/>
        <v>-3.0601178368813486E-2</v>
      </c>
      <c r="I294" s="79">
        <v>-15196.203525141929</v>
      </c>
      <c r="J294" s="82">
        <v>-1.5198660312588158E-2</v>
      </c>
      <c r="K294" s="20">
        <v>2.1216113323152081E-3</v>
      </c>
      <c r="L294" s="38">
        <f t="shared" si="13"/>
        <v>291</v>
      </c>
    </row>
    <row r="295" spans="1:12" x14ac:dyDescent="0.3">
      <c r="A295" s="3">
        <f t="shared" si="12"/>
        <v>293</v>
      </c>
      <c r="B295" s="79">
        <v>84.436110087517264</v>
      </c>
      <c r="C295" s="79">
        <v>76.589010989010987</v>
      </c>
      <c r="D295" s="79">
        <v>10.640226377952755</v>
      </c>
      <c r="E295" s="79">
        <v>11.339999999999998</v>
      </c>
      <c r="F295" s="79">
        <v>99.382643607164908</v>
      </c>
      <c r="G295" s="80">
        <v>1009549.6703608606</v>
      </c>
      <c r="H295" s="82">
        <f t="shared" si="14"/>
        <v>2.5296011194213541E-2</v>
      </c>
      <c r="I295" s="79">
        <v>9711.3153608606663</v>
      </c>
      <c r="J295" s="82">
        <v>9.7128854002211853E-3</v>
      </c>
      <c r="K295" s="20">
        <v>2.1471064221662457E-3</v>
      </c>
      <c r="L295" s="38">
        <f t="shared" si="13"/>
        <v>292</v>
      </c>
    </row>
    <row r="296" spans="1:12" x14ac:dyDescent="0.3">
      <c r="A296" s="3">
        <f t="shared" si="12"/>
        <v>294</v>
      </c>
      <c r="B296" s="79">
        <v>82.855645087759285</v>
      </c>
      <c r="C296" s="79">
        <v>77.857851239669415</v>
      </c>
      <c r="D296" s="79">
        <v>10.414555125725339</v>
      </c>
      <c r="E296" s="79">
        <v>11.133870101986044</v>
      </c>
      <c r="F296" s="79">
        <v>99.621174266083685</v>
      </c>
      <c r="G296" s="80">
        <v>996942.34923283348</v>
      </c>
      <c r="H296" s="82">
        <f t="shared" si="14"/>
        <v>-1.2488064231174212E-2</v>
      </c>
      <c r="I296" s="79">
        <v>-2896.0057671664981</v>
      </c>
      <c r="J296" s="82">
        <v>-2.8964739677010071E-3</v>
      </c>
      <c r="K296" s="20">
        <v>2.1619999206556671E-3</v>
      </c>
      <c r="L296" s="38">
        <f t="shared" si="13"/>
        <v>293</v>
      </c>
    </row>
    <row r="297" spans="1:12" x14ac:dyDescent="0.3">
      <c r="A297" s="3">
        <f t="shared" si="12"/>
        <v>295</v>
      </c>
      <c r="B297" s="79">
        <v>83.445110932291058</v>
      </c>
      <c r="C297" s="79">
        <v>75.547826086956533</v>
      </c>
      <c r="D297" s="79">
        <v>10.434699029126213</v>
      </c>
      <c r="E297" s="79">
        <v>11.257451403887689</v>
      </c>
      <c r="F297" s="79">
        <v>100.2466918714556</v>
      </c>
      <c r="G297" s="80">
        <v>995677.63564619375</v>
      </c>
      <c r="H297" s="82">
        <f t="shared" si="14"/>
        <v>-1.268592499468979E-3</v>
      </c>
      <c r="I297" s="79">
        <v>-4160.7193538062274</v>
      </c>
      <c r="J297" s="82">
        <v>-4.1613920220196273E-3</v>
      </c>
      <c r="K297" s="20">
        <v>2.2109542342476501E-3</v>
      </c>
      <c r="L297" s="38">
        <f t="shared" si="13"/>
        <v>294</v>
      </c>
    </row>
    <row r="298" spans="1:12" x14ac:dyDescent="0.3">
      <c r="A298" s="3">
        <f t="shared" si="12"/>
        <v>296</v>
      </c>
      <c r="B298" s="79">
        <v>84.349319594750156</v>
      </c>
      <c r="C298" s="79">
        <v>77.224309392265184</v>
      </c>
      <c r="D298" s="79">
        <v>10.571957684824902</v>
      </c>
      <c r="E298" s="79">
        <v>11.440666129465484</v>
      </c>
      <c r="F298" s="79">
        <v>109.26121288692354</v>
      </c>
      <c r="G298" s="80">
        <v>1011457.9766334018</v>
      </c>
      <c r="H298" s="82">
        <f t="shared" si="14"/>
        <v>1.5848845471924999E-2</v>
      </c>
      <c r="I298" s="79">
        <v>11619.621633401839</v>
      </c>
      <c r="J298" s="82">
        <v>1.1621500190800181E-2</v>
      </c>
      <c r="K298" s="20">
        <v>2.239579876706024E-3</v>
      </c>
      <c r="L298" s="38">
        <f t="shared" si="13"/>
        <v>295</v>
      </c>
    </row>
    <row r="299" spans="1:12" x14ac:dyDescent="0.3">
      <c r="A299" s="3">
        <f t="shared" si="12"/>
        <v>297</v>
      </c>
      <c r="B299" s="79">
        <v>82.483313562221952</v>
      </c>
      <c r="C299" s="79">
        <v>80.597802197802196</v>
      </c>
      <c r="D299" s="79">
        <v>10.258874458874459</v>
      </c>
      <c r="E299" s="79">
        <v>11.565185379963186</v>
      </c>
      <c r="F299" s="79">
        <v>112.93840790238234</v>
      </c>
      <c r="G299" s="80">
        <v>1001765.2931688663</v>
      </c>
      <c r="H299" s="82">
        <f t="shared" si="14"/>
        <v>-9.5828830148705357E-3</v>
      </c>
      <c r="I299" s="79">
        <v>1926.938168866327</v>
      </c>
      <c r="J299" s="82">
        <v>1.9272496991439452E-3</v>
      </c>
      <c r="K299" s="20">
        <v>2.2554874303879037E-3</v>
      </c>
      <c r="L299" s="38">
        <f t="shared" si="13"/>
        <v>296</v>
      </c>
    </row>
    <row r="300" spans="1:12" x14ac:dyDescent="0.3">
      <c r="A300" s="3">
        <f t="shared" si="12"/>
        <v>298</v>
      </c>
      <c r="B300" s="79">
        <v>83.231972726222125</v>
      </c>
      <c r="C300" s="79">
        <v>78.006282722513077</v>
      </c>
      <c r="D300" s="79">
        <v>10.71125</v>
      </c>
      <c r="E300" s="79">
        <v>11.422459893048126</v>
      </c>
      <c r="F300" s="79">
        <v>99.408738366080655</v>
      </c>
      <c r="G300" s="80">
        <v>1008862.0751324607</v>
      </c>
      <c r="H300" s="82">
        <f t="shared" si="14"/>
        <v>7.0842761393192788E-3</v>
      </c>
      <c r="I300" s="79">
        <v>9023.7201324607013</v>
      </c>
      <c r="J300" s="82">
        <v>9.0251790075213719E-3</v>
      </c>
      <c r="K300" s="20">
        <v>2.2572664217668718E-3</v>
      </c>
      <c r="L300" s="38">
        <f t="shared" si="13"/>
        <v>297</v>
      </c>
    </row>
    <row r="301" spans="1:12" x14ac:dyDescent="0.3">
      <c r="A301" s="3">
        <f t="shared" si="12"/>
        <v>299</v>
      </c>
      <c r="B301" s="79">
        <v>85.829434903689943</v>
      </c>
      <c r="C301" s="79">
        <v>74.226804123711347</v>
      </c>
      <c r="D301" s="79">
        <v>10.785157894736843</v>
      </c>
      <c r="E301" s="79">
        <v>11.17203495630462</v>
      </c>
      <c r="F301" s="79">
        <v>99.396759017250375</v>
      </c>
      <c r="G301" s="80">
        <v>1015029.9820295541</v>
      </c>
      <c r="H301" s="82">
        <f t="shared" si="14"/>
        <v>6.1137265926896056E-3</v>
      </c>
      <c r="I301" s="79">
        <v>15191.627029554104</v>
      </c>
      <c r="J301" s="82">
        <v>1.5194083077113103E-2</v>
      </c>
      <c r="K301" s="20">
        <v>2.2957377353893622E-3</v>
      </c>
      <c r="L301" s="38">
        <f t="shared" si="13"/>
        <v>298</v>
      </c>
    </row>
    <row r="302" spans="1:12" x14ac:dyDescent="0.3">
      <c r="A302" s="3">
        <f t="shared" si="12"/>
        <v>300</v>
      </c>
      <c r="B302" s="79">
        <v>82.644696644446952</v>
      </c>
      <c r="C302" s="79">
        <v>78.643199999999993</v>
      </c>
      <c r="D302" s="79">
        <v>10.518040352504638</v>
      </c>
      <c r="E302" s="79">
        <v>11.152340425531914</v>
      </c>
      <c r="F302" s="79">
        <v>99.490750528541241</v>
      </c>
      <c r="G302" s="80">
        <v>1000757.7256226853</v>
      </c>
      <c r="H302" s="82">
        <f t="shared" si="14"/>
        <v>-1.4060921016669337E-2</v>
      </c>
      <c r="I302" s="79">
        <v>919.37062268529553</v>
      </c>
      <c r="J302" s="82">
        <v>9.1951925837581569E-4</v>
      </c>
      <c r="K302" s="20">
        <v>2.3042703136360713E-3</v>
      </c>
      <c r="L302" s="38">
        <f t="shared" si="13"/>
        <v>299</v>
      </c>
    </row>
    <row r="303" spans="1:12" x14ac:dyDescent="0.3">
      <c r="A303" s="3">
        <f t="shared" si="12"/>
        <v>301</v>
      </c>
      <c r="B303" s="79">
        <v>84.677519707528845</v>
      </c>
      <c r="C303" s="79">
        <v>78.400000000000006</v>
      </c>
      <c r="D303" s="79">
        <v>10.64298755186722</v>
      </c>
      <c r="E303" s="79">
        <v>11.383006535947711</v>
      </c>
      <c r="F303" s="79">
        <v>101.46583021890015</v>
      </c>
      <c r="G303" s="80">
        <v>1015954.4769074605</v>
      </c>
      <c r="H303" s="82">
        <f t="shared" si="14"/>
        <v>1.5185245035524986E-2</v>
      </c>
      <c r="I303" s="79">
        <v>16116.121907460503</v>
      </c>
      <c r="J303" s="82">
        <v>1.6118727419154173E-2</v>
      </c>
      <c r="K303" s="20">
        <v>2.3349737990476468E-3</v>
      </c>
      <c r="L303" s="38">
        <f t="shared" si="13"/>
        <v>300</v>
      </c>
    </row>
    <row r="304" spans="1:12" x14ac:dyDescent="0.3">
      <c r="A304" s="3">
        <f t="shared" si="12"/>
        <v>302</v>
      </c>
      <c r="B304" s="79">
        <v>83.69249520802795</v>
      </c>
      <c r="C304" s="79">
        <v>77.191836734693865</v>
      </c>
      <c r="D304" s="79">
        <v>10.398179347826089</v>
      </c>
      <c r="E304" s="79">
        <v>11.612762799901063</v>
      </c>
      <c r="F304" s="79">
        <v>103.9013749338974</v>
      </c>
      <c r="G304" s="80">
        <v>1001959.6233844514</v>
      </c>
      <c r="H304" s="82">
        <f t="shared" si="14"/>
        <v>-1.3775079337815521E-2</v>
      </c>
      <c r="I304" s="79">
        <v>2121.2683844513958</v>
      </c>
      <c r="J304" s="82">
        <v>2.1216113323152081E-3</v>
      </c>
      <c r="K304" s="20">
        <v>2.3512526258719487E-3</v>
      </c>
      <c r="L304" s="38">
        <f t="shared" si="13"/>
        <v>301</v>
      </c>
    </row>
    <row r="305" spans="1:12" x14ac:dyDescent="0.3">
      <c r="A305" s="3">
        <f t="shared" si="12"/>
        <v>303</v>
      </c>
      <c r="B305" s="79">
        <v>83.551182166178791</v>
      </c>
      <c r="C305" s="79">
        <v>78.359390862944167</v>
      </c>
      <c r="D305" s="79">
        <v>10.726372950819671</v>
      </c>
      <c r="E305" s="79">
        <v>11.469847328244274</v>
      </c>
      <c r="F305" s="79">
        <v>106.20613810741688</v>
      </c>
      <c r="G305" s="80">
        <v>1013749.3060401796</v>
      </c>
      <c r="H305" s="82">
        <f t="shared" si="14"/>
        <v>1.1766624503195766E-2</v>
      </c>
      <c r="I305" s="79">
        <v>13910.951040179585</v>
      </c>
      <c r="J305" s="82">
        <v>1.3913200039399954E-2</v>
      </c>
      <c r="K305" s="20">
        <v>2.3676857315699843E-3</v>
      </c>
      <c r="L305" s="38">
        <f t="shared" si="13"/>
        <v>302</v>
      </c>
    </row>
    <row r="306" spans="1:12" x14ac:dyDescent="0.3">
      <c r="A306" s="3">
        <f t="shared" si="12"/>
        <v>304</v>
      </c>
      <c r="B306" s="79">
        <v>83.617055180180174</v>
      </c>
      <c r="C306" s="79">
        <v>76.8</v>
      </c>
      <c r="D306" s="79">
        <v>10.501404793608522</v>
      </c>
      <c r="E306" s="79">
        <v>11.087817377125551</v>
      </c>
      <c r="F306" s="79">
        <v>100.59728944820911</v>
      </c>
      <c r="G306" s="80">
        <v>1001115.1060165962</v>
      </c>
      <c r="H306" s="82">
        <f t="shared" si="14"/>
        <v>-1.2462844559602226E-2</v>
      </c>
      <c r="I306" s="79">
        <v>1276.7510165962158</v>
      </c>
      <c r="J306" s="82">
        <v>1.2769574303800495E-3</v>
      </c>
      <c r="K306" s="20">
        <v>2.3880734911302889E-3</v>
      </c>
      <c r="L306" s="38">
        <f t="shared" si="13"/>
        <v>303</v>
      </c>
    </row>
    <row r="307" spans="1:12" x14ac:dyDescent="0.3">
      <c r="A307" s="3">
        <f t="shared" si="12"/>
        <v>305</v>
      </c>
      <c r="B307" s="79">
        <v>83.861577940348894</v>
      </c>
      <c r="C307" s="79">
        <v>78.137313432835811</v>
      </c>
      <c r="D307" s="79">
        <v>10.658278833406984</v>
      </c>
      <c r="E307" s="79">
        <v>11.331764705882351</v>
      </c>
      <c r="F307" s="79">
        <v>107.30367504835591</v>
      </c>
      <c r="G307" s="80">
        <v>1012724.0981215879</v>
      </c>
      <c r="H307" s="82">
        <f t="shared" si="14"/>
        <v>1.1596061267303615E-2</v>
      </c>
      <c r="I307" s="79">
        <v>12885.743121587904</v>
      </c>
      <c r="J307" s="82">
        <v>1.2887826374282174E-2</v>
      </c>
      <c r="K307" s="20">
        <v>2.4137651454179429E-3</v>
      </c>
      <c r="L307" s="38">
        <f t="shared" si="13"/>
        <v>304</v>
      </c>
    </row>
    <row r="308" spans="1:12" x14ac:dyDescent="0.3">
      <c r="A308" s="3">
        <f t="shared" si="12"/>
        <v>306</v>
      </c>
      <c r="B308" s="79">
        <v>84.057397936294308</v>
      </c>
      <c r="C308" s="79">
        <v>77.551100244498784</v>
      </c>
      <c r="D308" s="79">
        <v>10.409681404421326</v>
      </c>
      <c r="E308" s="79">
        <v>11.775627906976744</v>
      </c>
      <c r="F308" s="79">
        <v>102.86684782608695</v>
      </c>
      <c r="G308" s="80">
        <v>1005371.5962759457</v>
      </c>
      <c r="H308" s="82">
        <f t="shared" si="14"/>
        <v>-7.2601233240916496E-3</v>
      </c>
      <c r="I308" s="79">
        <v>5533.2412759456784</v>
      </c>
      <c r="J308" s="82">
        <v>5.5341358413337509E-3</v>
      </c>
      <c r="K308" s="20">
        <v>2.4794823010757063E-3</v>
      </c>
      <c r="L308" s="38">
        <f t="shared" si="13"/>
        <v>305</v>
      </c>
    </row>
    <row r="309" spans="1:12" x14ac:dyDescent="0.3">
      <c r="A309" s="3">
        <f t="shared" si="12"/>
        <v>307</v>
      </c>
      <c r="B309" s="79">
        <v>84.296857716324695</v>
      </c>
      <c r="C309" s="79">
        <v>76.242130750605327</v>
      </c>
      <c r="D309" s="79">
        <v>10.045356987374838</v>
      </c>
      <c r="E309" s="79">
        <v>10.647555850475557</v>
      </c>
      <c r="F309" s="79">
        <v>98.721238938053091</v>
      </c>
      <c r="G309" s="80">
        <v>988187.24382283899</v>
      </c>
      <c r="H309" s="82">
        <f t="shared" si="14"/>
        <v>-1.709253823835899E-2</v>
      </c>
      <c r="I309" s="79">
        <v>-11651.111177160987</v>
      </c>
      <c r="J309" s="82">
        <v>-1.1652994825509556E-2</v>
      </c>
      <c r="K309" s="20">
        <v>2.5648078154489906E-3</v>
      </c>
      <c r="L309" s="38">
        <f t="shared" si="13"/>
        <v>306</v>
      </c>
    </row>
    <row r="310" spans="1:12" x14ac:dyDescent="0.3">
      <c r="A310" s="3">
        <f t="shared" si="12"/>
        <v>308</v>
      </c>
      <c r="B310" s="79">
        <v>83.782481759893869</v>
      </c>
      <c r="C310" s="79">
        <v>76.612682926829265</v>
      </c>
      <c r="D310" s="79">
        <v>10.293935206162212</v>
      </c>
      <c r="E310" s="79">
        <v>10.988925081433223</v>
      </c>
      <c r="F310" s="79">
        <v>95.972972972972968</v>
      </c>
      <c r="G310" s="80">
        <v>993985.37799620978</v>
      </c>
      <c r="H310" s="82">
        <f t="shared" si="14"/>
        <v>5.8674448689910452E-3</v>
      </c>
      <c r="I310" s="79">
        <v>-5852.9770037902053</v>
      </c>
      <c r="J310" s="82">
        <v>-5.8539232612157648E-3</v>
      </c>
      <c r="K310" s="20">
        <v>2.5669998352800681E-3</v>
      </c>
      <c r="L310" s="38">
        <f t="shared" si="13"/>
        <v>307</v>
      </c>
    </row>
    <row r="311" spans="1:12" x14ac:dyDescent="0.3">
      <c r="A311" s="3">
        <f t="shared" si="12"/>
        <v>309</v>
      </c>
      <c r="B311" s="79">
        <v>82.215408534568311</v>
      </c>
      <c r="C311" s="79">
        <v>73.232273838630803</v>
      </c>
      <c r="D311" s="79">
        <v>9.9883018867924527</v>
      </c>
      <c r="E311" s="79">
        <v>10.719279108370879</v>
      </c>
      <c r="F311" s="79">
        <v>92.346226415094335</v>
      </c>
      <c r="G311" s="80">
        <v>966722.09290274011</v>
      </c>
      <c r="H311" s="82">
        <f t="shared" si="14"/>
        <v>-2.7428255683630054E-2</v>
      </c>
      <c r="I311" s="79">
        <v>-33116.262097259867</v>
      </c>
      <c r="J311" s="82">
        <v>-3.3121616040884795E-2</v>
      </c>
      <c r="K311" s="20">
        <v>2.7023088087602893E-3</v>
      </c>
      <c r="L311" s="38">
        <f t="shared" si="13"/>
        <v>308</v>
      </c>
    </row>
    <row r="312" spans="1:12" x14ac:dyDescent="0.3">
      <c r="A312" s="3">
        <f t="shared" si="12"/>
        <v>310</v>
      </c>
      <c r="B312" s="79">
        <v>83.382665321676754</v>
      </c>
      <c r="C312" s="79">
        <v>76.8</v>
      </c>
      <c r="D312" s="79">
        <v>10.485216763005779</v>
      </c>
      <c r="E312" s="79">
        <v>11.327651139742319</v>
      </c>
      <c r="F312" s="79">
        <v>102.09933264887063</v>
      </c>
      <c r="G312" s="80">
        <v>1000533.9516082609</v>
      </c>
      <c r="H312" s="82">
        <f t="shared" si="14"/>
        <v>3.4975779444530009E-2</v>
      </c>
      <c r="I312" s="79">
        <v>695.59660826087929</v>
      </c>
      <c r="J312" s="82">
        <v>6.9570906615287764E-4</v>
      </c>
      <c r="K312" s="20">
        <v>2.7172391130336408E-3</v>
      </c>
      <c r="L312" s="38">
        <f t="shared" si="13"/>
        <v>309</v>
      </c>
    </row>
    <row r="313" spans="1:12" x14ac:dyDescent="0.3">
      <c r="A313" s="3">
        <f t="shared" si="12"/>
        <v>311</v>
      </c>
      <c r="B313" s="79">
        <v>83.729592226465954</v>
      </c>
      <c r="C313" s="79">
        <v>76.8</v>
      </c>
      <c r="D313" s="79">
        <v>10.329459654178676</v>
      </c>
      <c r="E313" s="79">
        <v>11.213718765311121</v>
      </c>
      <c r="F313" s="79">
        <v>99.179636179888831</v>
      </c>
      <c r="G313" s="80">
        <v>996727.25343570602</v>
      </c>
      <c r="H313" s="82">
        <f t="shared" si="14"/>
        <v>-3.8046666646703864E-3</v>
      </c>
      <c r="I313" s="79">
        <v>-3111.1015642939601</v>
      </c>
      <c r="J313" s="82">
        <v>-3.1116045396097653E-3</v>
      </c>
      <c r="K313" s="20">
        <v>2.77443724706441E-3</v>
      </c>
      <c r="L313" s="38">
        <f t="shared" si="13"/>
        <v>310</v>
      </c>
    </row>
    <row r="314" spans="1:12" x14ac:dyDescent="0.3">
      <c r="A314" s="3">
        <f t="shared" si="12"/>
        <v>312</v>
      </c>
      <c r="B314" s="79">
        <v>85.331538289045852</v>
      </c>
      <c r="C314" s="79">
        <v>77.193846153846152</v>
      </c>
      <c r="D314" s="79">
        <v>10.861611570247934</v>
      </c>
      <c r="E314" s="79">
        <v>11.29865426963543</v>
      </c>
      <c r="F314" s="79">
        <v>103.33026113671275</v>
      </c>
      <c r="G314" s="80">
        <v>1023154.489227218</v>
      </c>
      <c r="H314" s="82">
        <f t="shared" si="14"/>
        <v>2.6514009424762452E-2</v>
      </c>
      <c r="I314" s="79">
        <v>23316.13422721799</v>
      </c>
      <c r="J314" s="82">
        <v>2.3319903773063387E-2</v>
      </c>
      <c r="K314" s="20">
        <v>2.7857389197307753E-3</v>
      </c>
      <c r="L314" s="38">
        <f t="shared" si="13"/>
        <v>311</v>
      </c>
    </row>
    <row r="315" spans="1:12" x14ac:dyDescent="0.3">
      <c r="A315" s="3">
        <f t="shared" si="12"/>
        <v>313</v>
      </c>
      <c r="B315" s="79">
        <v>85.992584824859989</v>
      </c>
      <c r="C315" s="79">
        <v>76.408163265306115</v>
      </c>
      <c r="D315" s="79">
        <v>10.386506785212916</v>
      </c>
      <c r="E315" s="79">
        <v>11.2</v>
      </c>
      <c r="F315" s="79">
        <v>100.09960159362549</v>
      </c>
      <c r="G315" s="80">
        <v>1009763.7770494213</v>
      </c>
      <c r="H315" s="82">
        <f t="shared" si="14"/>
        <v>-1.3087673776333242E-2</v>
      </c>
      <c r="I315" s="79">
        <v>9925.4220494213514</v>
      </c>
      <c r="J315" s="82">
        <v>9.9270267036528637E-3</v>
      </c>
      <c r="K315" s="20">
        <v>2.7885003091974109E-3</v>
      </c>
      <c r="L315" s="38">
        <f t="shared" si="13"/>
        <v>312</v>
      </c>
    </row>
    <row r="316" spans="1:12" x14ac:dyDescent="0.3">
      <c r="A316" s="3">
        <f t="shared" si="12"/>
        <v>314</v>
      </c>
      <c r="B316" s="79">
        <v>82.330406573471336</v>
      </c>
      <c r="C316" s="79">
        <v>76.603076923076927</v>
      </c>
      <c r="D316" s="79">
        <v>10.228466792275082</v>
      </c>
      <c r="E316" s="79">
        <v>11.167402376910015</v>
      </c>
      <c r="F316" s="79">
        <v>100.60049999999998</v>
      </c>
      <c r="G316" s="80">
        <v>986018.69653676276</v>
      </c>
      <c r="H316" s="82">
        <f t="shared" si="14"/>
        <v>-2.3515480602842476E-2</v>
      </c>
      <c r="I316" s="79">
        <v>-13819.658463237225</v>
      </c>
      <c r="J316" s="82">
        <v>-1.3821892703083215E-2</v>
      </c>
      <c r="K316" s="20">
        <v>2.8079993351695165E-3</v>
      </c>
      <c r="L316" s="38">
        <f t="shared" si="13"/>
        <v>313</v>
      </c>
    </row>
    <row r="317" spans="1:12" x14ac:dyDescent="0.3">
      <c r="A317" s="3">
        <f t="shared" si="12"/>
        <v>315</v>
      </c>
      <c r="B317" s="79">
        <v>85.19939774696708</v>
      </c>
      <c r="C317" s="79">
        <v>79.958868894601537</v>
      </c>
      <c r="D317" s="79">
        <v>10.636213288396725</v>
      </c>
      <c r="E317" s="79">
        <v>11.281731938701045</v>
      </c>
      <c r="F317" s="79">
        <v>100.19880119880119</v>
      </c>
      <c r="G317" s="80">
        <v>1021660.7191366858</v>
      </c>
      <c r="H317" s="82">
        <f t="shared" si="14"/>
        <v>3.6147410515753986E-2</v>
      </c>
      <c r="I317" s="79">
        <v>21822.36413668585</v>
      </c>
      <c r="J317" s="82">
        <v>2.1825892183027776E-2</v>
      </c>
      <c r="K317" s="20">
        <v>2.8663315990356871E-3</v>
      </c>
      <c r="L317" s="38">
        <f t="shared" si="13"/>
        <v>314</v>
      </c>
    </row>
    <row r="318" spans="1:12" x14ac:dyDescent="0.3">
      <c r="A318" s="3">
        <f t="shared" si="12"/>
        <v>316</v>
      </c>
      <c r="B318" s="79">
        <v>82.602179133021664</v>
      </c>
      <c r="C318" s="79">
        <v>76.231111111111119</v>
      </c>
      <c r="D318" s="79">
        <v>10.375832938949362</v>
      </c>
      <c r="E318" s="79">
        <v>10.878145375513162</v>
      </c>
      <c r="F318" s="79">
        <v>98.284569138276552</v>
      </c>
      <c r="G318" s="80">
        <v>989376.73313074419</v>
      </c>
      <c r="H318" s="82">
        <f t="shared" si="14"/>
        <v>-3.1599517727589621E-2</v>
      </c>
      <c r="I318" s="79">
        <v>-10461.621869255789</v>
      </c>
      <c r="J318" s="82">
        <v>-1.0463313211519864E-2</v>
      </c>
      <c r="K318" s="20">
        <v>3.0198249717475487E-3</v>
      </c>
      <c r="L318" s="38">
        <f t="shared" si="13"/>
        <v>315</v>
      </c>
    </row>
    <row r="319" spans="1:12" x14ac:dyDescent="0.3">
      <c r="A319" s="3">
        <f t="shared" si="12"/>
        <v>317</v>
      </c>
      <c r="B319" s="79">
        <v>83.803561216811786</v>
      </c>
      <c r="C319" s="79">
        <v>79.283582089552226</v>
      </c>
      <c r="D319" s="79">
        <v>10.48491416309013</v>
      </c>
      <c r="E319" s="79">
        <v>11.297463948284435</v>
      </c>
      <c r="F319" s="79">
        <v>99.521772540983619</v>
      </c>
      <c r="G319" s="80">
        <v>1008008.8213295331</v>
      </c>
      <c r="H319" s="82">
        <f t="shared" si="14"/>
        <v>1.8832147123401866E-2</v>
      </c>
      <c r="I319" s="79">
        <v>8170.4663295331411</v>
      </c>
      <c r="J319" s="82">
        <v>8.1717872580844737E-3</v>
      </c>
      <c r="K319" s="20">
        <v>3.0605687801112127E-3</v>
      </c>
      <c r="L319" s="38">
        <f t="shared" si="13"/>
        <v>316</v>
      </c>
    </row>
    <row r="320" spans="1:12" x14ac:dyDescent="0.3">
      <c r="A320" s="3">
        <f t="shared" si="12"/>
        <v>318</v>
      </c>
      <c r="B320" s="79">
        <v>81.572346446564467</v>
      </c>
      <c r="C320" s="79">
        <v>74.764337349397579</v>
      </c>
      <c r="D320" s="79">
        <v>10.285970042796006</v>
      </c>
      <c r="E320" s="79">
        <v>10.769336948484099</v>
      </c>
      <c r="F320" s="79">
        <v>95.560786342472838</v>
      </c>
      <c r="G320" s="80">
        <v>976656.81783062732</v>
      </c>
      <c r="H320" s="82">
        <f t="shared" si="14"/>
        <v>-3.1102905882860687E-2</v>
      </c>
      <c r="I320" s="79">
        <v>-23181.537169372663</v>
      </c>
      <c r="J320" s="82">
        <v>-2.3185284954759175E-2</v>
      </c>
      <c r="K320" s="20">
        <v>3.1115223612441746E-3</v>
      </c>
      <c r="L320" s="38">
        <f t="shared" si="13"/>
        <v>317</v>
      </c>
    </row>
    <row r="321" spans="1:12" x14ac:dyDescent="0.3">
      <c r="A321" s="3">
        <f t="shared" si="12"/>
        <v>319</v>
      </c>
      <c r="B321" s="79">
        <v>84.304197232593879</v>
      </c>
      <c r="C321" s="79">
        <v>78.51089108910891</v>
      </c>
      <c r="D321" s="79">
        <v>10.500478492025133</v>
      </c>
      <c r="E321" s="79">
        <v>11.369392463470904</v>
      </c>
      <c r="F321" s="79">
        <v>100.82807399347115</v>
      </c>
      <c r="G321" s="80">
        <v>1009846.6676869594</v>
      </c>
      <c r="H321" s="82">
        <f t="shared" si="14"/>
        <v>3.398312411319071E-2</v>
      </c>
      <c r="I321" s="79">
        <v>10008.312686959398</v>
      </c>
      <c r="J321" s="82">
        <v>1.0009930742214223E-2</v>
      </c>
      <c r="K321" s="20">
        <v>3.1449174935563014E-3</v>
      </c>
      <c r="L321" s="38">
        <f t="shared" si="13"/>
        <v>318</v>
      </c>
    </row>
    <row r="322" spans="1:12" x14ac:dyDescent="0.3">
      <c r="A322" s="3">
        <f t="shared" si="12"/>
        <v>320</v>
      </c>
      <c r="B322" s="79">
        <v>82.878586980187237</v>
      </c>
      <c r="C322" s="79">
        <v>77.357869249394682</v>
      </c>
      <c r="D322" s="79">
        <v>10.455</v>
      </c>
      <c r="E322" s="79">
        <v>11.282020202020203</v>
      </c>
      <c r="F322" s="79">
        <v>100.6090021691974</v>
      </c>
      <c r="G322" s="80">
        <v>997768.41186506255</v>
      </c>
      <c r="H322" s="82">
        <f t="shared" si="14"/>
        <v>-1.196048490169499E-2</v>
      </c>
      <c r="I322" s="79">
        <v>-2069.9431349374354</v>
      </c>
      <c r="J322" s="82">
        <v>-2.0702777849899903E-3</v>
      </c>
      <c r="K322" s="20">
        <v>3.1598761276658044E-3</v>
      </c>
      <c r="L322" s="38">
        <f t="shared" si="13"/>
        <v>319</v>
      </c>
    </row>
    <row r="323" spans="1:12" x14ac:dyDescent="0.3">
      <c r="A323" s="3">
        <f t="shared" si="12"/>
        <v>321</v>
      </c>
      <c r="B323" s="79">
        <v>83.97363117453348</v>
      </c>
      <c r="C323" s="79">
        <v>77.538461538461533</v>
      </c>
      <c r="D323" s="79">
        <v>10.75184552454283</v>
      </c>
      <c r="E323" s="79">
        <v>11.419002256204562</v>
      </c>
      <c r="F323" s="79">
        <v>99.737811484290347</v>
      </c>
      <c r="G323" s="80">
        <v>1012968.0070520352</v>
      </c>
      <c r="H323" s="82">
        <f t="shared" si="14"/>
        <v>1.5233590286308107E-2</v>
      </c>
      <c r="I323" s="79">
        <v>13129.652052035206</v>
      </c>
      <c r="J323" s="82">
        <v>1.3131774737762692E-2</v>
      </c>
      <c r="K323" s="20">
        <v>3.1847700100269246E-3</v>
      </c>
      <c r="L323" s="38">
        <f t="shared" si="13"/>
        <v>320</v>
      </c>
    </row>
    <row r="324" spans="1:12" x14ac:dyDescent="0.3">
      <c r="A324" s="3">
        <f t="shared" ref="A324:A387" si="15">A323+1</f>
        <v>322</v>
      </c>
      <c r="B324" s="79">
        <v>82.757488529604544</v>
      </c>
      <c r="C324" s="79">
        <v>76.982857142857142</v>
      </c>
      <c r="D324" s="79">
        <v>10.415861020121666</v>
      </c>
      <c r="E324" s="79">
        <v>11.304647160068846</v>
      </c>
      <c r="F324" s="79">
        <v>100.28056768558953</v>
      </c>
      <c r="G324" s="80">
        <v>995059.72184068931</v>
      </c>
      <c r="H324" s="82">
        <f t="shared" si="14"/>
        <v>-1.7679023509797775E-2</v>
      </c>
      <c r="I324" s="79">
        <v>-4778.6331593106734</v>
      </c>
      <c r="J324" s="82">
        <v>-4.7794057263493093E-3</v>
      </c>
      <c r="K324" s="20">
        <v>3.1860435222186598E-3</v>
      </c>
      <c r="L324" s="38">
        <f t="shared" si="13"/>
        <v>321</v>
      </c>
    </row>
    <row r="325" spans="1:12" x14ac:dyDescent="0.3">
      <c r="A325" s="3">
        <f t="shared" si="15"/>
        <v>323</v>
      </c>
      <c r="B325" s="79">
        <v>83.984853833425248</v>
      </c>
      <c r="C325" s="79">
        <v>75.887885985748213</v>
      </c>
      <c r="D325" s="79">
        <v>10.410803193987787</v>
      </c>
      <c r="E325" s="79">
        <v>11.246382460414127</v>
      </c>
      <c r="F325" s="79">
        <v>100.5</v>
      </c>
      <c r="G325" s="80">
        <v>998717.87718425435</v>
      </c>
      <c r="H325" s="82">
        <f t="shared" si="14"/>
        <v>3.676317373994431E-3</v>
      </c>
      <c r="I325" s="79">
        <v>-1120.4778157456312</v>
      </c>
      <c r="J325" s="82">
        <v>-1.1206589646639744E-3</v>
      </c>
      <c r="K325" s="20">
        <v>3.2207637870124151E-3</v>
      </c>
      <c r="L325" s="38">
        <f t="shared" ref="L325:L388" si="16">L324+1</f>
        <v>322</v>
      </c>
    </row>
    <row r="326" spans="1:12" x14ac:dyDescent="0.3">
      <c r="A326" s="3">
        <f t="shared" si="15"/>
        <v>324</v>
      </c>
      <c r="B326" s="79">
        <v>84.358915477497249</v>
      </c>
      <c r="C326" s="79">
        <v>76.615384615384613</v>
      </c>
      <c r="D326" s="79">
        <v>10.67692216981132</v>
      </c>
      <c r="E326" s="79">
        <v>11.482581271227559</v>
      </c>
      <c r="F326" s="79">
        <v>103.57877461706784</v>
      </c>
      <c r="G326" s="80">
        <v>1011798.0639594035</v>
      </c>
      <c r="H326" s="82">
        <f t="shared" ref="H326:H389" si="17">G326/G325-1</f>
        <v>1.3096978710371188E-2</v>
      </c>
      <c r="I326" s="79">
        <v>11959.708959403564</v>
      </c>
      <c r="J326" s="82">
        <v>1.1961642499105331E-2</v>
      </c>
      <c r="K326" s="20">
        <v>3.2944495738812213E-3</v>
      </c>
      <c r="L326" s="38">
        <f t="shared" si="16"/>
        <v>323</v>
      </c>
    </row>
    <row r="327" spans="1:12" x14ac:dyDescent="0.3">
      <c r="A327" s="3">
        <f t="shared" si="15"/>
        <v>325</v>
      </c>
      <c r="B327" s="79">
        <v>82.697585906916046</v>
      </c>
      <c r="C327" s="79">
        <v>77.910361445783124</v>
      </c>
      <c r="D327" s="79">
        <v>10.372905311778291</v>
      </c>
      <c r="E327" s="79">
        <v>11.830761949834359</v>
      </c>
      <c r="F327" s="79">
        <v>101.19347133757961</v>
      </c>
      <c r="G327" s="80">
        <v>997627.05659613584</v>
      </c>
      <c r="H327" s="82">
        <f t="shared" si="17"/>
        <v>-1.4005766435066347E-2</v>
      </c>
      <c r="I327" s="79">
        <v>-2211.2984038641443</v>
      </c>
      <c r="J327" s="82">
        <v>-2.2116559069832288E-3</v>
      </c>
      <c r="K327" s="20">
        <v>3.3501382653839669E-3</v>
      </c>
      <c r="L327" s="38">
        <f t="shared" si="16"/>
        <v>324</v>
      </c>
    </row>
    <row r="328" spans="1:12" x14ac:dyDescent="0.3">
      <c r="A328" s="3">
        <f t="shared" si="15"/>
        <v>326</v>
      </c>
      <c r="B328" s="79">
        <v>84.938343956043937</v>
      </c>
      <c r="C328" s="79">
        <v>80.995724465558183</v>
      </c>
      <c r="D328" s="79">
        <v>10.659427374301675</v>
      </c>
      <c r="E328" s="79">
        <v>11.205017921146952</v>
      </c>
      <c r="F328" s="79">
        <v>101.24169741697418</v>
      </c>
      <c r="G328" s="80">
        <v>1023460.772147911</v>
      </c>
      <c r="H328" s="82">
        <f t="shared" si="17"/>
        <v>2.5895163308740754E-2</v>
      </c>
      <c r="I328" s="79">
        <v>23622.417147911037</v>
      </c>
      <c r="J328" s="82">
        <v>2.3626236210863343E-2</v>
      </c>
      <c r="K328" s="20">
        <v>3.3921921426169886E-3</v>
      </c>
      <c r="L328" s="38">
        <f t="shared" si="16"/>
        <v>325</v>
      </c>
    </row>
    <row r="329" spans="1:12" x14ac:dyDescent="0.3">
      <c r="A329" s="3">
        <f t="shared" si="15"/>
        <v>327</v>
      </c>
      <c r="B329" s="79">
        <v>82.82004757271055</v>
      </c>
      <c r="C329" s="79">
        <v>80.778378378378378</v>
      </c>
      <c r="D329" s="79">
        <v>10.240171232876712</v>
      </c>
      <c r="E329" s="79">
        <v>11.11974921630094</v>
      </c>
      <c r="F329" s="79">
        <v>98.396389324960751</v>
      </c>
      <c r="G329" s="80">
        <v>998327.93760187377</v>
      </c>
      <c r="H329" s="82">
        <f t="shared" si="17"/>
        <v>-2.4556715049558364E-2</v>
      </c>
      <c r="I329" s="79">
        <v>-1510.4173981262138</v>
      </c>
      <c r="J329" s="82">
        <v>-1.5106615890187708E-3</v>
      </c>
      <c r="K329" s="20">
        <v>3.4050394580353027E-3</v>
      </c>
      <c r="L329" s="38">
        <f t="shared" si="16"/>
        <v>326</v>
      </c>
    </row>
    <row r="330" spans="1:12" x14ac:dyDescent="0.3">
      <c r="A330" s="3">
        <f t="shared" si="15"/>
        <v>328</v>
      </c>
      <c r="B330" s="79">
        <v>82.567087060877157</v>
      </c>
      <c r="C330" s="79">
        <v>76.964453961456087</v>
      </c>
      <c r="D330" s="79">
        <v>10.299027972027972</v>
      </c>
      <c r="E330" s="79">
        <v>11.725394677492107</v>
      </c>
      <c r="F330" s="79">
        <v>99.04970603955104</v>
      </c>
      <c r="G330" s="80">
        <v>991605.30793543591</v>
      </c>
      <c r="H330" s="82">
        <f t="shared" si="17"/>
        <v>-6.7338891492775277E-3</v>
      </c>
      <c r="I330" s="79">
        <v>-8233.0470645640744</v>
      </c>
      <c r="J330" s="82">
        <v>-8.2343781106137652E-3</v>
      </c>
      <c r="K330" s="20">
        <v>3.4315784604754809E-3</v>
      </c>
      <c r="L330" s="38">
        <f t="shared" si="16"/>
        <v>327</v>
      </c>
    </row>
    <row r="331" spans="1:12" x14ac:dyDescent="0.3">
      <c r="A331" s="3">
        <f t="shared" si="15"/>
        <v>329</v>
      </c>
      <c r="B331" s="79">
        <v>82.29651722614841</v>
      </c>
      <c r="C331" s="79">
        <v>77.620512820512815</v>
      </c>
      <c r="D331" s="79">
        <v>10.296665877898722</v>
      </c>
      <c r="E331" s="79">
        <v>10.920120637656181</v>
      </c>
      <c r="F331" s="79">
        <v>99.573481561822121</v>
      </c>
      <c r="G331" s="80">
        <v>989233.01774929941</v>
      </c>
      <c r="H331" s="82">
        <f t="shared" si="17"/>
        <v>-2.3923734243372907E-3</v>
      </c>
      <c r="I331" s="79">
        <v>-10605.33725070057</v>
      </c>
      <c r="J331" s="82">
        <v>-1.0607051827593241E-2</v>
      </c>
      <c r="K331" s="20">
        <v>3.4978830998725978E-3</v>
      </c>
      <c r="L331" s="38">
        <f t="shared" si="16"/>
        <v>328</v>
      </c>
    </row>
    <row r="332" spans="1:12" x14ac:dyDescent="0.3">
      <c r="A332" s="3">
        <f t="shared" si="15"/>
        <v>330</v>
      </c>
      <c r="B332" s="79">
        <v>83.326355685131176</v>
      </c>
      <c r="C332" s="79">
        <v>75.825792811839321</v>
      </c>
      <c r="D332" s="79">
        <v>10.545432484382509</v>
      </c>
      <c r="E332" s="79">
        <v>11.435086168802474</v>
      </c>
      <c r="F332" s="79">
        <v>102.04022988505749</v>
      </c>
      <c r="G332" s="80">
        <v>999974.76254186337</v>
      </c>
      <c r="H332" s="82">
        <f t="shared" si="17"/>
        <v>1.0858659789787062E-2</v>
      </c>
      <c r="I332" s="79">
        <v>136.40754186338745</v>
      </c>
      <c r="J332" s="82">
        <v>1.3642959502527531E-4</v>
      </c>
      <c r="K332" s="20">
        <v>3.5980424601347693E-3</v>
      </c>
      <c r="L332" s="38">
        <f t="shared" si="16"/>
        <v>329</v>
      </c>
    </row>
    <row r="333" spans="1:12" x14ac:dyDescent="0.3">
      <c r="A333" s="3">
        <f t="shared" si="15"/>
        <v>331</v>
      </c>
      <c r="B333" s="79">
        <v>85.506057130004493</v>
      </c>
      <c r="C333" s="79">
        <v>75.813276231263387</v>
      </c>
      <c r="D333" s="79">
        <v>10.624352072415435</v>
      </c>
      <c r="E333" s="79">
        <v>11.413287167279806</v>
      </c>
      <c r="F333" s="79">
        <v>99.687331536388143</v>
      </c>
      <c r="G333" s="80">
        <v>1013258.5353303102</v>
      </c>
      <c r="H333" s="82">
        <f t="shared" si="17"/>
        <v>1.3284108045567455E-2</v>
      </c>
      <c r="I333" s="79">
        <v>13420.18033031025</v>
      </c>
      <c r="J333" s="82">
        <v>1.3422349986073749E-2</v>
      </c>
      <c r="K333" s="20">
        <v>3.6194705804184222E-3</v>
      </c>
      <c r="L333" s="38">
        <f t="shared" si="16"/>
        <v>330</v>
      </c>
    </row>
    <row r="334" spans="1:12" x14ac:dyDescent="0.3">
      <c r="A334" s="3">
        <f t="shared" si="15"/>
        <v>332</v>
      </c>
      <c r="B334" s="79">
        <v>84.038462299406447</v>
      </c>
      <c r="C334" s="79">
        <v>76.8</v>
      </c>
      <c r="D334" s="79">
        <v>10.660864978902955</v>
      </c>
      <c r="E334" s="79">
        <v>11.1096198768316</v>
      </c>
      <c r="F334" s="79">
        <v>99.298369565217399</v>
      </c>
      <c r="G334" s="80">
        <v>1007775.7927897311</v>
      </c>
      <c r="H334" s="82">
        <f t="shared" si="17"/>
        <v>-5.4110005979784992E-3</v>
      </c>
      <c r="I334" s="79">
        <v>7937.4377897310769</v>
      </c>
      <c r="J334" s="82">
        <v>7.9387210442942828E-3</v>
      </c>
      <c r="K334" s="20">
        <v>3.6286041338866315E-3</v>
      </c>
      <c r="L334" s="38">
        <f t="shared" si="16"/>
        <v>331</v>
      </c>
    </row>
    <row r="335" spans="1:12" x14ac:dyDescent="0.3">
      <c r="A335" s="3">
        <f t="shared" si="15"/>
        <v>333</v>
      </c>
      <c r="B335" s="79">
        <v>85.561284293365404</v>
      </c>
      <c r="C335" s="79">
        <v>77.299783080260298</v>
      </c>
      <c r="D335" s="79">
        <v>10.503068965517242</v>
      </c>
      <c r="E335" s="79">
        <v>11.317490901305929</v>
      </c>
      <c r="F335" s="79">
        <v>103.31930693069306</v>
      </c>
      <c r="G335" s="80">
        <v>1014207.6065913414</v>
      </c>
      <c r="H335" s="82">
        <f t="shared" si="17"/>
        <v>6.382187236117165E-3</v>
      </c>
      <c r="I335" s="79">
        <v>14369.251591341454</v>
      </c>
      <c r="J335" s="82">
        <v>1.4371574684531334E-2</v>
      </c>
      <c r="K335" s="20">
        <v>3.6338110860720165E-3</v>
      </c>
      <c r="L335" s="38">
        <f t="shared" si="16"/>
        <v>332</v>
      </c>
    </row>
    <row r="336" spans="1:12" x14ac:dyDescent="0.3">
      <c r="A336" s="3">
        <f t="shared" si="15"/>
        <v>334</v>
      </c>
      <c r="B336" s="79">
        <v>82.90086900822034</v>
      </c>
      <c r="C336" s="79">
        <v>77.131034482758622</v>
      </c>
      <c r="D336" s="79">
        <v>10.512418764302058</v>
      </c>
      <c r="E336" s="79">
        <v>11.37084745762712</v>
      </c>
      <c r="F336" s="79">
        <v>98.9406099518459</v>
      </c>
      <c r="G336" s="80">
        <v>998879.04034427251</v>
      </c>
      <c r="H336" s="82">
        <f t="shared" si="17"/>
        <v>-1.511383482774975E-2</v>
      </c>
      <c r="I336" s="79">
        <v>-959.31465572747402</v>
      </c>
      <c r="J336" s="82">
        <v>-9.5946974921508592E-4</v>
      </c>
      <c r="K336" s="20">
        <v>3.6804742822699743E-3</v>
      </c>
      <c r="L336" s="38">
        <f t="shared" si="16"/>
        <v>333</v>
      </c>
    </row>
    <row r="337" spans="1:12" x14ac:dyDescent="0.3">
      <c r="A337" s="3">
        <f t="shared" si="15"/>
        <v>335</v>
      </c>
      <c r="B337" s="79">
        <v>83.839812742143778</v>
      </c>
      <c r="C337" s="79">
        <v>76.140772532188848</v>
      </c>
      <c r="D337" s="79">
        <v>10.474035047792446</v>
      </c>
      <c r="E337" s="79">
        <v>11.349582637729547</v>
      </c>
      <c r="F337" s="79">
        <v>99.953804347826079</v>
      </c>
      <c r="G337" s="80">
        <v>1000590.0406106439</v>
      </c>
      <c r="H337" s="82">
        <f t="shared" si="17"/>
        <v>1.7129203810120064E-3</v>
      </c>
      <c r="I337" s="79">
        <v>751.68561064393725</v>
      </c>
      <c r="J337" s="82">
        <v>7.518071365085182E-4</v>
      </c>
      <c r="K337" s="20">
        <v>3.7827212357700057E-3</v>
      </c>
      <c r="L337" s="38">
        <f t="shared" si="16"/>
        <v>334</v>
      </c>
    </row>
    <row r="338" spans="1:12" x14ac:dyDescent="0.3">
      <c r="A338" s="3">
        <f t="shared" si="15"/>
        <v>336</v>
      </c>
      <c r="B338" s="79">
        <v>84.529235142673244</v>
      </c>
      <c r="C338" s="79">
        <v>76.8</v>
      </c>
      <c r="D338" s="79">
        <v>10.554752385279418</v>
      </c>
      <c r="E338" s="79">
        <v>11.253047775947278</v>
      </c>
      <c r="F338" s="79">
        <v>100.06065573770491</v>
      </c>
      <c r="G338" s="80">
        <v>1007951.6105308884</v>
      </c>
      <c r="H338" s="82">
        <f t="shared" si="17"/>
        <v>7.3572288564374144E-3</v>
      </c>
      <c r="I338" s="79">
        <v>8113.2555308884475</v>
      </c>
      <c r="J338" s="82">
        <v>8.1145672101051256E-3</v>
      </c>
      <c r="K338" s="20">
        <v>3.8826842552124553E-3</v>
      </c>
      <c r="L338" s="38">
        <f t="shared" si="16"/>
        <v>335</v>
      </c>
    </row>
    <row r="339" spans="1:12" x14ac:dyDescent="0.3">
      <c r="A339" s="3">
        <f t="shared" si="15"/>
        <v>337</v>
      </c>
      <c r="B339" s="79">
        <v>82.178496128963815</v>
      </c>
      <c r="C339" s="79">
        <v>74.30649350649351</v>
      </c>
      <c r="D339" s="79">
        <v>10.290317281728173</v>
      </c>
      <c r="E339" s="79">
        <v>11.023242467718795</v>
      </c>
      <c r="F339" s="79">
        <v>103.14763995609222</v>
      </c>
      <c r="G339" s="80">
        <v>981671.94925375294</v>
      </c>
      <c r="H339" s="82">
        <f t="shared" si="17"/>
        <v>-2.6072344150820825E-2</v>
      </c>
      <c r="I339" s="79">
        <v>-18166.405746247037</v>
      </c>
      <c r="J339" s="82">
        <v>-1.8169342729652573E-2</v>
      </c>
      <c r="K339" s="20">
        <v>3.9308095821339014E-3</v>
      </c>
      <c r="L339" s="38">
        <f t="shared" si="16"/>
        <v>336</v>
      </c>
    </row>
    <row r="340" spans="1:12" x14ac:dyDescent="0.3">
      <c r="A340" s="3">
        <f t="shared" si="15"/>
        <v>338</v>
      </c>
      <c r="B340" s="79">
        <v>82.479407894736838</v>
      </c>
      <c r="C340" s="79">
        <v>79.720805369127504</v>
      </c>
      <c r="D340" s="79">
        <v>10.392853223593963</v>
      </c>
      <c r="E340" s="79">
        <v>11.144023323615158</v>
      </c>
      <c r="F340" s="79">
        <v>97.866577540106945</v>
      </c>
      <c r="G340" s="80">
        <v>998365.10323286324</v>
      </c>
      <c r="H340" s="82">
        <f t="shared" si="17"/>
        <v>1.7004819167747431E-2</v>
      </c>
      <c r="I340" s="79">
        <v>-1473.2517671367386</v>
      </c>
      <c r="J340" s="82">
        <v>-1.4734899494196125E-3</v>
      </c>
      <c r="K340" s="20">
        <v>3.9579089153544749E-3</v>
      </c>
      <c r="L340" s="38">
        <f t="shared" si="16"/>
        <v>337</v>
      </c>
    </row>
    <row r="341" spans="1:12" x14ac:dyDescent="0.3">
      <c r="A341" s="3">
        <f t="shared" si="15"/>
        <v>339</v>
      </c>
      <c r="B341" s="79">
        <v>83.19557425417986</v>
      </c>
      <c r="C341" s="79">
        <v>77.793103448275858</v>
      </c>
      <c r="D341" s="79">
        <v>10.411718031278749</v>
      </c>
      <c r="E341" s="79">
        <v>11.204688154039347</v>
      </c>
      <c r="F341" s="79">
        <v>100.168863261944</v>
      </c>
      <c r="G341" s="80">
        <v>998889.52700843336</v>
      </c>
      <c r="H341" s="82">
        <f t="shared" si="17"/>
        <v>5.2528255832662296E-4</v>
      </c>
      <c r="I341" s="79">
        <v>-948.82799156662077</v>
      </c>
      <c r="J341" s="82">
        <v>-9.4898138966335291E-4</v>
      </c>
      <c r="K341" s="20">
        <v>3.96364991517348E-3</v>
      </c>
      <c r="L341" s="38">
        <f t="shared" si="16"/>
        <v>338</v>
      </c>
    </row>
    <row r="342" spans="1:12" x14ac:dyDescent="0.3">
      <c r="A342" s="3">
        <f t="shared" si="15"/>
        <v>340</v>
      </c>
      <c r="B342" s="79">
        <v>81.469283205268937</v>
      </c>
      <c r="C342" s="79">
        <v>76.8</v>
      </c>
      <c r="D342" s="79">
        <v>10.276323325635106</v>
      </c>
      <c r="E342" s="79">
        <v>11.106276150627615</v>
      </c>
      <c r="F342" s="79">
        <v>100.77685950413222</v>
      </c>
      <c r="G342" s="80">
        <v>983131.08620343194</v>
      </c>
      <c r="H342" s="82">
        <f t="shared" si="17"/>
        <v>-1.5775959582033261E-2</v>
      </c>
      <c r="I342" s="79">
        <v>-16707.268796568038</v>
      </c>
      <c r="J342" s="82">
        <v>-1.6709969879649234E-2</v>
      </c>
      <c r="K342" s="20">
        <v>4.0156940145048029E-3</v>
      </c>
      <c r="L342" s="38">
        <f t="shared" si="16"/>
        <v>339</v>
      </c>
    </row>
    <row r="343" spans="1:12" x14ac:dyDescent="0.3">
      <c r="A343" s="3">
        <f t="shared" si="15"/>
        <v>341</v>
      </c>
      <c r="B343" s="79">
        <v>83.86170926697443</v>
      </c>
      <c r="C343" s="79">
        <v>76.963404255319148</v>
      </c>
      <c r="D343" s="79">
        <v>10.204433740601504</v>
      </c>
      <c r="E343" s="79">
        <v>10.949535864978902</v>
      </c>
      <c r="F343" s="79">
        <v>100.5</v>
      </c>
      <c r="G343" s="80">
        <v>993664.84350717487</v>
      </c>
      <c r="H343" s="82">
        <f t="shared" si="17"/>
        <v>1.0714499268272837E-2</v>
      </c>
      <c r="I343" s="79">
        <v>-6173.5114928251132</v>
      </c>
      <c r="J343" s="82">
        <v>-6.1745095714247867E-3</v>
      </c>
      <c r="K343" s="20">
        <v>4.2795310347627956E-3</v>
      </c>
      <c r="L343" s="38">
        <f t="shared" si="16"/>
        <v>340</v>
      </c>
    </row>
    <row r="344" spans="1:12" x14ac:dyDescent="0.3">
      <c r="A344" s="3">
        <f t="shared" si="15"/>
        <v>342</v>
      </c>
      <c r="B344" s="79">
        <v>83.926335278276468</v>
      </c>
      <c r="C344" s="79">
        <v>76.636942675159233</v>
      </c>
      <c r="D344" s="79">
        <v>10.50030332209918</v>
      </c>
      <c r="E344" s="79">
        <v>11.354682779456192</v>
      </c>
      <c r="F344" s="79">
        <v>98.346428571428561</v>
      </c>
      <c r="G344" s="80">
        <v>1002623.6436189631</v>
      </c>
      <c r="H344" s="82">
        <f t="shared" si="17"/>
        <v>9.015917359185055E-3</v>
      </c>
      <c r="I344" s="79">
        <v>2785.2886189630954</v>
      </c>
      <c r="J344" s="82">
        <v>2.7857389197307753E-3</v>
      </c>
      <c r="K344" s="20">
        <v>4.4691298946684822E-3</v>
      </c>
      <c r="L344" s="38">
        <f t="shared" si="16"/>
        <v>341</v>
      </c>
    </row>
    <row r="345" spans="1:12" x14ac:dyDescent="0.3">
      <c r="A345" s="3">
        <f t="shared" si="15"/>
        <v>343</v>
      </c>
      <c r="B345" s="79">
        <v>83.962172067039091</v>
      </c>
      <c r="C345" s="79">
        <v>77.290212765957435</v>
      </c>
      <c r="D345" s="79">
        <v>10.495095877277086</v>
      </c>
      <c r="E345" s="79">
        <v>11.266751809280544</v>
      </c>
      <c r="F345" s="79">
        <v>98.976417742841107</v>
      </c>
      <c r="G345" s="80">
        <v>1004117.1942699687</v>
      </c>
      <c r="H345" s="82">
        <f t="shared" si="17"/>
        <v>1.4896423603323328E-3</v>
      </c>
      <c r="I345" s="79">
        <v>4278.839269968681</v>
      </c>
      <c r="J345" s="82">
        <v>4.2795310347627956E-3</v>
      </c>
      <c r="K345" s="20">
        <v>4.4705378465226837E-3</v>
      </c>
      <c r="L345" s="38">
        <f t="shared" si="16"/>
        <v>342</v>
      </c>
    </row>
    <row r="346" spans="1:12" x14ac:dyDescent="0.3">
      <c r="A346" s="3">
        <f t="shared" si="15"/>
        <v>344</v>
      </c>
      <c r="B346" s="79">
        <v>82.296747108540913</v>
      </c>
      <c r="C346" s="79">
        <v>83.132346723044392</v>
      </c>
      <c r="D346" s="79">
        <v>9.941736389684813</v>
      </c>
      <c r="E346" s="79">
        <v>10.711807024968259</v>
      </c>
      <c r="F346" s="79">
        <v>95.457810718358033</v>
      </c>
      <c r="G346" s="80">
        <v>990414.27665797272</v>
      </c>
      <c r="H346" s="82">
        <f t="shared" si="17"/>
        <v>-1.3646731367804588E-2</v>
      </c>
      <c r="I346" s="79">
        <v>-9424.0783420272637</v>
      </c>
      <c r="J346" s="82">
        <v>-9.4256019434534131E-3</v>
      </c>
      <c r="K346" s="20">
        <v>4.4884988902153403E-3</v>
      </c>
      <c r="L346" s="38">
        <f t="shared" si="16"/>
        <v>343</v>
      </c>
    </row>
    <row r="347" spans="1:12" x14ac:dyDescent="0.3">
      <c r="A347" s="3">
        <f t="shared" si="15"/>
        <v>345</v>
      </c>
      <c r="B347" s="79">
        <v>83.57</v>
      </c>
      <c r="C347" s="79">
        <v>76.5</v>
      </c>
      <c r="D347" s="79">
        <v>10.408794696665328</v>
      </c>
      <c r="E347" s="79">
        <v>10.592920353982302</v>
      </c>
      <c r="F347" s="79">
        <v>96.518607442977185</v>
      </c>
      <c r="G347" s="80">
        <v>994812.59434714611</v>
      </c>
      <c r="H347" s="82">
        <f t="shared" si="17"/>
        <v>4.4408868014453873E-3</v>
      </c>
      <c r="I347" s="79">
        <v>-5025.7606528538745</v>
      </c>
      <c r="J347" s="82">
        <v>-5.0265731732744689E-3</v>
      </c>
      <c r="K347" s="20">
        <v>4.5314671589890424E-3</v>
      </c>
      <c r="L347" s="38">
        <f t="shared" si="16"/>
        <v>344</v>
      </c>
    </row>
    <row r="348" spans="1:12" x14ac:dyDescent="0.3">
      <c r="A348" s="3">
        <f t="shared" si="15"/>
        <v>346</v>
      </c>
      <c r="B348" s="79">
        <v>85.183830604178425</v>
      </c>
      <c r="C348" s="79">
        <v>77.101176470588229</v>
      </c>
      <c r="D348" s="79">
        <v>10.547820823244551</v>
      </c>
      <c r="E348" s="79">
        <v>11.252397660818712</v>
      </c>
      <c r="F348" s="79">
        <v>100.625625</v>
      </c>
      <c r="G348" s="80">
        <v>1012122.3551746433</v>
      </c>
      <c r="H348" s="82">
        <f t="shared" si="17"/>
        <v>1.7400021798936738E-2</v>
      </c>
      <c r="I348" s="79">
        <v>12284.000174643355</v>
      </c>
      <c r="J348" s="82">
        <v>1.228598614287342E-2</v>
      </c>
      <c r="K348" s="20">
        <v>4.5629134517798297E-3</v>
      </c>
      <c r="L348" s="38">
        <f t="shared" si="16"/>
        <v>345</v>
      </c>
    </row>
    <row r="349" spans="1:12" x14ac:dyDescent="0.3">
      <c r="A349" s="3">
        <f t="shared" si="15"/>
        <v>347</v>
      </c>
      <c r="B349" s="79">
        <v>81.671944382893841</v>
      </c>
      <c r="C349" s="79">
        <v>77.399999999999991</v>
      </c>
      <c r="D349" s="79">
        <v>10.570004999999998</v>
      </c>
      <c r="E349" s="79">
        <v>11.484237485448196</v>
      </c>
      <c r="F349" s="79">
        <v>104.07584269662924</v>
      </c>
      <c r="G349" s="80">
        <v>996300.74362851423</v>
      </c>
      <c r="H349" s="82">
        <f t="shared" si="17"/>
        <v>-1.5632113513982304E-2</v>
      </c>
      <c r="I349" s="79">
        <v>-3537.6113714857493</v>
      </c>
      <c r="J349" s="82">
        <v>-3.5381833011254599E-3</v>
      </c>
      <c r="K349" s="20">
        <v>4.6169543014549464E-3</v>
      </c>
      <c r="L349" s="38">
        <f t="shared" si="16"/>
        <v>346</v>
      </c>
    </row>
    <row r="350" spans="1:12" x14ac:dyDescent="0.3">
      <c r="A350" s="3">
        <f t="shared" si="15"/>
        <v>348</v>
      </c>
      <c r="B350" s="79">
        <v>82.878399274458687</v>
      </c>
      <c r="C350" s="79">
        <v>78.586046511627885</v>
      </c>
      <c r="D350" s="79">
        <v>10.320563798219586</v>
      </c>
      <c r="E350" s="79">
        <v>11.215258855585832</v>
      </c>
      <c r="F350" s="79">
        <v>102.25678119349007</v>
      </c>
      <c r="G350" s="80">
        <v>997000.16729982593</v>
      </c>
      <c r="H350" s="82">
        <f t="shared" si="17"/>
        <v>7.0202062558388789E-4</v>
      </c>
      <c r="I350" s="79">
        <v>-2838.1877001740504</v>
      </c>
      <c r="J350" s="82">
        <v>-2.8386465531961419E-3</v>
      </c>
      <c r="K350" s="20">
        <v>4.7055221690516366E-3</v>
      </c>
      <c r="L350" s="38">
        <f t="shared" si="16"/>
        <v>347</v>
      </c>
    </row>
    <row r="351" spans="1:12" x14ac:dyDescent="0.3">
      <c r="A351" s="3">
        <f t="shared" si="15"/>
        <v>349</v>
      </c>
      <c r="B351" s="79">
        <v>82.538271604938274</v>
      </c>
      <c r="C351" s="79">
        <v>75.927272727272737</v>
      </c>
      <c r="D351" s="79">
        <v>10.201481963927856</v>
      </c>
      <c r="E351" s="79">
        <v>11.073015873015873</v>
      </c>
      <c r="F351" s="79">
        <v>100.14277251184834</v>
      </c>
      <c r="G351" s="80">
        <v>984296.79514425574</v>
      </c>
      <c r="H351" s="82">
        <f t="shared" si="17"/>
        <v>-1.2741594808328593E-2</v>
      </c>
      <c r="I351" s="79">
        <v>-15541.559855744243</v>
      </c>
      <c r="J351" s="82">
        <v>-1.5544072477339842E-2</v>
      </c>
      <c r="K351" s="20">
        <v>4.8349212579689351E-3</v>
      </c>
      <c r="L351" s="38">
        <f t="shared" si="16"/>
        <v>348</v>
      </c>
    </row>
    <row r="352" spans="1:12" x14ac:dyDescent="0.3">
      <c r="A352" s="3">
        <f t="shared" si="15"/>
        <v>350</v>
      </c>
      <c r="B352" s="79">
        <v>84.517900462962956</v>
      </c>
      <c r="C352" s="79">
        <v>77.68275862068964</v>
      </c>
      <c r="D352" s="79">
        <v>10.418496611213802</v>
      </c>
      <c r="E352" s="79">
        <v>11.210275229357798</v>
      </c>
      <c r="F352" s="79">
        <v>100.5</v>
      </c>
      <c r="G352" s="80">
        <v>1006006.6634575751</v>
      </c>
      <c r="H352" s="82">
        <f t="shared" si="17"/>
        <v>2.2056221680715415E-2</v>
      </c>
      <c r="I352" s="79">
        <v>6168.3084575751564</v>
      </c>
      <c r="J352" s="82">
        <v>6.1693056949942236E-3</v>
      </c>
      <c r="K352" s="20">
        <v>4.8960262875784918E-3</v>
      </c>
      <c r="L352" s="38">
        <f t="shared" si="16"/>
        <v>349</v>
      </c>
    </row>
    <row r="353" spans="1:12" x14ac:dyDescent="0.3">
      <c r="A353" s="3">
        <f t="shared" si="15"/>
        <v>351</v>
      </c>
      <c r="B353" s="79">
        <v>82.93877775234607</v>
      </c>
      <c r="C353" s="79">
        <v>76.8</v>
      </c>
      <c r="D353" s="79">
        <v>10.562739076669414</v>
      </c>
      <c r="E353" s="79">
        <v>11.297525206232814</v>
      </c>
      <c r="F353" s="79">
        <v>104.02526753864448</v>
      </c>
      <c r="G353" s="80">
        <v>1000819.6019127135</v>
      </c>
      <c r="H353" s="82">
        <f t="shared" si="17"/>
        <v>-5.1560906436087794E-3</v>
      </c>
      <c r="I353" s="79">
        <v>981.24691271351185</v>
      </c>
      <c r="J353" s="82">
        <v>9.8140555201396717E-4</v>
      </c>
      <c r="K353" s="20">
        <v>4.9152410919138349E-3</v>
      </c>
      <c r="L353" s="38">
        <f t="shared" si="16"/>
        <v>350</v>
      </c>
    </row>
    <row r="354" spans="1:12" x14ac:dyDescent="0.3">
      <c r="A354" s="3">
        <f t="shared" si="15"/>
        <v>352</v>
      </c>
      <c r="B354" s="79">
        <v>84.446945341328401</v>
      </c>
      <c r="C354" s="79">
        <v>77.090909090909093</v>
      </c>
      <c r="D354" s="79">
        <v>10.574436964504283</v>
      </c>
      <c r="E354" s="79">
        <v>11.294139027714674</v>
      </c>
      <c r="F354" s="79">
        <v>105.46438828259619</v>
      </c>
      <c r="G354" s="80">
        <v>1010296.5698901007</v>
      </c>
      <c r="H354" s="82">
        <f t="shared" si="17"/>
        <v>9.4692069972204251E-3</v>
      </c>
      <c r="I354" s="79">
        <v>10458.21489010076</v>
      </c>
      <c r="J354" s="82">
        <v>1.0459905681554655E-2</v>
      </c>
      <c r="K354" s="20">
        <v>5.0230517996225858E-3</v>
      </c>
      <c r="L354" s="38">
        <f t="shared" si="16"/>
        <v>351</v>
      </c>
    </row>
    <row r="355" spans="1:12" x14ac:dyDescent="0.3">
      <c r="A355" s="3">
        <f t="shared" si="15"/>
        <v>353</v>
      </c>
      <c r="B355" s="79">
        <v>84.113591235878118</v>
      </c>
      <c r="C355" s="79">
        <v>76.220377358490566</v>
      </c>
      <c r="D355" s="79">
        <v>10.575196651875755</v>
      </c>
      <c r="E355" s="79">
        <v>11.356431628745213</v>
      </c>
      <c r="F355" s="79">
        <v>100.83004926108377</v>
      </c>
      <c r="G355" s="80">
        <v>1005453.1351855408</v>
      </c>
      <c r="H355" s="82">
        <f t="shared" si="17"/>
        <v>-4.7940722050425766E-3</v>
      </c>
      <c r="I355" s="79">
        <v>5614.7801855407888</v>
      </c>
      <c r="J355" s="82">
        <v>5.615687933416786E-3</v>
      </c>
      <c r="K355" s="20">
        <v>5.0240626473439806E-3</v>
      </c>
      <c r="L355" s="38">
        <f t="shared" si="16"/>
        <v>352</v>
      </c>
    </row>
    <row r="356" spans="1:12" x14ac:dyDescent="0.3">
      <c r="A356" s="3">
        <f t="shared" si="15"/>
        <v>354</v>
      </c>
      <c r="B356" s="79">
        <v>82.42351814058955</v>
      </c>
      <c r="C356" s="79">
        <v>75.923954372623569</v>
      </c>
      <c r="D356" s="79">
        <v>10.439364406779662</v>
      </c>
      <c r="E356" s="79">
        <v>11.212441679626748</v>
      </c>
      <c r="F356" s="79">
        <v>97.868248772504089</v>
      </c>
      <c r="G356" s="80">
        <v>990498.5336471186</v>
      </c>
      <c r="H356" s="82">
        <f t="shared" si="17"/>
        <v>-1.4873494362979467E-2</v>
      </c>
      <c r="I356" s="79">
        <v>-9339.8213528813794</v>
      </c>
      <c r="J356" s="82">
        <v>-9.3413313323846021E-3</v>
      </c>
      <c r="K356" s="20">
        <v>5.0337047305573151E-3</v>
      </c>
      <c r="L356" s="38">
        <f t="shared" si="16"/>
        <v>353</v>
      </c>
    </row>
    <row r="357" spans="1:12" x14ac:dyDescent="0.3">
      <c r="A357" s="3">
        <f t="shared" si="15"/>
        <v>355</v>
      </c>
      <c r="B357" s="79">
        <v>82.100151741579495</v>
      </c>
      <c r="C357" s="79">
        <v>77.095384615384617</v>
      </c>
      <c r="D357" s="79">
        <v>10.341211183225163</v>
      </c>
      <c r="E357" s="79">
        <v>11.063293386595648</v>
      </c>
      <c r="F357" s="79">
        <v>99.092436974789919</v>
      </c>
      <c r="G357" s="80">
        <v>988553.42389240477</v>
      </c>
      <c r="H357" s="82">
        <f t="shared" si="17"/>
        <v>-1.963768434418256E-3</v>
      </c>
      <c r="I357" s="79">
        <v>-11284.931107595214</v>
      </c>
      <c r="J357" s="82">
        <v>-1.1286755555196934E-2</v>
      </c>
      <c r="K357" s="20">
        <v>5.1578960875793747E-3</v>
      </c>
      <c r="L357" s="38">
        <f t="shared" si="16"/>
        <v>354</v>
      </c>
    </row>
    <row r="358" spans="1:12" x14ac:dyDescent="0.3">
      <c r="A358" s="3">
        <f t="shared" si="15"/>
        <v>356</v>
      </c>
      <c r="B358" s="79">
        <v>84.596778609875969</v>
      </c>
      <c r="C358" s="79">
        <v>76.505747126436773</v>
      </c>
      <c r="D358" s="79">
        <v>10.389563900666262</v>
      </c>
      <c r="E358" s="79">
        <v>11.109413614917997</v>
      </c>
      <c r="F358" s="79">
        <v>96.103125000000006</v>
      </c>
      <c r="G358" s="80">
        <v>1001304.3789968481</v>
      </c>
      <c r="H358" s="82">
        <f t="shared" si="17"/>
        <v>1.2898599909994424E-2</v>
      </c>
      <c r="I358" s="79">
        <v>1466.0239968481474</v>
      </c>
      <c r="J358" s="82">
        <v>1.4662610106092073E-3</v>
      </c>
      <c r="K358" s="20">
        <v>5.2222094198023112E-3</v>
      </c>
      <c r="L358" s="38">
        <f t="shared" si="16"/>
        <v>355</v>
      </c>
    </row>
    <row r="359" spans="1:12" x14ac:dyDescent="0.3">
      <c r="A359" s="3">
        <f t="shared" si="15"/>
        <v>357</v>
      </c>
      <c r="B359" s="79">
        <v>84.410433475898714</v>
      </c>
      <c r="C359" s="79">
        <v>77.095384615384617</v>
      </c>
      <c r="D359" s="79">
        <v>10.414641405932548</v>
      </c>
      <c r="E359" s="79">
        <v>10.97929784824462</v>
      </c>
      <c r="F359" s="79">
        <v>100.79857397504458</v>
      </c>
      <c r="G359" s="80">
        <v>1003242.8440504321</v>
      </c>
      <c r="H359" s="82">
        <f t="shared" si="17"/>
        <v>1.9359398542988515E-3</v>
      </c>
      <c r="I359" s="79">
        <v>3404.4890504321083</v>
      </c>
      <c r="J359" s="82">
        <v>3.4050394580353027E-3</v>
      </c>
      <c r="K359" s="20">
        <v>5.2895696580807722E-3</v>
      </c>
      <c r="L359" s="38">
        <f t="shared" si="16"/>
        <v>356</v>
      </c>
    </row>
    <row r="360" spans="1:12" x14ac:dyDescent="0.3">
      <c r="A360" s="3">
        <f t="shared" si="15"/>
        <v>358</v>
      </c>
      <c r="B360" s="79">
        <v>83.818663309681838</v>
      </c>
      <c r="C360" s="79">
        <v>75.622988505747117</v>
      </c>
      <c r="D360" s="79">
        <v>10.667170609830718</v>
      </c>
      <c r="E360" s="79">
        <v>11.303512014787431</v>
      </c>
      <c r="F360" s="79">
        <v>102.22659952606634</v>
      </c>
      <c r="G360" s="80">
        <v>1005312.633223122</v>
      </c>
      <c r="H360" s="82">
        <f t="shared" si="17"/>
        <v>2.0630988648107085E-3</v>
      </c>
      <c r="I360" s="79">
        <v>5474.2782231220044</v>
      </c>
      <c r="J360" s="82">
        <v>5.475163255886502E-3</v>
      </c>
      <c r="K360" s="20">
        <v>5.3677900144987667E-3</v>
      </c>
      <c r="L360" s="38">
        <f t="shared" si="16"/>
        <v>357</v>
      </c>
    </row>
    <row r="361" spans="1:12" x14ac:dyDescent="0.3">
      <c r="A361" s="3">
        <f t="shared" si="15"/>
        <v>359</v>
      </c>
      <c r="B361" s="79">
        <v>82.931114787768138</v>
      </c>
      <c r="C361" s="79">
        <v>76.8</v>
      </c>
      <c r="D361" s="79">
        <v>10.30974812593703</v>
      </c>
      <c r="E361" s="79">
        <v>10.989743589743588</v>
      </c>
      <c r="F361" s="79">
        <v>99.563482818870128</v>
      </c>
      <c r="G361" s="80">
        <v>991257.53215033002</v>
      </c>
      <c r="H361" s="82">
        <f t="shared" si="17"/>
        <v>-1.398082607171669E-2</v>
      </c>
      <c r="I361" s="79">
        <v>-8580.8228496699594</v>
      </c>
      <c r="J361" s="82">
        <v>-8.5822101210249729E-3</v>
      </c>
      <c r="K361" s="20">
        <v>5.4261649609309882E-3</v>
      </c>
      <c r="L361" s="38">
        <f t="shared" si="16"/>
        <v>358</v>
      </c>
    </row>
    <row r="362" spans="1:12" x14ac:dyDescent="0.3">
      <c r="A362" s="3">
        <f t="shared" si="15"/>
        <v>360</v>
      </c>
      <c r="B362" s="79">
        <v>82.964629182476713</v>
      </c>
      <c r="C362" s="79">
        <v>77.098832684824899</v>
      </c>
      <c r="D362" s="79">
        <v>10.41685080072978</v>
      </c>
      <c r="E362" s="79">
        <v>11.152963135790946</v>
      </c>
      <c r="F362" s="79">
        <v>102.03615520282186</v>
      </c>
      <c r="G362" s="80">
        <v>996441.46473279642</v>
      </c>
      <c r="H362" s="82">
        <f t="shared" si="17"/>
        <v>5.2296526526471876E-3</v>
      </c>
      <c r="I362" s="79">
        <v>-3396.890267203562</v>
      </c>
      <c r="J362" s="82">
        <v>-3.3974394463028596E-3</v>
      </c>
      <c r="K362" s="20">
        <v>5.4450159309294369E-3</v>
      </c>
      <c r="L362" s="38">
        <f t="shared" si="16"/>
        <v>359</v>
      </c>
    </row>
    <row r="363" spans="1:12" x14ac:dyDescent="0.3">
      <c r="A363" s="3">
        <f t="shared" si="15"/>
        <v>361</v>
      </c>
      <c r="B363" s="79">
        <v>84.625030113504749</v>
      </c>
      <c r="C363" s="79">
        <v>77.693023255813955</v>
      </c>
      <c r="D363" s="79">
        <v>10.688987792472025</v>
      </c>
      <c r="E363" s="79">
        <v>11.69597000937207</v>
      </c>
      <c r="F363" s="79">
        <v>103.70063694267516</v>
      </c>
      <c r="G363" s="80">
        <v>1016883.9809358109</v>
      </c>
      <c r="H363" s="82">
        <f t="shared" si="17"/>
        <v>2.0515521409475213E-2</v>
      </c>
      <c r="I363" s="79">
        <v>17045.625935810967</v>
      </c>
      <c r="J363" s="82">
        <v>1.7048381721474336E-2</v>
      </c>
      <c r="K363" s="20">
        <v>5.4456914590511173E-3</v>
      </c>
      <c r="L363" s="38">
        <f t="shared" si="16"/>
        <v>360</v>
      </c>
    </row>
    <row r="364" spans="1:12" x14ac:dyDescent="0.3">
      <c r="A364" s="3">
        <f t="shared" si="15"/>
        <v>362</v>
      </c>
      <c r="B364" s="79">
        <v>83.799404094704329</v>
      </c>
      <c r="C364" s="79">
        <v>76.21149425287355</v>
      </c>
      <c r="D364" s="79">
        <v>10.371776119402986</v>
      </c>
      <c r="E364" s="79">
        <v>11.114561364146287</v>
      </c>
      <c r="F364" s="79">
        <v>98.977272727272734</v>
      </c>
      <c r="G364" s="80">
        <v>996553.69264749892</v>
      </c>
      <c r="H364" s="82">
        <f t="shared" si="17"/>
        <v>-1.9992731392624141E-2</v>
      </c>
      <c r="I364" s="79">
        <v>-3284.6623525010655</v>
      </c>
      <c r="J364" s="82">
        <v>-3.2851933875862019E-3</v>
      </c>
      <c r="K364" s="20">
        <v>5.475163255886502E-3</v>
      </c>
      <c r="L364" s="38">
        <f t="shared" si="16"/>
        <v>361</v>
      </c>
    </row>
    <row r="365" spans="1:12" x14ac:dyDescent="0.3">
      <c r="A365" s="3">
        <f t="shared" si="15"/>
        <v>363</v>
      </c>
      <c r="B365" s="79">
        <v>83.398417930877144</v>
      </c>
      <c r="C365" s="79">
        <v>76.50347490347491</v>
      </c>
      <c r="D365" s="79">
        <v>10.312384152457371</v>
      </c>
      <c r="E365" s="79">
        <v>11.496269500339137</v>
      </c>
      <c r="F365" s="79">
        <v>102.04615384615384</v>
      </c>
      <c r="G365" s="80">
        <v>995371.5932960452</v>
      </c>
      <c r="H365" s="82">
        <f t="shared" si="17"/>
        <v>-1.1861873175275095E-3</v>
      </c>
      <c r="I365" s="79">
        <v>-4466.7617039547767</v>
      </c>
      <c r="J365" s="82">
        <v>-4.4674838503817715E-3</v>
      </c>
      <c r="K365" s="20">
        <v>5.5341358413337509E-3</v>
      </c>
      <c r="L365" s="38">
        <f t="shared" si="16"/>
        <v>362</v>
      </c>
    </row>
    <row r="366" spans="1:12" x14ac:dyDescent="0.3">
      <c r="A366" s="3">
        <f t="shared" si="15"/>
        <v>364</v>
      </c>
      <c r="B366" s="79">
        <v>82.290038861584193</v>
      </c>
      <c r="C366" s="79">
        <v>76.50232558139534</v>
      </c>
      <c r="D366" s="79">
        <v>10.267885906040268</v>
      </c>
      <c r="E366" s="79">
        <v>10.977973568281939</v>
      </c>
      <c r="F366" s="79">
        <v>100.78198653198652</v>
      </c>
      <c r="G366" s="80">
        <v>986155.25269615417</v>
      </c>
      <c r="H366" s="82">
        <f t="shared" si="17"/>
        <v>-9.2591959243806254E-3</v>
      </c>
      <c r="I366" s="79">
        <v>-13683.102303845808</v>
      </c>
      <c r="J366" s="82">
        <v>-1.3685314466502747E-2</v>
      </c>
      <c r="K366" s="20">
        <v>5.615687933416786E-3</v>
      </c>
      <c r="L366" s="38">
        <f t="shared" si="16"/>
        <v>363</v>
      </c>
    </row>
    <row r="367" spans="1:12" x14ac:dyDescent="0.3">
      <c r="A367" s="3">
        <f t="shared" si="15"/>
        <v>365</v>
      </c>
      <c r="B367" s="79">
        <v>82.483541497388273</v>
      </c>
      <c r="C367" s="79">
        <v>75.903501945525278</v>
      </c>
      <c r="D367" s="79">
        <v>10.361903085524954</v>
      </c>
      <c r="E367" s="79">
        <v>11.061573033707862</v>
      </c>
      <c r="F367" s="79">
        <v>101.84974818130945</v>
      </c>
      <c r="G367" s="80">
        <v>989038.62521071383</v>
      </c>
      <c r="H367" s="82">
        <f t="shared" si="17"/>
        <v>2.9238525137664784E-3</v>
      </c>
      <c r="I367" s="79">
        <v>-10799.729789286153</v>
      </c>
      <c r="J367" s="82">
        <v>-1.0801475793840849E-2</v>
      </c>
      <c r="K367" s="20">
        <v>5.6398909179012184E-3</v>
      </c>
      <c r="L367" s="38">
        <f t="shared" si="16"/>
        <v>364</v>
      </c>
    </row>
    <row r="368" spans="1:12" x14ac:dyDescent="0.3">
      <c r="A368" s="3">
        <f t="shared" si="15"/>
        <v>366</v>
      </c>
      <c r="B368" s="79">
        <v>83.412747265670944</v>
      </c>
      <c r="C368" s="79">
        <v>78.311811023622042</v>
      </c>
      <c r="D368" s="79">
        <v>10.190675929795237</v>
      </c>
      <c r="E368" s="79">
        <v>11.21529010238908</v>
      </c>
      <c r="F368" s="79">
        <v>97.447818884594142</v>
      </c>
      <c r="G368" s="80">
        <v>994175.18674094859</v>
      </c>
      <c r="H368" s="82">
        <f t="shared" si="17"/>
        <v>5.1934893130594073E-3</v>
      </c>
      <c r="I368" s="79">
        <v>-5663.1682590513956</v>
      </c>
      <c r="J368" s="82">
        <v>-5.6640838298820766E-3</v>
      </c>
      <c r="K368" s="20">
        <v>5.6553361866471252E-3</v>
      </c>
      <c r="L368" s="38">
        <f t="shared" si="16"/>
        <v>365</v>
      </c>
    </row>
    <row r="369" spans="1:12" x14ac:dyDescent="0.3">
      <c r="A369" s="3">
        <f t="shared" si="15"/>
        <v>367</v>
      </c>
      <c r="B369" s="79">
        <v>82.624704842700581</v>
      </c>
      <c r="C369" s="79">
        <v>79.468725868725883</v>
      </c>
      <c r="D369" s="79">
        <v>10.277948553054664</v>
      </c>
      <c r="E369" s="79">
        <v>11.177096114519429</v>
      </c>
      <c r="F369" s="79">
        <v>97.29498861047837</v>
      </c>
      <c r="G369" s="80">
        <v>995134.00217685965</v>
      </c>
      <c r="H369" s="82">
        <f t="shared" si="17"/>
        <v>9.6443307849414239E-4</v>
      </c>
      <c r="I369" s="79">
        <v>-4704.3528231403325</v>
      </c>
      <c r="J369" s="82">
        <v>-4.7051133811928355E-3</v>
      </c>
      <c r="K369" s="20">
        <v>5.7083347789261786E-3</v>
      </c>
      <c r="L369" s="38">
        <f t="shared" si="16"/>
        <v>366</v>
      </c>
    </row>
    <row r="370" spans="1:12" x14ac:dyDescent="0.3">
      <c r="A370" s="3">
        <f t="shared" si="15"/>
        <v>368</v>
      </c>
      <c r="B370" s="79">
        <v>84.834854010249089</v>
      </c>
      <c r="C370" s="79">
        <v>77.659701492537309</v>
      </c>
      <c r="D370" s="79">
        <v>10.502875054513737</v>
      </c>
      <c r="E370" s="79">
        <v>11.449908925318759</v>
      </c>
      <c r="F370" s="79">
        <v>103.45588235294116</v>
      </c>
      <c r="G370" s="80">
        <v>1011635.3240071664</v>
      </c>
      <c r="H370" s="82">
        <f t="shared" si="17"/>
        <v>1.6582009854160473E-2</v>
      </c>
      <c r="I370" s="79">
        <v>11796.969007166452</v>
      </c>
      <c r="J370" s="82">
        <v>1.1798876236515704E-2</v>
      </c>
      <c r="K370" s="20">
        <v>5.7090885112480068E-3</v>
      </c>
      <c r="L370" s="38">
        <f t="shared" si="16"/>
        <v>367</v>
      </c>
    </row>
    <row r="371" spans="1:12" x14ac:dyDescent="0.3">
      <c r="A371" s="3">
        <f t="shared" si="15"/>
        <v>369</v>
      </c>
      <c r="B371" s="79">
        <v>82.814553885888685</v>
      </c>
      <c r="C371" s="79">
        <v>79.350553505535046</v>
      </c>
      <c r="D371" s="79">
        <v>10.577546125461254</v>
      </c>
      <c r="E371" s="79">
        <v>11.037861915367483</v>
      </c>
      <c r="F371" s="79">
        <v>104.86457142857142</v>
      </c>
      <c r="G371" s="80">
        <v>1006117.7083626664</v>
      </c>
      <c r="H371" s="82">
        <f t="shared" si="17"/>
        <v>-5.4541547863753426E-3</v>
      </c>
      <c r="I371" s="79">
        <v>6279.353362666443</v>
      </c>
      <c r="J371" s="82">
        <v>6.2803685528411675E-3</v>
      </c>
      <c r="K371" s="20">
        <v>5.7175608163832188E-3</v>
      </c>
      <c r="L371" s="38">
        <f t="shared" si="16"/>
        <v>368</v>
      </c>
    </row>
    <row r="372" spans="1:12" x14ac:dyDescent="0.3">
      <c r="A372" s="3">
        <f t="shared" si="15"/>
        <v>370</v>
      </c>
      <c r="B372" s="79">
        <v>82.738359199147013</v>
      </c>
      <c r="C372" s="79">
        <v>79.542857142857144</v>
      </c>
      <c r="D372" s="79">
        <v>10.338359794035616</v>
      </c>
      <c r="E372" s="79">
        <v>10.93929943502825</v>
      </c>
      <c r="F372" s="79">
        <v>97.472891566265062</v>
      </c>
      <c r="G372" s="80">
        <v>996975.80046957696</v>
      </c>
      <c r="H372" s="82">
        <f t="shared" si="17"/>
        <v>-9.0863204345809079E-3</v>
      </c>
      <c r="I372" s="79">
        <v>-2862.5545304230182</v>
      </c>
      <c r="J372" s="82">
        <v>-2.8630173228581714E-3</v>
      </c>
      <c r="K372" s="20">
        <v>5.7451043747082523E-3</v>
      </c>
      <c r="L372" s="38">
        <f t="shared" si="16"/>
        <v>369</v>
      </c>
    </row>
    <row r="373" spans="1:12" x14ac:dyDescent="0.3">
      <c r="A373" s="3">
        <f t="shared" si="15"/>
        <v>371</v>
      </c>
      <c r="B373" s="79">
        <v>85.530000000000015</v>
      </c>
      <c r="C373" s="79">
        <v>77.859310344827591</v>
      </c>
      <c r="D373" s="79">
        <v>10.502636146669561</v>
      </c>
      <c r="E373" s="79">
        <v>11.448773715872282</v>
      </c>
      <c r="F373" s="79">
        <v>104.07509881422925</v>
      </c>
      <c r="G373" s="80">
        <v>1015986.6739413462</v>
      </c>
      <c r="H373" s="82">
        <f t="shared" si="17"/>
        <v>1.9068540543125678E-2</v>
      </c>
      <c r="I373" s="79">
        <v>16148.318941346253</v>
      </c>
      <c r="J373" s="82">
        <v>1.615092965837088E-2</v>
      </c>
      <c r="K373" s="20">
        <v>5.7792415715547663E-3</v>
      </c>
      <c r="L373" s="38">
        <f t="shared" si="16"/>
        <v>370</v>
      </c>
    </row>
    <row r="374" spans="1:12" x14ac:dyDescent="0.3">
      <c r="A374" s="3">
        <f t="shared" si="15"/>
        <v>372</v>
      </c>
      <c r="B374" s="79">
        <v>83.736104290892087</v>
      </c>
      <c r="C374" s="79">
        <v>79.673469387755105</v>
      </c>
      <c r="D374" s="79">
        <v>10.348869330453565</v>
      </c>
      <c r="E374" s="79">
        <v>10.307650520597553</v>
      </c>
      <c r="F374" s="79">
        <v>97.102508178844047</v>
      </c>
      <c r="G374" s="80">
        <v>1000833.0694339909</v>
      </c>
      <c r="H374" s="82">
        <f t="shared" si="17"/>
        <v>-1.4915160696517327E-2</v>
      </c>
      <c r="I374" s="79">
        <v>994.71443399088457</v>
      </c>
      <c r="J374" s="82">
        <v>9.9487525060076788E-4</v>
      </c>
      <c r="K374" s="20">
        <v>5.8233545900824484E-3</v>
      </c>
      <c r="L374" s="38">
        <f t="shared" si="16"/>
        <v>371</v>
      </c>
    </row>
    <row r="375" spans="1:12" x14ac:dyDescent="0.3">
      <c r="A375" s="3">
        <f t="shared" si="15"/>
        <v>373</v>
      </c>
      <c r="B375" s="79">
        <v>85.929852975495905</v>
      </c>
      <c r="C375" s="79">
        <v>75.540983606557376</v>
      </c>
      <c r="D375" s="79">
        <v>10.95459524329042</v>
      </c>
      <c r="E375" s="79">
        <v>11.739891785538612</v>
      </c>
      <c r="F375" s="79">
        <v>98.458239277652382</v>
      </c>
      <c r="G375" s="80">
        <v>1025262.4809977846</v>
      </c>
      <c r="H375" s="82">
        <f t="shared" si="17"/>
        <v>2.4409077107743427E-2</v>
      </c>
      <c r="I375" s="79">
        <v>25424.125997784664</v>
      </c>
      <c r="J375" s="82">
        <v>2.542823634504866E-2</v>
      </c>
      <c r="K375" s="20">
        <v>5.8404629540108489E-3</v>
      </c>
      <c r="L375" s="38">
        <f t="shared" si="16"/>
        <v>372</v>
      </c>
    </row>
    <row r="376" spans="1:12" x14ac:dyDescent="0.3">
      <c r="A376" s="3">
        <f t="shared" si="15"/>
        <v>374</v>
      </c>
      <c r="B376" s="79">
        <v>82.213836813436217</v>
      </c>
      <c r="C376" s="79">
        <v>71.679999999999993</v>
      </c>
      <c r="D376" s="79">
        <v>10.350493544356517</v>
      </c>
      <c r="E376" s="79">
        <v>11.037071797278275</v>
      </c>
      <c r="F376" s="79">
        <v>102.17885944700461</v>
      </c>
      <c r="G376" s="80">
        <v>977091.65072050947</v>
      </c>
      <c r="H376" s="82">
        <f t="shared" si="17"/>
        <v>-4.6983900386557975E-2</v>
      </c>
      <c r="I376" s="79">
        <v>-22746.704279490514</v>
      </c>
      <c r="J376" s="82">
        <v>-2.2750381764950908E-2</v>
      </c>
      <c r="K376" s="20">
        <v>5.8494519300331688E-3</v>
      </c>
      <c r="L376" s="38">
        <f t="shared" si="16"/>
        <v>373</v>
      </c>
    </row>
    <row r="377" spans="1:12" x14ac:dyDescent="0.3">
      <c r="A377" s="3">
        <f t="shared" si="15"/>
        <v>375</v>
      </c>
      <c r="B377" s="79">
        <v>84.389408236244094</v>
      </c>
      <c r="C377" s="79">
        <v>76.525714285714272</v>
      </c>
      <c r="D377" s="79">
        <v>10.441804795961298</v>
      </c>
      <c r="E377" s="79">
        <v>11.325333333333333</v>
      </c>
      <c r="F377" s="79">
        <v>98.962606232294618</v>
      </c>
      <c r="G377" s="80">
        <v>1003187.951732284</v>
      </c>
      <c r="H377" s="82">
        <f t="shared" si="17"/>
        <v>2.6708140421147997E-2</v>
      </c>
      <c r="I377" s="79">
        <v>3349.5967322840588</v>
      </c>
      <c r="J377" s="82">
        <v>3.3501382653839669E-3</v>
      </c>
      <c r="K377" s="20">
        <v>6.0645227073632289E-3</v>
      </c>
      <c r="L377" s="38">
        <f t="shared" si="16"/>
        <v>374</v>
      </c>
    </row>
    <row r="378" spans="1:12" x14ac:dyDescent="0.3">
      <c r="A378" s="3">
        <f t="shared" si="15"/>
        <v>376</v>
      </c>
      <c r="B378" s="79">
        <v>83.111768334475656</v>
      </c>
      <c r="C378" s="79">
        <v>77.075268817204304</v>
      </c>
      <c r="D378" s="79">
        <v>10.472615838247684</v>
      </c>
      <c r="E378" s="79">
        <v>11.13934542029668</v>
      </c>
      <c r="F378" s="79">
        <v>101.02042577675488</v>
      </c>
      <c r="G378" s="80">
        <v>998501.85647810786</v>
      </c>
      <c r="H378" s="82">
        <f t="shared" si="17"/>
        <v>-4.671203682305336E-3</v>
      </c>
      <c r="I378" s="79">
        <v>-1336.4985218921211</v>
      </c>
      <c r="J378" s="82">
        <v>-1.3367145951228498E-3</v>
      </c>
      <c r="K378" s="20">
        <v>6.0904030102711983E-3</v>
      </c>
      <c r="L378" s="38">
        <f t="shared" si="16"/>
        <v>375</v>
      </c>
    </row>
    <row r="379" spans="1:12" x14ac:dyDescent="0.3">
      <c r="A379" s="3">
        <f t="shared" si="15"/>
        <v>377</v>
      </c>
      <c r="B379" s="79">
        <v>85.182653342522372</v>
      </c>
      <c r="C379" s="79">
        <v>76.251428571428576</v>
      </c>
      <c r="D379" s="79">
        <v>10.450603448275862</v>
      </c>
      <c r="E379" s="79">
        <v>11.213257575757575</v>
      </c>
      <c r="F379" s="79">
        <v>99.752146536920449</v>
      </c>
      <c r="G379" s="80">
        <v>1006877.1635933337</v>
      </c>
      <c r="H379" s="82">
        <f t="shared" si="17"/>
        <v>8.3878733533526706E-3</v>
      </c>
      <c r="I379" s="79">
        <v>7038.8085933336988</v>
      </c>
      <c r="J379" s="82">
        <v>7.0399465654962783E-3</v>
      </c>
      <c r="K379" s="20">
        <v>6.1005236750428697E-3</v>
      </c>
      <c r="L379" s="38">
        <f t="shared" si="16"/>
        <v>376</v>
      </c>
    </row>
    <row r="380" spans="1:12" x14ac:dyDescent="0.3">
      <c r="A380" s="3">
        <f t="shared" si="15"/>
        <v>378</v>
      </c>
      <c r="B380" s="79">
        <v>83.108547441965285</v>
      </c>
      <c r="C380" s="79">
        <v>78.18129496402878</v>
      </c>
      <c r="D380" s="79">
        <v>10.595748843079512</v>
      </c>
      <c r="E380" s="79">
        <v>11.348309292977063</v>
      </c>
      <c r="F380" s="79">
        <v>101.25346020761245</v>
      </c>
      <c r="G380" s="80">
        <v>1005477.3342577338</v>
      </c>
      <c r="H380" s="82">
        <f t="shared" si="17"/>
        <v>-1.3902682335193983E-3</v>
      </c>
      <c r="I380" s="79">
        <v>5638.9792577337939</v>
      </c>
      <c r="J380" s="82">
        <v>5.6398909179012184E-3</v>
      </c>
      <c r="K380" s="20">
        <v>6.1608308039294716E-3</v>
      </c>
      <c r="L380" s="38">
        <f t="shared" si="16"/>
        <v>377</v>
      </c>
    </row>
    <row r="381" spans="1:12" x14ac:dyDescent="0.3">
      <c r="A381" s="3">
        <f t="shared" si="15"/>
        <v>379</v>
      </c>
      <c r="B381" s="79">
        <v>83.361666855524078</v>
      </c>
      <c r="C381" s="79">
        <v>77.071378091872788</v>
      </c>
      <c r="D381" s="79">
        <v>10.481039850560398</v>
      </c>
      <c r="E381" s="79">
        <v>11.482287047841304</v>
      </c>
      <c r="F381" s="79">
        <v>102.97366914710933</v>
      </c>
      <c r="G381" s="80">
        <v>1001669.1194374328</v>
      </c>
      <c r="H381" s="82">
        <f t="shared" si="17"/>
        <v>-3.7874695834015926E-3</v>
      </c>
      <c r="I381" s="79">
        <v>1830.7644374328665</v>
      </c>
      <c r="J381" s="82">
        <v>1.8310604191943273E-3</v>
      </c>
      <c r="K381" s="20">
        <v>6.1693056949942236E-3</v>
      </c>
      <c r="L381" s="38">
        <f t="shared" si="16"/>
        <v>378</v>
      </c>
    </row>
    <row r="382" spans="1:12" x14ac:dyDescent="0.3">
      <c r="A382" s="3">
        <f t="shared" si="15"/>
        <v>380</v>
      </c>
      <c r="B382" s="79">
        <v>83.959227536067246</v>
      </c>
      <c r="C382" s="79">
        <v>75.718309859154928</v>
      </c>
      <c r="D382" s="79">
        <v>10.299149068322983</v>
      </c>
      <c r="E382" s="79">
        <v>11.04447985431368</v>
      </c>
      <c r="F382" s="79">
        <v>96.345251396648038</v>
      </c>
      <c r="G382" s="80">
        <v>993202.12078735745</v>
      </c>
      <c r="H382" s="82">
        <f t="shared" si="17"/>
        <v>-8.4528897674620573E-3</v>
      </c>
      <c r="I382" s="79">
        <v>-6636.2342126425356</v>
      </c>
      <c r="J382" s="82">
        <v>-6.6373071001487394E-3</v>
      </c>
      <c r="K382" s="20">
        <v>6.2803685528411675E-3</v>
      </c>
      <c r="L382" s="38">
        <f t="shared" si="16"/>
        <v>379</v>
      </c>
    </row>
    <row r="383" spans="1:12" x14ac:dyDescent="0.3">
      <c r="A383" s="3">
        <f t="shared" si="15"/>
        <v>381</v>
      </c>
      <c r="B383" s="79">
        <v>81.150967887833559</v>
      </c>
      <c r="C383" s="79">
        <v>75.977142857142852</v>
      </c>
      <c r="D383" s="79">
        <v>10.046292559899117</v>
      </c>
      <c r="E383" s="79">
        <v>10.840627885503229</v>
      </c>
      <c r="F383" s="79">
        <v>95.931818181818201</v>
      </c>
      <c r="G383" s="80">
        <v>970631.27853829553</v>
      </c>
      <c r="H383" s="82">
        <f t="shared" si="17"/>
        <v>-2.2725326272127755E-2</v>
      </c>
      <c r="I383" s="79">
        <v>-29207.076461704448</v>
      </c>
      <c r="J383" s="82">
        <v>-2.9211798402857279E-2</v>
      </c>
      <c r="K383" s="20">
        <v>6.3996425524680588E-3</v>
      </c>
      <c r="L383" s="38">
        <f t="shared" si="16"/>
        <v>380</v>
      </c>
    </row>
    <row r="384" spans="1:12" x14ac:dyDescent="0.3">
      <c r="A384" s="3">
        <f t="shared" si="15"/>
        <v>382</v>
      </c>
      <c r="B384" s="79">
        <v>82.480125756870052</v>
      </c>
      <c r="C384" s="79">
        <v>76.522743682310477</v>
      </c>
      <c r="D384" s="79">
        <v>10.57619750656168</v>
      </c>
      <c r="E384" s="79">
        <v>11.496494156928215</v>
      </c>
      <c r="F384" s="79">
        <v>103.07692307692307</v>
      </c>
      <c r="G384" s="80">
        <v>998481.58878501656</v>
      </c>
      <c r="H384" s="82">
        <f t="shared" si="17"/>
        <v>2.8692986577417701E-2</v>
      </c>
      <c r="I384" s="79">
        <v>-1356.7662149834214</v>
      </c>
      <c r="J384" s="82">
        <v>-1.356985564915062E-3</v>
      </c>
      <c r="K384" s="20">
        <v>6.524044903826273E-3</v>
      </c>
      <c r="L384" s="38">
        <f t="shared" si="16"/>
        <v>381</v>
      </c>
    </row>
    <row r="385" spans="1:12" x14ac:dyDescent="0.3">
      <c r="A385" s="3">
        <f t="shared" si="15"/>
        <v>383</v>
      </c>
      <c r="B385" s="79">
        <v>85.837708824917399</v>
      </c>
      <c r="C385" s="79">
        <v>77.078260869565213</v>
      </c>
      <c r="D385" s="79">
        <v>10.421091891891892</v>
      </c>
      <c r="E385" s="79">
        <v>11.382156133828992</v>
      </c>
      <c r="F385" s="79">
        <v>102.59374999999999</v>
      </c>
      <c r="G385" s="80">
        <v>1012777.286542902</v>
      </c>
      <c r="H385" s="82">
        <f t="shared" si="17"/>
        <v>1.4317437515579012E-2</v>
      </c>
      <c r="I385" s="79">
        <v>12938.931542902021</v>
      </c>
      <c r="J385" s="82">
        <v>1.2941023394628645E-2</v>
      </c>
      <c r="K385" s="20">
        <v>6.5312642754004648E-3</v>
      </c>
      <c r="L385" s="38">
        <f t="shared" si="16"/>
        <v>382</v>
      </c>
    </row>
    <row r="386" spans="1:12" x14ac:dyDescent="0.3">
      <c r="A386" s="3">
        <f t="shared" si="15"/>
        <v>384</v>
      </c>
      <c r="B386" s="79">
        <v>83.646793016310596</v>
      </c>
      <c r="C386" s="79">
        <v>72.918411552346569</v>
      </c>
      <c r="D386" s="79">
        <v>10.228210412147504</v>
      </c>
      <c r="E386" s="79">
        <v>10.992592592592594</v>
      </c>
      <c r="F386" s="79">
        <v>97.276967930029159</v>
      </c>
      <c r="G386" s="80">
        <v>982780.43345309701</v>
      </c>
      <c r="H386" s="82">
        <f t="shared" si="17"/>
        <v>-2.9618410176040499E-2</v>
      </c>
      <c r="I386" s="79">
        <v>-17057.921546902973</v>
      </c>
      <c r="J386" s="82">
        <v>-1.706067932041172E-2</v>
      </c>
      <c r="K386" s="20">
        <v>6.5771371025432788E-3</v>
      </c>
      <c r="L386" s="38">
        <f t="shared" si="16"/>
        <v>383</v>
      </c>
    </row>
    <row r="387" spans="1:12" x14ac:dyDescent="0.3">
      <c r="A387" s="3">
        <f t="shared" si="15"/>
        <v>385</v>
      </c>
      <c r="B387" s="79">
        <v>83.061713334863427</v>
      </c>
      <c r="C387" s="79">
        <v>77.676045627376425</v>
      </c>
      <c r="D387" s="79">
        <v>10.304318181818184</v>
      </c>
      <c r="E387" s="79">
        <v>11.218262287444675</v>
      </c>
      <c r="F387" s="79">
        <v>99.773493975903619</v>
      </c>
      <c r="G387" s="80">
        <v>994690.8469818494</v>
      </c>
      <c r="H387" s="82">
        <f t="shared" si="17"/>
        <v>1.2119099163283131E-2</v>
      </c>
      <c r="I387" s="79">
        <v>-5147.5080181505764</v>
      </c>
      <c r="J387" s="82">
        <v>-5.1483402216056977E-3</v>
      </c>
      <c r="K387" s="20">
        <v>6.6079058556084598E-3</v>
      </c>
      <c r="L387" s="38">
        <f t="shared" si="16"/>
        <v>384</v>
      </c>
    </row>
    <row r="388" spans="1:12" x14ac:dyDescent="0.3">
      <c r="A388" s="3">
        <f t="shared" ref="A388:A451" si="18">A387+1</f>
        <v>386</v>
      </c>
      <c r="B388" s="79">
        <v>84.255079090174334</v>
      </c>
      <c r="C388" s="79">
        <v>79.975939849624055</v>
      </c>
      <c r="D388" s="79">
        <v>10.579660292463442</v>
      </c>
      <c r="E388" s="79">
        <v>11.46306976744186</v>
      </c>
      <c r="F388" s="79">
        <v>104.28094660194175</v>
      </c>
      <c r="G388" s="80">
        <v>1016608.7347531884</v>
      </c>
      <c r="H388" s="82">
        <f t="shared" si="17"/>
        <v>2.2034874290683959E-2</v>
      </c>
      <c r="I388" s="79">
        <v>16770.379753188463</v>
      </c>
      <c r="J388" s="82">
        <v>1.677309103948954E-2</v>
      </c>
      <c r="K388" s="20">
        <v>6.6273037246980483E-3</v>
      </c>
      <c r="L388" s="38">
        <f t="shared" si="16"/>
        <v>385</v>
      </c>
    </row>
    <row r="389" spans="1:12" x14ac:dyDescent="0.3">
      <c r="A389" s="3">
        <f t="shared" si="18"/>
        <v>387</v>
      </c>
      <c r="B389" s="79">
        <v>82.478957856161259</v>
      </c>
      <c r="C389" s="79">
        <v>78.740794223826711</v>
      </c>
      <c r="D389" s="79">
        <v>10.231860827034238</v>
      </c>
      <c r="E389" s="79">
        <v>11.13128834355828</v>
      </c>
      <c r="F389" s="79">
        <v>99.442105263157885</v>
      </c>
      <c r="G389" s="80">
        <v>991652.83914905158</v>
      </c>
      <c r="H389" s="82">
        <f t="shared" si="17"/>
        <v>-2.454818137107162E-2</v>
      </c>
      <c r="I389" s="79">
        <v>-8185.5158509484027</v>
      </c>
      <c r="J389" s="82">
        <v>-8.1868392125729189E-3</v>
      </c>
      <c r="K389" s="20">
        <v>6.6635486617895581E-3</v>
      </c>
      <c r="L389" s="38">
        <f t="shared" ref="L389:L452" si="19">L388+1</f>
        <v>386</v>
      </c>
    </row>
    <row r="390" spans="1:12" x14ac:dyDescent="0.3">
      <c r="A390" s="3">
        <f t="shared" si="18"/>
        <v>388</v>
      </c>
      <c r="B390" s="79">
        <v>82.745742631701077</v>
      </c>
      <c r="C390" s="79">
        <v>76.8</v>
      </c>
      <c r="D390" s="79">
        <v>10.550002271694684</v>
      </c>
      <c r="E390" s="79">
        <v>11.555921353452216</v>
      </c>
      <c r="F390" s="79">
        <v>101.39095744680851</v>
      </c>
      <c r="G390" s="80">
        <v>999565.34134345758</v>
      </c>
      <c r="H390" s="82">
        <f t="shared" ref="H390:H453" si="20">G390/G389-1</f>
        <v>7.979105067853931E-3</v>
      </c>
      <c r="I390" s="79">
        <v>-273.01365654240362</v>
      </c>
      <c r="J390" s="82">
        <v>-2.7305779496967152E-4</v>
      </c>
      <c r="K390" s="20">
        <v>6.6643346661317817E-3</v>
      </c>
      <c r="L390" s="38">
        <f t="shared" si="19"/>
        <v>387</v>
      </c>
    </row>
    <row r="391" spans="1:12" x14ac:dyDescent="0.3">
      <c r="A391" s="3">
        <f t="shared" si="18"/>
        <v>389</v>
      </c>
      <c r="B391" s="79">
        <v>83.540618774170866</v>
      </c>
      <c r="C391" s="79">
        <v>76.529577464788744</v>
      </c>
      <c r="D391" s="79">
        <v>10.219633048176496</v>
      </c>
      <c r="E391" s="79">
        <v>11.386128960779969</v>
      </c>
      <c r="F391" s="79">
        <v>99.440246045694209</v>
      </c>
      <c r="G391" s="80">
        <v>992466.73835521436</v>
      </c>
      <c r="H391" s="82">
        <f t="shared" si="20"/>
        <v>-7.1016897991905692E-3</v>
      </c>
      <c r="I391" s="79">
        <v>-7371.6166447856231</v>
      </c>
      <c r="J391" s="82">
        <v>-7.3728084224030628E-3</v>
      </c>
      <c r="K391" s="20">
        <v>6.9679079978752197E-3</v>
      </c>
      <c r="L391" s="38">
        <f t="shared" si="19"/>
        <v>388</v>
      </c>
    </row>
    <row r="392" spans="1:12" x14ac:dyDescent="0.3">
      <c r="A392" s="3">
        <f t="shared" si="18"/>
        <v>390</v>
      </c>
      <c r="B392" s="79">
        <v>84.334180539273149</v>
      </c>
      <c r="C392" s="79">
        <v>75.985865724381611</v>
      </c>
      <c r="D392" s="79">
        <v>10.642814371257485</v>
      </c>
      <c r="E392" s="79">
        <v>11.844463818657367</v>
      </c>
      <c r="F392" s="79">
        <v>99.428952042628765</v>
      </c>
      <c r="G392" s="80">
        <v>1009247.0194468312</v>
      </c>
      <c r="H392" s="82">
        <f t="shared" si="20"/>
        <v>1.6907650849262934E-2</v>
      </c>
      <c r="I392" s="79">
        <v>9408.6644468312152</v>
      </c>
      <c r="J392" s="82">
        <v>9.4101855562754595E-3</v>
      </c>
      <c r="K392" s="20">
        <v>6.9848357005535102E-3</v>
      </c>
      <c r="L392" s="38">
        <f t="shared" si="19"/>
        <v>389</v>
      </c>
    </row>
    <row r="393" spans="1:12" x14ac:dyDescent="0.3">
      <c r="A393" s="3">
        <f t="shared" si="18"/>
        <v>391</v>
      </c>
      <c r="B393" s="79">
        <v>83.997170074349427</v>
      </c>
      <c r="C393" s="79">
        <v>79.817142857142855</v>
      </c>
      <c r="D393" s="79">
        <v>10.838192307692308</v>
      </c>
      <c r="E393" s="79">
        <v>11.195383347073369</v>
      </c>
      <c r="F393" s="79">
        <v>104.3491921005386</v>
      </c>
      <c r="G393" s="80">
        <v>1021572.4538866809</v>
      </c>
      <c r="H393" s="82">
        <f t="shared" si="20"/>
        <v>1.2212505167075172E-2</v>
      </c>
      <c r="I393" s="79">
        <v>21734.098886680906</v>
      </c>
      <c r="J393" s="82">
        <v>2.1737612663079831E-2</v>
      </c>
      <c r="K393" s="20">
        <v>6.9915831293448361E-3</v>
      </c>
      <c r="L393" s="38">
        <f t="shared" si="19"/>
        <v>390</v>
      </c>
    </row>
    <row r="394" spans="1:12" x14ac:dyDescent="0.3">
      <c r="A394" s="3">
        <f t="shared" si="18"/>
        <v>392</v>
      </c>
      <c r="B394" s="79">
        <v>81.976258668515953</v>
      </c>
      <c r="C394" s="79">
        <v>76.008247422680398</v>
      </c>
      <c r="D394" s="79">
        <v>10.518889131383677</v>
      </c>
      <c r="E394" s="79">
        <v>11.317773195876288</v>
      </c>
      <c r="F394" s="79">
        <v>102.46945244956774</v>
      </c>
      <c r="G394" s="80">
        <v>992141.93788298999</v>
      </c>
      <c r="H394" s="82">
        <f t="shared" si="20"/>
        <v>-2.880903443678362E-2</v>
      </c>
      <c r="I394" s="79">
        <v>-7696.4171170099871</v>
      </c>
      <c r="J394" s="82">
        <v>-7.6976614054878774E-3</v>
      </c>
      <c r="K394" s="20">
        <v>7.0017524075485713E-3</v>
      </c>
      <c r="L394" s="38">
        <f t="shared" si="19"/>
        <v>391</v>
      </c>
    </row>
    <row r="395" spans="1:12" x14ac:dyDescent="0.3">
      <c r="A395" s="3">
        <f t="shared" si="18"/>
        <v>393</v>
      </c>
      <c r="B395" s="79">
        <v>82.624704842700581</v>
      </c>
      <c r="C395" s="79">
        <v>75.999999999999986</v>
      </c>
      <c r="D395" s="79">
        <v>10.298515184381779</v>
      </c>
      <c r="E395" s="79">
        <v>11.334829626606815</v>
      </c>
      <c r="F395" s="79">
        <v>99.647823629169011</v>
      </c>
      <c r="G395" s="80">
        <v>988482.54459164932</v>
      </c>
      <c r="H395" s="82">
        <f t="shared" si="20"/>
        <v>-3.6883767852299298E-3</v>
      </c>
      <c r="I395" s="79">
        <v>-11355.810408350662</v>
      </c>
      <c r="J395" s="82">
        <v>-1.1357646315089264E-2</v>
      </c>
      <c r="K395" s="20">
        <v>7.0399465654962783E-3</v>
      </c>
      <c r="L395" s="38">
        <f t="shared" si="19"/>
        <v>392</v>
      </c>
    </row>
    <row r="396" spans="1:12" x14ac:dyDescent="0.3">
      <c r="A396" s="3">
        <f t="shared" si="18"/>
        <v>394</v>
      </c>
      <c r="B396" s="79">
        <v>84.93444881420568</v>
      </c>
      <c r="C396" s="79">
        <v>77.877894736842109</v>
      </c>
      <c r="D396" s="79">
        <v>10.558606033913236</v>
      </c>
      <c r="E396" s="79">
        <v>11.215806451612901</v>
      </c>
      <c r="F396" s="79">
        <v>101.30216647662488</v>
      </c>
      <c r="G396" s="80">
        <v>1013029.1522298707</v>
      </c>
      <c r="H396" s="82">
        <f t="shared" si="20"/>
        <v>2.4832616187837386E-2</v>
      </c>
      <c r="I396" s="79">
        <v>13190.797229870688</v>
      </c>
      <c r="J396" s="82">
        <v>1.3192929801008372E-2</v>
      </c>
      <c r="K396" s="20">
        <v>7.2313437538663499E-3</v>
      </c>
      <c r="L396" s="38">
        <f t="shared" si="19"/>
        <v>393</v>
      </c>
    </row>
    <row r="397" spans="1:12" x14ac:dyDescent="0.3">
      <c r="A397" s="3">
        <f t="shared" si="18"/>
        <v>395</v>
      </c>
      <c r="B397" s="79">
        <v>84.579346857410883</v>
      </c>
      <c r="C397" s="79">
        <v>76.534256055363329</v>
      </c>
      <c r="D397" s="79">
        <v>10.755928914086349</v>
      </c>
      <c r="E397" s="79">
        <v>11.550634185625126</v>
      </c>
      <c r="F397" s="79">
        <v>98.283088235294116</v>
      </c>
      <c r="G397" s="80">
        <v>1013961.3767630458</v>
      </c>
      <c r="H397" s="82">
        <f t="shared" si="20"/>
        <v>9.202346557579677E-4</v>
      </c>
      <c r="I397" s="79">
        <v>14123.021763045806</v>
      </c>
      <c r="J397" s="82">
        <v>1.4125305047980288E-2</v>
      </c>
      <c r="K397" s="20">
        <v>7.2979007959399879E-3</v>
      </c>
      <c r="L397" s="38">
        <f t="shared" si="19"/>
        <v>394</v>
      </c>
    </row>
    <row r="398" spans="1:12" x14ac:dyDescent="0.3">
      <c r="A398" s="3">
        <f t="shared" si="18"/>
        <v>396</v>
      </c>
      <c r="B398" s="79">
        <v>83.753968253968253</v>
      </c>
      <c r="C398" s="79">
        <v>77.333333333333329</v>
      </c>
      <c r="D398" s="79">
        <v>10.603470750317932</v>
      </c>
      <c r="E398" s="79">
        <v>11.309321620302587</v>
      </c>
      <c r="F398" s="79">
        <v>99.104973973395019</v>
      </c>
      <c r="G398" s="80">
        <v>1006445.1927206664</v>
      </c>
      <c r="H398" s="82">
        <f t="shared" si="20"/>
        <v>-7.4126926474989974E-3</v>
      </c>
      <c r="I398" s="79">
        <v>6606.83772066643</v>
      </c>
      <c r="J398" s="82">
        <v>6.6079058556084598E-3</v>
      </c>
      <c r="K398" s="20">
        <v>7.3910930848339424E-3</v>
      </c>
      <c r="L398" s="38">
        <f t="shared" si="19"/>
        <v>395</v>
      </c>
    </row>
    <row r="399" spans="1:12" x14ac:dyDescent="0.3">
      <c r="A399" s="3">
        <f t="shared" si="18"/>
        <v>397</v>
      </c>
      <c r="B399" s="79">
        <v>84.555449710982643</v>
      </c>
      <c r="C399" s="79">
        <v>77.859310344827591</v>
      </c>
      <c r="D399" s="79">
        <v>10.623241379310345</v>
      </c>
      <c r="E399" s="79">
        <v>10.94016433059449</v>
      </c>
      <c r="F399" s="79">
        <v>96.079178885630498</v>
      </c>
      <c r="G399" s="80">
        <v>1010634.6149732971</v>
      </c>
      <c r="H399" s="82">
        <f t="shared" si="20"/>
        <v>4.1625935350793064E-3</v>
      </c>
      <c r="I399" s="79">
        <v>10796.259973297128</v>
      </c>
      <c r="J399" s="82">
        <v>1.0798005416882741E-2</v>
      </c>
      <c r="K399" s="20">
        <v>7.3988203475876682E-3</v>
      </c>
      <c r="L399" s="38">
        <f t="shared" si="19"/>
        <v>396</v>
      </c>
    </row>
    <row r="400" spans="1:12" x14ac:dyDescent="0.3">
      <c r="A400" s="3">
        <f t="shared" si="18"/>
        <v>398</v>
      </c>
      <c r="B400" s="79">
        <v>83.15940699268738</v>
      </c>
      <c r="C400" s="79">
        <v>75.755102040816325</v>
      </c>
      <c r="D400" s="79">
        <v>10.341031468531469</v>
      </c>
      <c r="E400" s="79">
        <v>11.51588322612568</v>
      </c>
      <c r="F400" s="79">
        <v>102.84294478527609</v>
      </c>
      <c r="G400" s="80">
        <v>993392.48487234558</v>
      </c>
      <c r="H400" s="82">
        <f t="shared" si="20"/>
        <v>-1.7060696166049216E-2</v>
      </c>
      <c r="I400" s="79">
        <v>-6445.8701276544016</v>
      </c>
      <c r="J400" s="82">
        <v>-6.4469122387832397E-3</v>
      </c>
      <c r="K400" s="20">
        <v>7.4528724854582709E-3</v>
      </c>
      <c r="L400" s="38">
        <f t="shared" si="19"/>
        <v>397</v>
      </c>
    </row>
    <row r="401" spans="1:12" x14ac:dyDescent="0.3">
      <c r="A401" s="3">
        <f t="shared" si="18"/>
        <v>399</v>
      </c>
      <c r="B401" s="79">
        <v>81.247811459409803</v>
      </c>
      <c r="C401" s="79">
        <v>73.357241379310338</v>
      </c>
      <c r="D401" s="79">
        <v>10.441955708047411</v>
      </c>
      <c r="E401" s="79">
        <v>10.930510105871029</v>
      </c>
      <c r="F401" s="79">
        <v>98.391187050359719</v>
      </c>
      <c r="G401" s="80">
        <v>977328.32023516507</v>
      </c>
      <c r="H401" s="82">
        <f t="shared" si="20"/>
        <v>-1.6171014862514044E-2</v>
      </c>
      <c r="I401" s="79">
        <v>-22510.034764834912</v>
      </c>
      <c r="J401" s="82">
        <v>-2.2513673987666648E-2</v>
      </c>
      <c r="K401" s="20">
        <v>7.465647691702831E-3</v>
      </c>
      <c r="L401" s="38">
        <f t="shared" si="19"/>
        <v>398</v>
      </c>
    </row>
    <row r="402" spans="1:12" x14ac:dyDescent="0.3">
      <c r="A402" s="3">
        <f t="shared" si="18"/>
        <v>400</v>
      </c>
      <c r="B402" s="79">
        <v>84.912331404275406</v>
      </c>
      <c r="C402" s="79">
        <v>79.018050541516246</v>
      </c>
      <c r="D402" s="79">
        <v>10.343985009369144</v>
      </c>
      <c r="E402" s="79">
        <v>11.393293885601576</v>
      </c>
      <c r="F402" s="79">
        <v>99.82302510716471</v>
      </c>
      <c r="G402" s="80">
        <v>1009566.9857784351</v>
      </c>
      <c r="H402" s="82">
        <f t="shared" si="20"/>
        <v>3.2986525485634965E-2</v>
      </c>
      <c r="I402" s="79">
        <v>9728.630778435152</v>
      </c>
      <c r="J402" s="82">
        <v>9.7302036171988543E-3</v>
      </c>
      <c r="K402" s="20">
        <v>7.5539374268978358E-3</v>
      </c>
      <c r="L402" s="38">
        <f t="shared" si="19"/>
        <v>399</v>
      </c>
    </row>
    <row r="403" spans="1:12" x14ac:dyDescent="0.3">
      <c r="A403" s="3">
        <f t="shared" si="18"/>
        <v>401</v>
      </c>
      <c r="B403" s="79">
        <v>83.268864349645469</v>
      </c>
      <c r="C403" s="79">
        <v>76.530526315789473</v>
      </c>
      <c r="D403" s="79">
        <v>10.322992424242425</v>
      </c>
      <c r="E403" s="79">
        <v>11.265147842947165</v>
      </c>
      <c r="F403" s="79">
        <v>104.0937114673243</v>
      </c>
      <c r="G403" s="80">
        <v>994838.31760282477</v>
      </c>
      <c r="H403" s="82">
        <f t="shared" si="20"/>
        <v>-1.4589094515856882E-2</v>
      </c>
      <c r="I403" s="79">
        <v>-5000.0373971752124</v>
      </c>
      <c r="J403" s="82">
        <v>-5.0008457588879077E-3</v>
      </c>
      <c r="K403" s="20">
        <v>7.8716582278956799E-3</v>
      </c>
      <c r="L403" s="38">
        <f t="shared" si="19"/>
        <v>400</v>
      </c>
    </row>
    <row r="404" spans="1:12" x14ac:dyDescent="0.3">
      <c r="A404" s="3">
        <f t="shared" si="18"/>
        <v>402</v>
      </c>
      <c r="B404" s="79">
        <v>82.497589827344854</v>
      </c>
      <c r="C404" s="79">
        <v>79.50422535211267</v>
      </c>
      <c r="D404" s="79">
        <v>10.555271739130436</v>
      </c>
      <c r="E404" s="79">
        <v>11.356530120481926</v>
      </c>
      <c r="F404" s="79">
        <v>106.54196428571429</v>
      </c>
      <c r="G404" s="80">
        <v>1005582.5307073116</v>
      </c>
      <c r="H404" s="82">
        <f t="shared" si="20"/>
        <v>1.0799959063072961E-2</v>
      </c>
      <c r="I404" s="79">
        <v>5744.1757073116023</v>
      </c>
      <c r="J404" s="82">
        <v>5.7451043747082523E-3</v>
      </c>
      <c r="K404" s="20">
        <v>7.8962928382805744E-3</v>
      </c>
      <c r="L404" s="38">
        <f t="shared" si="19"/>
        <v>401</v>
      </c>
    </row>
    <row r="405" spans="1:12" x14ac:dyDescent="0.3">
      <c r="A405" s="3">
        <f t="shared" si="18"/>
        <v>403</v>
      </c>
      <c r="B405" s="79">
        <v>82.325634601748988</v>
      </c>
      <c r="C405" s="79">
        <v>78.367346938775512</v>
      </c>
      <c r="D405" s="79">
        <v>10.355680810639646</v>
      </c>
      <c r="E405" s="79">
        <v>10.912547528517109</v>
      </c>
      <c r="F405" s="79">
        <v>97.847838293093773</v>
      </c>
      <c r="G405" s="80">
        <v>992450.50401254185</v>
      </c>
      <c r="H405" s="82">
        <f t="shared" si="20"/>
        <v>-1.3059123735505662E-2</v>
      </c>
      <c r="I405" s="79">
        <v>-7387.8509874581359</v>
      </c>
      <c r="J405" s="82">
        <v>-7.3890453897001544E-3</v>
      </c>
      <c r="K405" s="20">
        <v>7.9351834243221453E-3</v>
      </c>
      <c r="L405" s="38">
        <f t="shared" si="19"/>
        <v>402</v>
      </c>
    </row>
    <row r="406" spans="1:12" x14ac:dyDescent="0.3">
      <c r="A406" s="3">
        <f t="shared" si="18"/>
        <v>404</v>
      </c>
      <c r="B406" s="79">
        <v>82.948438099808058</v>
      </c>
      <c r="C406" s="79">
        <v>78.08</v>
      </c>
      <c r="D406" s="79">
        <v>10.410434782608695</v>
      </c>
      <c r="E406" s="79">
        <v>11.249170731707316</v>
      </c>
      <c r="F406" s="79">
        <v>100.38408304498269</v>
      </c>
      <c r="G406" s="80">
        <v>998416.19153723982</v>
      </c>
      <c r="H406" s="82">
        <f t="shared" si="20"/>
        <v>6.0110680588889576E-3</v>
      </c>
      <c r="I406" s="79">
        <v>-1422.1634627601597</v>
      </c>
      <c r="J406" s="82">
        <v>-1.4223933855389652E-3</v>
      </c>
      <c r="K406" s="20">
        <v>7.9387210442942828E-3</v>
      </c>
      <c r="L406" s="38">
        <f t="shared" si="19"/>
        <v>403</v>
      </c>
    </row>
    <row r="407" spans="1:12" x14ac:dyDescent="0.3">
      <c r="A407" s="3">
        <f t="shared" si="18"/>
        <v>405</v>
      </c>
      <c r="B407" s="79">
        <v>83.772006284747405</v>
      </c>
      <c r="C407" s="79">
        <v>77.555409836065579</v>
      </c>
      <c r="D407" s="79">
        <v>10.64968857020548</v>
      </c>
      <c r="E407" s="79">
        <v>11.35230694511899</v>
      </c>
      <c r="F407" s="79">
        <v>103.51732101616629</v>
      </c>
      <c r="G407" s="80">
        <v>1009691.2101617978</v>
      </c>
      <c r="H407" s="82">
        <f t="shared" si="20"/>
        <v>1.1292904422151029E-2</v>
      </c>
      <c r="I407" s="79">
        <v>9852.8551617978374</v>
      </c>
      <c r="J407" s="82">
        <v>9.8544480840583853E-3</v>
      </c>
      <c r="K407" s="20">
        <v>7.9516128967882307E-3</v>
      </c>
      <c r="L407" s="38">
        <f t="shared" si="19"/>
        <v>404</v>
      </c>
    </row>
    <row r="408" spans="1:12" x14ac:dyDescent="0.3">
      <c r="A408" s="3">
        <f t="shared" si="18"/>
        <v>406</v>
      </c>
      <c r="B408" s="79">
        <v>83.449088497709184</v>
      </c>
      <c r="C408" s="79">
        <v>76.8</v>
      </c>
      <c r="D408" s="79">
        <v>10.279248791762976</v>
      </c>
      <c r="E408" s="79">
        <v>11.039003354096788</v>
      </c>
      <c r="F408" s="79">
        <v>95.880605381165907</v>
      </c>
      <c r="G408" s="80">
        <v>992357.43596275174</v>
      </c>
      <c r="H408" s="82">
        <f t="shared" si="20"/>
        <v>-1.7167401305066776E-2</v>
      </c>
      <c r="I408" s="79">
        <v>-7480.9190372482408</v>
      </c>
      <c r="J408" s="82">
        <v>-7.4821284859073458E-3</v>
      </c>
      <c r="K408" s="20">
        <v>8.1075423130475728E-3</v>
      </c>
      <c r="L408" s="38">
        <f t="shared" si="19"/>
        <v>405</v>
      </c>
    </row>
    <row r="409" spans="1:12" x14ac:dyDescent="0.3">
      <c r="A409" s="3">
        <f t="shared" si="18"/>
        <v>407</v>
      </c>
      <c r="B409" s="79">
        <v>81.733518473798597</v>
      </c>
      <c r="C409" s="79">
        <v>76.051948051948045</v>
      </c>
      <c r="D409" s="79">
        <v>10.242727078435562</v>
      </c>
      <c r="E409" s="79">
        <v>11.183665532328632</v>
      </c>
      <c r="F409" s="79">
        <v>98.374265569917753</v>
      </c>
      <c r="G409" s="80">
        <v>981395.48103952233</v>
      </c>
      <c r="H409" s="82">
        <f t="shared" si="20"/>
        <v>-1.1046377571196864E-2</v>
      </c>
      <c r="I409" s="79">
        <v>-18442.873960477649</v>
      </c>
      <c r="J409" s="82">
        <v>-1.8445855640812709E-2</v>
      </c>
      <c r="K409" s="20">
        <v>8.1145672101051256E-3</v>
      </c>
      <c r="L409" s="38">
        <f t="shared" si="19"/>
        <v>406</v>
      </c>
    </row>
    <row r="410" spans="1:12" x14ac:dyDescent="0.3">
      <c r="A410" s="3">
        <f t="shared" si="18"/>
        <v>408</v>
      </c>
      <c r="B410" s="79">
        <v>81.54781234567902</v>
      </c>
      <c r="C410" s="79">
        <v>70.50491803278689</v>
      </c>
      <c r="D410" s="79">
        <v>10.318154450261781</v>
      </c>
      <c r="E410" s="79">
        <v>10.783407984420643</v>
      </c>
      <c r="F410" s="79">
        <v>96.759903961584641</v>
      </c>
      <c r="G410" s="80">
        <v>967556.73878827086</v>
      </c>
      <c r="H410" s="82">
        <f t="shared" si="20"/>
        <v>-1.4101086176383282E-2</v>
      </c>
      <c r="I410" s="79">
        <v>-32281.616211729124</v>
      </c>
      <c r="J410" s="82">
        <v>-3.2286835217207807E-2</v>
      </c>
      <c r="K410" s="20">
        <v>8.1160669361554933E-3</v>
      </c>
      <c r="L410" s="38">
        <f t="shared" si="19"/>
        <v>407</v>
      </c>
    </row>
    <row r="411" spans="1:12" x14ac:dyDescent="0.3">
      <c r="A411" s="3">
        <f t="shared" si="18"/>
        <v>409</v>
      </c>
      <c r="B411" s="79">
        <v>82.713576670040482</v>
      </c>
      <c r="C411" s="79">
        <v>79.542857142857144</v>
      </c>
      <c r="D411" s="79">
        <v>11.09283819628647</v>
      </c>
      <c r="E411" s="79">
        <v>11.141100323624595</v>
      </c>
      <c r="F411" s="79">
        <v>103.57013715710724</v>
      </c>
      <c r="G411" s="80">
        <v>1021115.1805177341</v>
      </c>
      <c r="H411" s="82">
        <f t="shared" si="20"/>
        <v>5.5354316271454707E-2</v>
      </c>
      <c r="I411" s="79">
        <v>21276.825517734163</v>
      </c>
      <c r="J411" s="82">
        <v>2.128026536622929E-2</v>
      </c>
      <c r="K411" s="20">
        <v>8.1717872580844737E-3</v>
      </c>
      <c r="L411" s="38">
        <f t="shared" si="19"/>
        <v>408</v>
      </c>
    </row>
    <row r="412" spans="1:12" x14ac:dyDescent="0.3">
      <c r="A412" s="3">
        <f t="shared" si="18"/>
        <v>410</v>
      </c>
      <c r="B412" s="79">
        <v>82.651296177936842</v>
      </c>
      <c r="C412" s="79">
        <v>77.859310344827591</v>
      </c>
      <c r="D412" s="79">
        <v>10.487671875</v>
      </c>
      <c r="E412" s="79">
        <v>11.350305002033346</v>
      </c>
      <c r="F412" s="79">
        <v>102.01996370235933</v>
      </c>
      <c r="G412" s="80">
        <v>999292.45039218036</v>
      </c>
      <c r="H412" s="82">
        <f t="shared" si="20"/>
        <v>-2.1371467726578164E-2</v>
      </c>
      <c r="I412" s="79">
        <v>-545.90460781962611</v>
      </c>
      <c r="J412" s="82">
        <v>-5.4599286483626253E-4</v>
      </c>
      <c r="K412" s="20">
        <v>8.455164728443175E-3</v>
      </c>
      <c r="L412" s="38">
        <f t="shared" si="19"/>
        <v>409</v>
      </c>
    </row>
    <row r="413" spans="1:12" x14ac:dyDescent="0.3">
      <c r="A413" s="3">
        <f t="shared" si="18"/>
        <v>411</v>
      </c>
      <c r="B413" s="79">
        <v>85.741070182241174</v>
      </c>
      <c r="C413" s="79">
        <v>78.367346938775512</v>
      </c>
      <c r="D413" s="79">
        <v>10.515797507788161</v>
      </c>
      <c r="E413" s="79">
        <v>11.382022471910112</v>
      </c>
      <c r="F413" s="79">
        <v>103.49463647199048</v>
      </c>
      <c r="G413" s="80">
        <v>1018365.200320231</v>
      </c>
      <c r="H413" s="82">
        <f t="shared" si="20"/>
        <v>1.9086254399865998E-2</v>
      </c>
      <c r="I413" s="79">
        <v>18526.845320231048</v>
      </c>
      <c r="J413" s="82">
        <v>1.8529840576311008E-2</v>
      </c>
      <c r="K413" s="20">
        <v>8.5170011285944196E-3</v>
      </c>
      <c r="L413" s="38">
        <f t="shared" si="19"/>
        <v>410</v>
      </c>
    </row>
    <row r="414" spans="1:12" x14ac:dyDescent="0.3">
      <c r="A414" s="3">
        <f t="shared" si="18"/>
        <v>412</v>
      </c>
      <c r="B414" s="79">
        <v>85.970347694633404</v>
      </c>
      <c r="C414" s="79">
        <v>78.08</v>
      </c>
      <c r="D414" s="79">
        <v>10.301726202766881</v>
      </c>
      <c r="E414" s="79">
        <v>11.465350444225072</v>
      </c>
      <c r="F414" s="79">
        <v>104.45486111111111</v>
      </c>
      <c r="G414" s="80">
        <v>1013148.4979167742</v>
      </c>
      <c r="H414" s="82">
        <f t="shared" si="20"/>
        <v>-5.122624380542784E-3</v>
      </c>
      <c r="I414" s="79">
        <v>13310.142916774261</v>
      </c>
      <c r="J414" s="82">
        <v>1.3312294782664404E-2</v>
      </c>
      <c r="K414" s="20">
        <v>8.6183035132109658E-3</v>
      </c>
      <c r="L414" s="38">
        <f t="shared" si="19"/>
        <v>411</v>
      </c>
    </row>
    <row r="415" spans="1:12" x14ac:dyDescent="0.3">
      <c r="A415" s="3">
        <f t="shared" si="18"/>
        <v>413</v>
      </c>
      <c r="B415" s="79">
        <v>88.84045677198138</v>
      </c>
      <c r="C415" s="79">
        <v>78.310819672131146</v>
      </c>
      <c r="D415" s="79">
        <v>10.485672673931264</v>
      </c>
      <c r="E415" s="79">
        <v>11.443008678881391</v>
      </c>
      <c r="F415" s="79">
        <v>100.16425389755011</v>
      </c>
      <c r="G415" s="80">
        <v>1033293.2159029312</v>
      </c>
      <c r="H415" s="82">
        <f t="shared" si="20"/>
        <v>1.9883282685192016E-2</v>
      </c>
      <c r="I415" s="79">
        <v>33454.860902931192</v>
      </c>
      <c r="J415" s="82">
        <v>3.3460269588208781E-2</v>
      </c>
      <c r="K415" s="20">
        <v>8.6889949976868708E-3</v>
      </c>
      <c r="L415" s="38">
        <f t="shared" si="19"/>
        <v>412</v>
      </c>
    </row>
    <row r="416" spans="1:12" x14ac:dyDescent="0.3">
      <c r="A416" s="3">
        <f t="shared" si="18"/>
        <v>414</v>
      </c>
      <c r="B416" s="79">
        <v>82.472548093537597</v>
      </c>
      <c r="C416" s="79">
        <v>77.787781350482305</v>
      </c>
      <c r="D416" s="79">
        <v>10.448446510656082</v>
      </c>
      <c r="E416" s="79">
        <v>11.205285512033976</v>
      </c>
      <c r="F416" s="79">
        <v>100.0508379888268</v>
      </c>
      <c r="G416" s="80">
        <v>996050.55160959146</v>
      </c>
      <c r="H416" s="82">
        <f t="shared" si="20"/>
        <v>-3.6042687322586975E-2</v>
      </c>
      <c r="I416" s="79">
        <v>-3787.8033904085169</v>
      </c>
      <c r="J416" s="82">
        <v>-3.788415768875477E-3</v>
      </c>
      <c r="K416" s="20">
        <v>8.7525075507033714E-3</v>
      </c>
      <c r="L416" s="38">
        <f t="shared" si="19"/>
        <v>413</v>
      </c>
    </row>
    <row r="417" spans="1:12" x14ac:dyDescent="0.3">
      <c r="A417" s="3">
        <f t="shared" si="18"/>
        <v>415</v>
      </c>
      <c r="B417" s="79">
        <v>81.277604762460598</v>
      </c>
      <c r="C417" s="79">
        <v>77.531428571428563</v>
      </c>
      <c r="D417" s="79">
        <v>10.301989337236044</v>
      </c>
      <c r="E417" s="79">
        <v>11.015094339622642</v>
      </c>
      <c r="F417" s="79">
        <v>97.285353535353551</v>
      </c>
      <c r="G417" s="80">
        <v>983436.26557639719</v>
      </c>
      <c r="H417" s="82">
        <f t="shared" si="20"/>
        <v>-1.2664303044468861E-2</v>
      </c>
      <c r="I417" s="79">
        <v>-16402.089423602796</v>
      </c>
      <c r="J417" s="82">
        <v>-1.6404741167988898E-2</v>
      </c>
      <c r="K417" s="20">
        <v>8.8289262475266875E-3</v>
      </c>
      <c r="L417" s="38">
        <f t="shared" si="19"/>
        <v>414</v>
      </c>
    </row>
    <row r="418" spans="1:12" x14ac:dyDescent="0.3">
      <c r="A418" s="3">
        <f t="shared" si="18"/>
        <v>416</v>
      </c>
      <c r="B418" s="79">
        <v>85.184830772923675</v>
      </c>
      <c r="C418" s="79">
        <v>73.901886792452828</v>
      </c>
      <c r="D418" s="79">
        <v>10.805496499045196</v>
      </c>
      <c r="E418" s="79">
        <v>11.753285371702635</v>
      </c>
      <c r="F418" s="79">
        <v>125.72695652173914</v>
      </c>
      <c r="G418" s="80">
        <v>1019957.6109387665</v>
      </c>
      <c r="H418" s="82">
        <f t="shared" si="20"/>
        <v>3.7136463887635918E-2</v>
      </c>
      <c r="I418" s="79">
        <v>20119.255938766524</v>
      </c>
      <c r="J418" s="82">
        <v>2.0122508641675908E-2</v>
      </c>
      <c r="K418" s="20">
        <v>8.9076943189111673E-3</v>
      </c>
      <c r="L418" s="38">
        <f t="shared" si="19"/>
        <v>415</v>
      </c>
    </row>
    <row r="419" spans="1:12" x14ac:dyDescent="0.3">
      <c r="A419" s="3">
        <f t="shared" si="18"/>
        <v>417</v>
      </c>
      <c r="B419" s="79">
        <v>83.333843164959362</v>
      </c>
      <c r="C419" s="79">
        <v>80.062745098039201</v>
      </c>
      <c r="D419" s="79">
        <v>10.769444159310202</v>
      </c>
      <c r="E419" s="79">
        <v>11.240950639853748</v>
      </c>
      <c r="F419" s="79">
        <v>105.3433734939759</v>
      </c>
      <c r="G419" s="80">
        <v>1016998.796533095</v>
      </c>
      <c r="H419" s="82">
        <f t="shared" si="20"/>
        <v>-2.9009189930435664E-3</v>
      </c>
      <c r="I419" s="79">
        <v>17160.441533094971</v>
      </c>
      <c r="J419" s="82">
        <v>1.7163215881126074E-2</v>
      </c>
      <c r="K419" s="20">
        <v>9.0251790075213719E-3</v>
      </c>
      <c r="L419" s="38">
        <f t="shared" si="19"/>
        <v>416</v>
      </c>
    </row>
    <row r="420" spans="1:12" x14ac:dyDescent="0.3">
      <c r="A420" s="3">
        <f t="shared" si="18"/>
        <v>418</v>
      </c>
      <c r="B420" s="79">
        <v>86.115880269217143</v>
      </c>
      <c r="C420" s="79">
        <v>74.151724137931041</v>
      </c>
      <c r="D420" s="79">
        <v>10.444581464872945</v>
      </c>
      <c r="E420" s="79">
        <v>11.735519125683059</v>
      </c>
      <c r="F420" s="79">
        <v>97.656498673740074</v>
      </c>
      <c r="G420" s="80">
        <v>1007772.2557415975</v>
      </c>
      <c r="H420" s="82">
        <f t="shared" si="20"/>
        <v>-9.0723222317964369E-3</v>
      </c>
      <c r="I420" s="79">
        <v>7933.9007415975211</v>
      </c>
      <c r="J420" s="82">
        <v>7.9351834243221453E-3</v>
      </c>
      <c r="K420" s="20">
        <v>9.0390185371180282E-3</v>
      </c>
      <c r="L420" s="38">
        <f t="shared" si="19"/>
        <v>417</v>
      </c>
    </row>
    <row r="421" spans="1:12" x14ac:dyDescent="0.3">
      <c r="A421" s="3">
        <f t="shared" si="18"/>
        <v>419</v>
      </c>
      <c r="B421" s="79">
        <v>82.660277300332297</v>
      </c>
      <c r="C421" s="79">
        <v>78.545454545454547</v>
      </c>
      <c r="D421" s="79">
        <v>10.705294264339154</v>
      </c>
      <c r="E421" s="79">
        <v>11.097783572359843</v>
      </c>
      <c r="F421" s="79">
        <v>98.579617834394895</v>
      </c>
      <c r="G421" s="80">
        <v>1005677.8738723766</v>
      </c>
      <c r="H421" s="82">
        <f t="shared" si="20"/>
        <v>-2.0782293393061257E-3</v>
      </c>
      <c r="I421" s="79">
        <v>5839.5188723766478</v>
      </c>
      <c r="J421" s="82">
        <v>5.8404629540108489E-3</v>
      </c>
      <c r="K421" s="20">
        <v>9.0749682443368972E-3</v>
      </c>
      <c r="L421" s="38">
        <f t="shared" si="19"/>
        <v>418</v>
      </c>
    </row>
    <row r="422" spans="1:12" x14ac:dyDescent="0.3">
      <c r="A422" s="3">
        <f t="shared" si="18"/>
        <v>420</v>
      </c>
      <c r="B422" s="79">
        <v>83.066566265060231</v>
      </c>
      <c r="C422" s="79">
        <v>76.068571428571417</v>
      </c>
      <c r="D422" s="79">
        <v>10.526295664880662</v>
      </c>
      <c r="E422" s="79">
        <v>11.24421052631579</v>
      </c>
      <c r="F422" s="79">
        <v>100.03385899814471</v>
      </c>
      <c r="G422" s="80">
        <v>997487.97116745263</v>
      </c>
      <c r="H422" s="82">
        <f t="shared" si="20"/>
        <v>-8.1436640078285105E-3</v>
      </c>
      <c r="I422" s="79">
        <v>-2350.383832547348</v>
      </c>
      <c r="J422" s="82">
        <v>-2.3507638217653173E-3</v>
      </c>
      <c r="K422" s="20">
        <v>9.1881698412254621E-3</v>
      </c>
      <c r="L422" s="38">
        <f t="shared" si="19"/>
        <v>419</v>
      </c>
    </row>
    <row r="423" spans="1:12" x14ac:dyDescent="0.3">
      <c r="A423" s="3">
        <f t="shared" si="18"/>
        <v>421</v>
      </c>
      <c r="B423" s="79">
        <v>83.30701748251748</v>
      </c>
      <c r="C423" s="79">
        <v>76.307692307692307</v>
      </c>
      <c r="D423" s="79">
        <v>10.58145137880987</v>
      </c>
      <c r="E423" s="79">
        <v>11.283180428134553</v>
      </c>
      <c r="F423" s="79">
        <v>107.6183597390494</v>
      </c>
      <c r="G423" s="80">
        <v>1003023.8835142135</v>
      </c>
      <c r="H423" s="82">
        <f t="shared" si="20"/>
        <v>5.5498537393705583E-3</v>
      </c>
      <c r="I423" s="79">
        <v>3185.5285142135108</v>
      </c>
      <c r="J423" s="82">
        <v>3.1860435222186598E-3</v>
      </c>
      <c r="K423" s="20">
        <v>9.240927677898891E-3</v>
      </c>
      <c r="L423" s="38">
        <f t="shared" si="19"/>
        <v>420</v>
      </c>
    </row>
    <row r="424" spans="1:12" x14ac:dyDescent="0.3">
      <c r="A424" s="3">
        <f t="shared" si="18"/>
        <v>422</v>
      </c>
      <c r="B424" s="79">
        <v>82.876270314509512</v>
      </c>
      <c r="C424" s="79">
        <v>74.074838709677408</v>
      </c>
      <c r="D424" s="79">
        <v>10.45000239005736</v>
      </c>
      <c r="E424" s="79">
        <v>11.219427580225501</v>
      </c>
      <c r="F424" s="79">
        <v>100.41253263707571</v>
      </c>
      <c r="G424" s="80">
        <v>989451.26055782742</v>
      </c>
      <c r="H424" s="82">
        <f t="shared" si="20"/>
        <v>-1.353170465775233E-2</v>
      </c>
      <c r="I424" s="79">
        <v>-10387.094442172558</v>
      </c>
      <c r="J424" s="82">
        <v>-1.0388773735503034E-2</v>
      </c>
      <c r="K424" s="20">
        <v>9.4054281300546116E-3</v>
      </c>
      <c r="L424" s="38">
        <f t="shared" si="19"/>
        <v>421</v>
      </c>
    </row>
    <row r="425" spans="1:12" x14ac:dyDescent="0.3">
      <c r="A425" s="3">
        <f t="shared" si="18"/>
        <v>423</v>
      </c>
      <c r="B425" s="79">
        <v>84.821283895307701</v>
      </c>
      <c r="C425" s="79">
        <v>80.652842809364543</v>
      </c>
      <c r="D425" s="79">
        <v>10.494999999999999</v>
      </c>
      <c r="E425" s="79">
        <v>11.267878787878786</v>
      </c>
      <c r="F425" s="79">
        <v>99.799651567944252</v>
      </c>
      <c r="G425" s="80">
        <v>1017029.8864753984</v>
      </c>
      <c r="H425" s="82">
        <f t="shared" si="20"/>
        <v>2.7872647210558821E-2</v>
      </c>
      <c r="I425" s="79">
        <v>17191.531475398457</v>
      </c>
      <c r="J425" s="82">
        <v>1.7194310849775768E-2</v>
      </c>
      <c r="K425" s="20">
        <v>9.4101855562754595E-3</v>
      </c>
      <c r="L425" s="38">
        <f t="shared" si="19"/>
        <v>422</v>
      </c>
    </row>
    <row r="426" spans="1:12" x14ac:dyDescent="0.3">
      <c r="A426" s="3">
        <f t="shared" si="18"/>
        <v>424</v>
      </c>
      <c r="B426" s="79">
        <v>83.133172261586694</v>
      </c>
      <c r="C426" s="79">
        <v>76.555414012738865</v>
      </c>
      <c r="D426" s="79">
        <v>10.345419247260601</v>
      </c>
      <c r="E426" s="79">
        <v>11.474698795180721</v>
      </c>
      <c r="F426" s="79">
        <v>99.971052631578956</v>
      </c>
      <c r="G426" s="80">
        <v>994444.62678573362</v>
      </c>
      <c r="H426" s="82">
        <f t="shared" si="20"/>
        <v>-2.2207075711349944E-2</v>
      </c>
      <c r="I426" s="79">
        <v>-5393.7282142663607</v>
      </c>
      <c r="J426" s="82">
        <v>-5.3946002244196368E-3</v>
      </c>
      <c r="K426" s="20">
        <v>9.4294066120517977E-3</v>
      </c>
      <c r="L426" s="38">
        <f t="shared" si="19"/>
        <v>423</v>
      </c>
    </row>
    <row r="427" spans="1:12" x14ac:dyDescent="0.3">
      <c r="A427" s="3">
        <f t="shared" si="18"/>
        <v>425</v>
      </c>
      <c r="B427" s="79">
        <v>83.774924100887418</v>
      </c>
      <c r="C427" s="79">
        <v>77.290734824281159</v>
      </c>
      <c r="D427" s="79">
        <v>10.480168512277324</v>
      </c>
      <c r="E427" s="79">
        <v>11.265854682906342</v>
      </c>
      <c r="F427" s="79">
        <v>100.76587301587301</v>
      </c>
      <c r="G427" s="80">
        <v>1003132.2720425798</v>
      </c>
      <c r="H427" s="82">
        <f t="shared" si="20"/>
        <v>8.7361779860248845E-3</v>
      </c>
      <c r="I427" s="79">
        <v>3293.9170425798511</v>
      </c>
      <c r="J427" s="82">
        <v>3.2944495738812213E-3</v>
      </c>
      <c r="K427" s="20">
        <v>9.6349579943957476E-3</v>
      </c>
      <c r="L427" s="38">
        <f t="shared" si="19"/>
        <v>424</v>
      </c>
    </row>
    <row r="428" spans="1:12" x14ac:dyDescent="0.3">
      <c r="A428" s="3">
        <f t="shared" si="18"/>
        <v>426</v>
      </c>
      <c r="B428" s="79">
        <v>81.856741991846249</v>
      </c>
      <c r="C428" s="79">
        <v>77.531428571428563</v>
      </c>
      <c r="D428" s="79">
        <v>10.324438040345822</v>
      </c>
      <c r="E428" s="79">
        <v>11.228058455114825</v>
      </c>
      <c r="F428" s="79">
        <v>99.70448548812665</v>
      </c>
      <c r="G428" s="80">
        <v>988490.92749613093</v>
      </c>
      <c r="H428" s="82">
        <f t="shared" si="20"/>
        <v>-1.4595627071827932E-2</v>
      </c>
      <c r="I428" s="79">
        <v>-11347.427503869054</v>
      </c>
      <c r="J428" s="82">
        <v>-1.1349262055333988E-2</v>
      </c>
      <c r="K428" s="20">
        <v>9.6802333306313729E-3</v>
      </c>
      <c r="L428" s="38">
        <f t="shared" si="19"/>
        <v>425</v>
      </c>
    </row>
    <row r="429" spans="1:12" x14ac:dyDescent="0.3">
      <c r="A429" s="3">
        <f t="shared" si="18"/>
        <v>427</v>
      </c>
      <c r="B429" s="79">
        <v>83.689257937923628</v>
      </c>
      <c r="C429" s="79">
        <v>77.041509433962247</v>
      </c>
      <c r="D429" s="79">
        <v>10.495680933852141</v>
      </c>
      <c r="E429" s="79">
        <v>10.99475218658892</v>
      </c>
      <c r="F429" s="79">
        <v>102.28191489361701</v>
      </c>
      <c r="G429" s="80">
        <v>1002048.9518445504</v>
      </c>
      <c r="H429" s="82">
        <f t="shared" si="20"/>
        <v>1.3715881422161624E-2</v>
      </c>
      <c r="I429" s="79">
        <v>2210.596844550455</v>
      </c>
      <c r="J429" s="82">
        <v>2.2109542342476501E-3</v>
      </c>
      <c r="K429" s="20">
        <v>9.7128854002211853E-3</v>
      </c>
      <c r="L429" s="38">
        <f t="shared" si="19"/>
        <v>426</v>
      </c>
    </row>
    <row r="430" spans="1:12" x14ac:dyDescent="0.3">
      <c r="A430" s="3">
        <f t="shared" si="18"/>
        <v>428</v>
      </c>
      <c r="B430" s="79">
        <v>83.579923999524993</v>
      </c>
      <c r="C430" s="79">
        <v>76.8</v>
      </c>
      <c r="D430" s="79">
        <v>10.546177325581395</v>
      </c>
      <c r="E430" s="79">
        <v>11.233262621977088</v>
      </c>
      <c r="F430" s="79">
        <v>95.685104529616723</v>
      </c>
      <c r="G430" s="80">
        <v>1001437.3591125278</v>
      </c>
      <c r="H430" s="82">
        <f t="shared" si="20"/>
        <v>-6.1034217030697668E-4</v>
      </c>
      <c r="I430" s="79">
        <v>1599.0041125278221</v>
      </c>
      <c r="J430" s="82">
        <v>1.5992626253348945E-3</v>
      </c>
      <c r="K430" s="20">
        <v>9.7302036171988543E-3</v>
      </c>
      <c r="L430" s="38">
        <f t="shared" si="19"/>
        <v>427</v>
      </c>
    </row>
    <row r="431" spans="1:12" x14ac:dyDescent="0.3">
      <c r="A431" s="3">
        <f t="shared" si="18"/>
        <v>429</v>
      </c>
      <c r="B431" s="79">
        <v>84.711124436000944</v>
      </c>
      <c r="C431" s="79">
        <v>77.52225705329154</v>
      </c>
      <c r="D431" s="79">
        <v>10.580540345821325</v>
      </c>
      <c r="E431" s="79">
        <v>11.086294416243653</v>
      </c>
      <c r="F431" s="79">
        <v>100.68389752973468</v>
      </c>
      <c r="G431" s="80">
        <v>1011047.3553817782</v>
      </c>
      <c r="H431" s="82">
        <f t="shared" si="20"/>
        <v>9.5962030793086406E-3</v>
      </c>
      <c r="I431" s="79">
        <v>11209.000381778227</v>
      </c>
      <c r="J431" s="82">
        <v>1.121081255357345E-2</v>
      </c>
      <c r="K431" s="20">
        <v>9.83544086480986E-3</v>
      </c>
      <c r="L431" s="38">
        <f t="shared" si="19"/>
        <v>428</v>
      </c>
    </row>
    <row r="432" spans="1:12" x14ac:dyDescent="0.3">
      <c r="A432" s="3">
        <f t="shared" si="18"/>
        <v>430</v>
      </c>
      <c r="B432" s="79">
        <v>83.413373550427536</v>
      </c>
      <c r="C432" s="79">
        <v>77.992546583850924</v>
      </c>
      <c r="D432" s="79">
        <v>10.608822971048884</v>
      </c>
      <c r="E432" s="79">
        <v>12.434871794871794</v>
      </c>
      <c r="F432" s="79">
        <v>99.582191780821915</v>
      </c>
      <c r="G432" s="80">
        <v>1010076.6721785198</v>
      </c>
      <c r="H432" s="82">
        <f t="shared" si="20"/>
        <v>-9.6007689263166718E-4</v>
      </c>
      <c r="I432" s="79">
        <v>10238.317178519792</v>
      </c>
      <c r="J432" s="82">
        <v>1.0239972418861439E-2</v>
      </c>
      <c r="K432" s="20">
        <v>9.8544480840583853E-3</v>
      </c>
      <c r="L432" s="38">
        <f t="shared" si="19"/>
        <v>429</v>
      </c>
    </row>
    <row r="433" spans="1:12" x14ac:dyDescent="0.3">
      <c r="A433" s="3">
        <f t="shared" si="18"/>
        <v>431</v>
      </c>
      <c r="B433" s="79">
        <v>83.07962328365214</v>
      </c>
      <c r="C433" s="79">
        <v>76.565137614678889</v>
      </c>
      <c r="D433" s="79">
        <v>10.35719831618335</v>
      </c>
      <c r="E433" s="79">
        <v>10.962894534257121</v>
      </c>
      <c r="F433" s="79">
        <v>98.09170506912443</v>
      </c>
      <c r="G433" s="80">
        <v>992414.48541995138</v>
      </c>
      <c r="H433" s="82">
        <f t="shared" si="20"/>
        <v>-1.7485986207833926E-2</v>
      </c>
      <c r="I433" s="79">
        <v>-7423.8695800486021</v>
      </c>
      <c r="J433" s="82">
        <v>-7.4250698054573053E-3</v>
      </c>
      <c r="K433" s="20">
        <v>9.8682943094088402E-3</v>
      </c>
      <c r="L433" s="38">
        <f t="shared" si="19"/>
        <v>430</v>
      </c>
    </row>
    <row r="434" spans="1:12" x14ac:dyDescent="0.3">
      <c r="A434" s="3">
        <f t="shared" si="18"/>
        <v>432</v>
      </c>
      <c r="B434" s="79">
        <v>82.968209184275764</v>
      </c>
      <c r="C434" s="79">
        <v>77.506748466257662</v>
      </c>
      <c r="D434" s="79">
        <v>10.489553824362607</v>
      </c>
      <c r="E434" s="79">
        <v>11.31010617381046</v>
      </c>
      <c r="F434" s="79">
        <v>100.31019830028328</v>
      </c>
      <c r="G434" s="80">
        <v>999631.39084042632</v>
      </c>
      <c r="H434" s="82">
        <f t="shared" si="20"/>
        <v>7.2720677967745839E-3</v>
      </c>
      <c r="I434" s="79">
        <v>-206.96415957366116</v>
      </c>
      <c r="J434" s="82">
        <v>-2.0699761970389819E-4</v>
      </c>
      <c r="K434" s="20">
        <v>9.9225618968968154E-3</v>
      </c>
      <c r="L434" s="38">
        <f t="shared" si="19"/>
        <v>431</v>
      </c>
    </row>
    <row r="435" spans="1:12" x14ac:dyDescent="0.3">
      <c r="A435" s="3">
        <f t="shared" si="18"/>
        <v>433</v>
      </c>
      <c r="B435" s="79">
        <v>83.510378121284191</v>
      </c>
      <c r="C435" s="79">
        <v>73.998784194528866</v>
      </c>
      <c r="D435" s="79">
        <v>10.563239999999999</v>
      </c>
      <c r="E435" s="79">
        <v>11.239252336448599</v>
      </c>
      <c r="F435" s="79">
        <v>100.59508041627247</v>
      </c>
      <c r="G435" s="80">
        <v>996087.09022930206</v>
      </c>
      <c r="H435" s="82">
        <f t="shared" si="20"/>
        <v>-3.5456075545451382E-3</v>
      </c>
      <c r="I435" s="79">
        <v>-3751.2647706979187</v>
      </c>
      <c r="J435" s="82">
        <v>-3.7518712419248195E-3</v>
      </c>
      <c r="K435" s="20">
        <v>9.9270267036528637E-3</v>
      </c>
      <c r="L435" s="38">
        <f t="shared" si="19"/>
        <v>432</v>
      </c>
    </row>
    <row r="436" spans="1:12" x14ac:dyDescent="0.3">
      <c r="A436" s="3">
        <f t="shared" si="18"/>
        <v>434</v>
      </c>
      <c r="B436" s="79">
        <v>82.565648500713934</v>
      </c>
      <c r="C436" s="79">
        <v>78.738170347003162</v>
      </c>
      <c r="D436" s="79">
        <v>10.196911970190966</v>
      </c>
      <c r="E436" s="79">
        <v>11.282576639503297</v>
      </c>
      <c r="F436" s="79">
        <v>100.5</v>
      </c>
      <c r="G436" s="80">
        <v>991840.55615100753</v>
      </c>
      <c r="H436" s="82">
        <f t="shared" si="20"/>
        <v>-4.2632156564914592E-3</v>
      </c>
      <c r="I436" s="79">
        <v>-7997.7988489924464</v>
      </c>
      <c r="J436" s="82">
        <v>-7.9990918621965119E-3</v>
      </c>
      <c r="K436" s="20">
        <v>9.9338676051675436E-3</v>
      </c>
      <c r="L436" s="38">
        <f t="shared" si="19"/>
        <v>433</v>
      </c>
    </row>
    <row r="437" spans="1:12" x14ac:dyDescent="0.3">
      <c r="A437" s="3">
        <f t="shared" si="18"/>
        <v>435</v>
      </c>
      <c r="B437" s="79">
        <v>84.14370709382149</v>
      </c>
      <c r="C437" s="79">
        <v>75.854769230769236</v>
      </c>
      <c r="D437" s="79">
        <v>10.529892550143265</v>
      </c>
      <c r="E437" s="79">
        <v>11.355315870570106</v>
      </c>
      <c r="F437" s="79">
        <v>102.58979206049149</v>
      </c>
      <c r="G437" s="80">
        <v>1003853.3998976458</v>
      </c>
      <c r="H437" s="82">
        <f t="shared" si="20"/>
        <v>1.2111668223425021E-2</v>
      </c>
      <c r="I437" s="79">
        <v>4015.0448976458283</v>
      </c>
      <c r="J437" s="82">
        <v>4.0156940145048029E-3</v>
      </c>
      <c r="K437" s="20">
        <v>1.0009930742214223E-2</v>
      </c>
      <c r="L437" s="38">
        <f t="shared" si="19"/>
        <v>434</v>
      </c>
    </row>
    <row r="438" spans="1:12" x14ac:dyDescent="0.3">
      <c r="A438" s="3">
        <f t="shared" si="18"/>
        <v>436</v>
      </c>
      <c r="B438" s="79">
        <v>82.790279904306217</v>
      </c>
      <c r="C438" s="79">
        <v>75.603738317757006</v>
      </c>
      <c r="D438" s="79">
        <v>10.112944523470839</v>
      </c>
      <c r="E438" s="79">
        <v>10.961702127659574</v>
      </c>
      <c r="F438" s="79">
        <v>99.569444444444443</v>
      </c>
      <c r="G438" s="80">
        <v>981775.63911656674</v>
      </c>
      <c r="H438" s="82">
        <f t="shared" si="20"/>
        <v>-2.199301290739275E-2</v>
      </c>
      <c r="I438" s="79">
        <v>-18062.715883433237</v>
      </c>
      <c r="J438" s="82">
        <v>-1.8065636103181137E-2</v>
      </c>
      <c r="K438" s="20">
        <v>1.0239972418861439E-2</v>
      </c>
      <c r="L438" s="38">
        <f t="shared" si="19"/>
        <v>435</v>
      </c>
    </row>
    <row r="439" spans="1:12" x14ac:dyDescent="0.3">
      <c r="A439" s="3">
        <f t="shared" si="18"/>
        <v>437</v>
      </c>
      <c r="B439" s="79">
        <v>83.126015455204055</v>
      </c>
      <c r="C439" s="79">
        <v>78.501265822784802</v>
      </c>
      <c r="D439" s="79">
        <v>10.501125</v>
      </c>
      <c r="E439" s="79">
        <v>11.056521739130433</v>
      </c>
      <c r="F439" s="79">
        <v>100.31214953271028</v>
      </c>
      <c r="G439" s="80">
        <v>1002402.7482270896</v>
      </c>
      <c r="H439" s="82">
        <f t="shared" si="20"/>
        <v>2.10100029871223E-2</v>
      </c>
      <c r="I439" s="79">
        <v>2564.3932270896621</v>
      </c>
      <c r="J439" s="82">
        <v>2.5648078154489906E-3</v>
      </c>
      <c r="K439" s="20">
        <v>1.0459905681554655E-2</v>
      </c>
      <c r="L439" s="38">
        <f t="shared" si="19"/>
        <v>436</v>
      </c>
    </row>
    <row r="440" spans="1:12" x14ac:dyDescent="0.3">
      <c r="A440" s="3">
        <f t="shared" si="18"/>
        <v>438</v>
      </c>
      <c r="B440" s="79">
        <v>82.697577081815965</v>
      </c>
      <c r="C440" s="79">
        <v>75.373374613003108</v>
      </c>
      <c r="D440" s="79">
        <v>10.434590043923865</v>
      </c>
      <c r="E440" s="79">
        <v>11.266063704286273</v>
      </c>
      <c r="F440" s="79">
        <v>99.747191011235955</v>
      </c>
      <c r="G440" s="80">
        <v>991150.49406884541</v>
      </c>
      <c r="H440" s="82">
        <f t="shared" si="20"/>
        <v>-1.1225282630305644E-2</v>
      </c>
      <c r="I440" s="79">
        <v>-8687.8609311545733</v>
      </c>
      <c r="J440" s="82">
        <v>-8.6892655074775303E-3</v>
      </c>
      <c r="K440" s="20">
        <v>1.0494799479397019E-2</v>
      </c>
      <c r="L440" s="38">
        <f t="shared" si="19"/>
        <v>437</v>
      </c>
    </row>
    <row r="441" spans="1:12" x14ac:dyDescent="0.3">
      <c r="A441" s="3">
        <f t="shared" si="18"/>
        <v>439</v>
      </c>
      <c r="B441" s="79">
        <v>83.846789744847882</v>
      </c>
      <c r="C441" s="79">
        <v>76.315457413249206</v>
      </c>
      <c r="D441" s="79">
        <v>10.557249388753057</v>
      </c>
      <c r="E441" s="79">
        <v>10.946051602814698</v>
      </c>
      <c r="F441" s="79">
        <v>99.551886792452834</v>
      </c>
      <c r="G441" s="80">
        <v>1002093.4778421222</v>
      </c>
      <c r="H441" s="82">
        <f t="shared" si="20"/>
        <v>1.1040688410852706E-2</v>
      </c>
      <c r="I441" s="79">
        <v>2255.1228421222186</v>
      </c>
      <c r="J441" s="82">
        <v>2.2554874303879037E-3</v>
      </c>
      <c r="K441" s="20">
        <v>1.0560666902531511E-2</v>
      </c>
      <c r="L441" s="38">
        <f t="shared" si="19"/>
        <v>438</v>
      </c>
    </row>
    <row r="442" spans="1:12" x14ac:dyDescent="0.3">
      <c r="A442" s="3">
        <f t="shared" si="18"/>
        <v>440</v>
      </c>
      <c r="B442" s="79">
        <v>80.228834820882724</v>
      </c>
      <c r="C442" s="79">
        <v>75.093333333333334</v>
      </c>
      <c r="D442" s="79">
        <v>10.032749636803874</v>
      </c>
      <c r="E442" s="79">
        <v>11.02976</v>
      </c>
      <c r="F442" s="79">
        <v>100.88285714285715</v>
      </c>
      <c r="G442" s="80">
        <v>965032.6686360474</v>
      </c>
      <c r="H442" s="82">
        <f t="shared" si="20"/>
        <v>-3.6983385308404948E-2</v>
      </c>
      <c r="I442" s="79">
        <v>-34805.686363952584</v>
      </c>
      <c r="J442" s="82">
        <v>-3.4811313438713389E-2</v>
      </c>
      <c r="K442" s="20">
        <v>1.0798005416882741E-2</v>
      </c>
      <c r="L442" s="38">
        <f t="shared" si="19"/>
        <v>439</v>
      </c>
    </row>
    <row r="443" spans="1:12" x14ac:dyDescent="0.3">
      <c r="A443" s="3">
        <f t="shared" si="18"/>
        <v>441</v>
      </c>
      <c r="B443" s="79">
        <v>82.856909067753435</v>
      </c>
      <c r="C443" s="79">
        <v>78.296103896103887</v>
      </c>
      <c r="D443" s="79">
        <v>10.552079127977393</v>
      </c>
      <c r="E443" s="79">
        <v>11.254589764419171</v>
      </c>
      <c r="F443" s="79">
        <v>100.11859582542694</v>
      </c>
      <c r="G443" s="80">
        <v>1002540.2269940529</v>
      </c>
      <c r="H443" s="82">
        <f t="shared" si="20"/>
        <v>3.8866620350809233E-2</v>
      </c>
      <c r="I443" s="79">
        <v>2701.8719940528972</v>
      </c>
      <c r="J443" s="82">
        <v>2.7023088087602893E-3</v>
      </c>
      <c r="K443" s="20">
        <v>1.083641063287203E-2</v>
      </c>
      <c r="L443" s="38">
        <f t="shared" si="19"/>
        <v>440</v>
      </c>
    </row>
    <row r="444" spans="1:12" x14ac:dyDescent="0.3">
      <c r="A444" s="3">
        <f t="shared" si="18"/>
        <v>442</v>
      </c>
      <c r="B444" s="79">
        <v>81.830971098265906</v>
      </c>
      <c r="C444" s="79">
        <v>76.310828025477704</v>
      </c>
      <c r="D444" s="79">
        <v>10.229172</v>
      </c>
      <c r="E444" s="79">
        <v>11.317704122877931</v>
      </c>
      <c r="F444" s="79">
        <v>101.45714285714286</v>
      </c>
      <c r="G444" s="80">
        <v>983358.08099611721</v>
      </c>
      <c r="H444" s="82">
        <f t="shared" si="20"/>
        <v>-1.9133542456894803E-2</v>
      </c>
      <c r="I444" s="79">
        <v>-16480.274003882776</v>
      </c>
      <c r="J444" s="82">
        <v>-1.648293838845858E-2</v>
      </c>
      <c r="K444" s="20">
        <v>1.1083973832908659E-2</v>
      </c>
      <c r="L444" s="38">
        <f t="shared" si="19"/>
        <v>441</v>
      </c>
    </row>
    <row r="445" spans="1:12" x14ac:dyDescent="0.3">
      <c r="A445" s="3">
        <f t="shared" si="18"/>
        <v>443</v>
      </c>
      <c r="B445" s="79">
        <v>85.11576544667453</v>
      </c>
      <c r="C445" s="79">
        <v>77.046153846153842</v>
      </c>
      <c r="D445" s="79">
        <v>10.53621218315617</v>
      </c>
      <c r="E445" s="79">
        <v>11.132800000000001</v>
      </c>
      <c r="F445" s="79">
        <v>100.68962264150944</v>
      </c>
      <c r="G445" s="80">
        <v>1010920.5371639584</v>
      </c>
      <c r="H445" s="82">
        <f t="shared" si="20"/>
        <v>2.8028911035053561E-2</v>
      </c>
      <c r="I445" s="79">
        <v>11082.182163958438</v>
      </c>
      <c r="J445" s="82">
        <v>1.1083973832908659E-2</v>
      </c>
      <c r="K445" s="20">
        <v>1.121081255357345E-2</v>
      </c>
      <c r="L445" s="38">
        <f t="shared" si="19"/>
        <v>442</v>
      </c>
    </row>
    <row r="446" spans="1:12" x14ac:dyDescent="0.3">
      <c r="A446" s="3">
        <f t="shared" si="18"/>
        <v>444</v>
      </c>
      <c r="B446" s="79">
        <v>83.957496136012352</v>
      </c>
      <c r="C446" s="79">
        <v>78.026837060702874</v>
      </c>
      <c r="D446" s="79">
        <v>10.206879310344828</v>
      </c>
      <c r="E446" s="79">
        <v>11.420845070422533</v>
      </c>
      <c r="F446" s="79">
        <v>101.5409604519774</v>
      </c>
      <c r="G446" s="80">
        <v>998579.68761130562</v>
      </c>
      <c r="H446" s="82">
        <f t="shared" si="20"/>
        <v>-1.2207536694500143E-2</v>
      </c>
      <c r="I446" s="79">
        <v>-1258.6673886943609</v>
      </c>
      <c r="J446" s="82">
        <v>-1.2588708788775771E-3</v>
      </c>
      <c r="K446" s="20">
        <v>1.1264397475983443E-2</v>
      </c>
      <c r="L446" s="38">
        <f t="shared" si="19"/>
        <v>443</v>
      </c>
    </row>
    <row r="447" spans="1:12" x14ac:dyDescent="0.3">
      <c r="A447" s="3">
        <f t="shared" si="18"/>
        <v>445</v>
      </c>
      <c r="B447" s="79">
        <v>84.652124358974362</v>
      </c>
      <c r="C447" s="79">
        <v>84.528301886792448</v>
      </c>
      <c r="D447" s="79">
        <v>10.806903178890504</v>
      </c>
      <c r="E447" s="79">
        <v>11.036464088397789</v>
      </c>
      <c r="F447" s="79">
        <v>95.62954333643988</v>
      </c>
      <c r="G447" s="80">
        <v>1032783.8411454418</v>
      </c>
      <c r="H447" s="82">
        <f t="shared" si="20"/>
        <v>3.425280321488966E-2</v>
      </c>
      <c r="I447" s="79">
        <v>32945.48614544177</v>
      </c>
      <c r="J447" s="82">
        <v>3.295081247952502E-2</v>
      </c>
      <c r="K447" s="20">
        <v>1.1621500190800181E-2</v>
      </c>
      <c r="L447" s="38">
        <f t="shared" si="19"/>
        <v>444</v>
      </c>
    </row>
    <row r="448" spans="1:12" x14ac:dyDescent="0.3">
      <c r="A448" s="3">
        <f t="shared" si="18"/>
        <v>446</v>
      </c>
      <c r="B448" s="79">
        <v>81.655537273762803</v>
      </c>
      <c r="C448" s="79">
        <v>75.483428571428561</v>
      </c>
      <c r="D448" s="79">
        <v>10.093540703517588</v>
      </c>
      <c r="E448" s="79">
        <v>10.832198638366039</v>
      </c>
      <c r="F448" s="79">
        <v>98.72820763956905</v>
      </c>
      <c r="G448" s="80">
        <v>974212.93183549843</v>
      </c>
      <c r="H448" s="82">
        <f t="shared" si="20"/>
        <v>-5.6711682519144935E-2</v>
      </c>
      <c r="I448" s="79">
        <v>-25625.423164501553</v>
      </c>
      <c r="J448" s="82">
        <v>-2.562956605570663E-2</v>
      </c>
      <c r="K448" s="20">
        <v>1.1715776595858259E-2</v>
      </c>
      <c r="L448" s="38">
        <f t="shared" si="19"/>
        <v>445</v>
      </c>
    </row>
    <row r="449" spans="1:12" x14ac:dyDescent="0.3">
      <c r="A449" s="3">
        <f t="shared" si="18"/>
        <v>447</v>
      </c>
      <c r="B449" s="79">
        <v>85.475222797927444</v>
      </c>
      <c r="C449" s="79">
        <v>75.460465116279067</v>
      </c>
      <c r="D449" s="79">
        <v>10.485474703310432</v>
      </c>
      <c r="E449" s="79">
        <v>11.557101449275363</v>
      </c>
      <c r="F449" s="79">
        <v>101.20139581256232</v>
      </c>
      <c r="G449" s="80">
        <v>1009025.0396195115</v>
      </c>
      <c r="H449" s="82">
        <f t="shared" si="20"/>
        <v>3.5733571836727762E-2</v>
      </c>
      <c r="I449" s="79">
        <v>9186.6846195114776</v>
      </c>
      <c r="J449" s="82">
        <v>9.1881698412254621E-3</v>
      </c>
      <c r="K449" s="20">
        <v>1.1798876236515704E-2</v>
      </c>
      <c r="L449" s="38">
        <f t="shared" si="19"/>
        <v>446</v>
      </c>
    </row>
    <row r="450" spans="1:12" x14ac:dyDescent="0.3">
      <c r="A450" s="3">
        <f t="shared" si="18"/>
        <v>448</v>
      </c>
      <c r="B450" s="79">
        <v>82.882050405268487</v>
      </c>
      <c r="C450" s="79">
        <v>78.163313609467465</v>
      </c>
      <c r="D450" s="79">
        <v>10.580885405854266</v>
      </c>
      <c r="E450" s="79">
        <v>11.316853932584269</v>
      </c>
      <c r="F450" s="79">
        <v>100.99752475247524</v>
      </c>
      <c r="G450" s="80">
        <v>1003620.4647777958</v>
      </c>
      <c r="H450" s="82">
        <f t="shared" si="20"/>
        <v>-5.356234612129751E-3</v>
      </c>
      <c r="I450" s="79">
        <v>3782.1097777958494</v>
      </c>
      <c r="J450" s="82">
        <v>3.7827212357700057E-3</v>
      </c>
      <c r="K450" s="20">
        <v>1.1811302390319507E-2</v>
      </c>
      <c r="L450" s="38">
        <f t="shared" si="19"/>
        <v>447</v>
      </c>
    </row>
    <row r="451" spans="1:12" x14ac:dyDescent="0.3">
      <c r="A451" s="3">
        <f t="shared" si="18"/>
        <v>449</v>
      </c>
      <c r="B451" s="79">
        <v>83.60201506831821</v>
      </c>
      <c r="C451" s="79">
        <v>77.023255813953483</v>
      </c>
      <c r="D451" s="79">
        <v>10.455</v>
      </c>
      <c r="E451" s="79">
        <v>11.164416203335982</v>
      </c>
      <c r="F451" s="79">
        <v>100.1039408866995</v>
      </c>
      <c r="G451" s="80">
        <v>1000333.1791602733</v>
      </c>
      <c r="H451" s="82">
        <f t="shared" si="20"/>
        <v>-3.2754270492584281E-3</v>
      </c>
      <c r="I451" s="79">
        <v>494.82416027330328</v>
      </c>
      <c r="J451" s="82">
        <v>4.9490415905609393E-4</v>
      </c>
      <c r="K451" s="20">
        <v>1.1875738524483906E-2</v>
      </c>
      <c r="L451" s="38">
        <f t="shared" si="19"/>
        <v>448</v>
      </c>
    </row>
    <row r="452" spans="1:12" x14ac:dyDescent="0.3">
      <c r="A452" s="3">
        <f t="shared" ref="A452:A515" si="21">A451+1</f>
        <v>450</v>
      </c>
      <c r="B452" s="79">
        <v>83.911363288230774</v>
      </c>
      <c r="C452" s="79">
        <v>75.909565217391304</v>
      </c>
      <c r="D452" s="79">
        <v>10.523627692307691</v>
      </c>
      <c r="E452" s="79">
        <v>11.369561752988046</v>
      </c>
      <c r="F452" s="79">
        <v>104.07863501483681</v>
      </c>
      <c r="G452" s="80">
        <v>1002982.764133368</v>
      </c>
      <c r="H452" s="82">
        <f t="shared" si="20"/>
        <v>2.6487024806265413E-3</v>
      </c>
      <c r="I452" s="79">
        <v>3144.4091333680553</v>
      </c>
      <c r="J452" s="82">
        <v>3.1449174935563014E-3</v>
      </c>
      <c r="K452" s="20">
        <v>1.1908342379065087E-2</v>
      </c>
      <c r="L452" s="38">
        <f t="shared" si="19"/>
        <v>449</v>
      </c>
    </row>
    <row r="453" spans="1:12" x14ac:dyDescent="0.3">
      <c r="A453" s="3">
        <f t="shared" si="21"/>
        <v>451</v>
      </c>
      <c r="B453" s="79">
        <v>84.164955504703798</v>
      </c>
      <c r="C453" s="79">
        <v>77.475659824046915</v>
      </c>
      <c r="D453" s="79">
        <v>10.467783778275932</v>
      </c>
      <c r="E453" s="79">
        <v>11.287912087912087</v>
      </c>
      <c r="F453" s="79">
        <v>100.40401146131805</v>
      </c>
      <c r="G453" s="80">
        <v>1005282.4907713293</v>
      </c>
      <c r="H453" s="82">
        <f t="shared" si="20"/>
        <v>2.2928874953782596E-3</v>
      </c>
      <c r="I453" s="79">
        <v>5444.1357713292819</v>
      </c>
      <c r="J453" s="82">
        <v>5.4450159309294369E-3</v>
      </c>
      <c r="K453" s="20">
        <v>1.1943796894988907E-2</v>
      </c>
      <c r="L453" s="38">
        <f t="shared" ref="L453:L515" si="22">L452+1</f>
        <v>450</v>
      </c>
    </row>
    <row r="454" spans="1:12" x14ac:dyDescent="0.3">
      <c r="A454" s="3">
        <f t="shared" si="21"/>
        <v>452</v>
      </c>
      <c r="B454" s="79">
        <v>83.190232264579649</v>
      </c>
      <c r="C454" s="79">
        <v>77.469767441860469</v>
      </c>
      <c r="D454" s="79">
        <v>10.43159169550173</v>
      </c>
      <c r="E454" s="79">
        <v>11.20436137071651</v>
      </c>
      <c r="F454" s="79">
        <v>100.30783938814533</v>
      </c>
      <c r="G454" s="80">
        <v>998697.83946701663</v>
      </c>
      <c r="H454" s="82">
        <f t="shared" ref="H454:H515" si="23">G454/G453-1</f>
        <v>-6.5500507218229087E-3</v>
      </c>
      <c r="I454" s="79">
        <v>-1140.5155329833506</v>
      </c>
      <c r="J454" s="82">
        <v>-1.1406999214221489E-3</v>
      </c>
      <c r="K454" s="20">
        <v>1.1961642499105331E-2</v>
      </c>
      <c r="L454" s="38">
        <f t="shared" si="22"/>
        <v>451</v>
      </c>
    </row>
    <row r="455" spans="1:12" x14ac:dyDescent="0.3">
      <c r="A455" s="3">
        <f t="shared" si="21"/>
        <v>453</v>
      </c>
      <c r="B455" s="79">
        <v>83.400443824499106</v>
      </c>
      <c r="C455" s="79">
        <v>78.349279538904895</v>
      </c>
      <c r="D455" s="79">
        <v>10.380351897184823</v>
      </c>
      <c r="E455" s="79">
        <v>11.243596730245232</v>
      </c>
      <c r="F455" s="79">
        <v>102.13649425287355</v>
      </c>
      <c r="G455" s="80">
        <v>1001034.7829964103</v>
      </c>
      <c r="H455" s="82">
        <f t="shared" si="23"/>
        <v>2.3399905727650161E-3</v>
      </c>
      <c r="I455" s="79">
        <v>1196.4279964102898</v>
      </c>
      <c r="J455" s="82">
        <v>1.1966214242804176E-3</v>
      </c>
      <c r="K455" s="20">
        <v>1.2027914847702157E-2</v>
      </c>
      <c r="L455" s="38">
        <f t="shared" si="22"/>
        <v>452</v>
      </c>
    </row>
    <row r="456" spans="1:12" x14ac:dyDescent="0.3">
      <c r="A456" s="3">
        <f t="shared" si="21"/>
        <v>454</v>
      </c>
      <c r="B456" s="79">
        <v>83.888564167725519</v>
      </c>
      <c r="C456" s="79">
        <v>75.498305084745752</v>
      </c>
      <c r="D456" s="79">
        <v>10.686999178138484</v>
      </c>
      <c r="E456" s="79">
        <v>11.417138425746412</v>
      </c>
      <c r="F456" s="79">
        <v>94.295711592836952</v>
      </c>
      <c r="G456" s="80">
        <v>1004306.7624821666</v>
      </c>
      <c r="H456" s="82">
        <f t="shared" si="23"/>
        <v>3.2685971969548255E-3</v>
      </c>
      <c r="I456" s="79">
        <v>4468.4074821666582</v>
      </c>
      <c r="J456" s="82">
        <v>4.4691298946684822E-3</v>
      </c>
      <c r="K456" s="20">
        <v>1.2044390446965104E-2</v>
      </c>
      <c r="L456" s="38">
        <f t="shared" si="22"/>
        <v>453</v>
      </c>
    </row>
    <row r="457" spans="1:12" x14ac:dyDescent="0.3">
      <c r="A457" s="3">
        <f t="shared" si="21"/>
        <v>455</v>
      </c>
      <c r="B457" s="79">
        <v>83.559421518987335</v>
      </c>
      <c r="C457" s="79">
        <v>76.137931034482762</v>
      </c>
      <c r="D457" s="79">
        <v>10.423477386934675</v>
      </c>
      <c r="E457" s="79">
        <v>11.046633701027007</v>
      </c>
      <c r="F457" s="79">
        <v>99.995228528377709</v>
      </c>
      <c r="G457" s="80">
        <v>996646.71357462427</v>
      </c>
      <c r="H457" s="82">
        <f t="shared" si="23"/>
        <v>-7.6272003671571387E-3</v>
      </c>
      <c r="I457" s="79">
        <v>-3191.6414253757102</v>
      </c>
      <c r="J457" s="82">
        <v>-3.1921574216621351E-3</v>
      </c>
      <c r="K457" s="20">
        <v>1.2045837864940831E-2</v>
      </c>
      <c r="L457" s="38">
        <f t="shared" si="22"/>
        <v>454</v>
      </c>
    </row>
    <row r="458" spans="1:12" x14ac:dyDescent="0.3">
      <c r="A458" s="3">
        <f t="shared" si="21"/>
        <v>456</v>
      </c>
      <c r="B458" s="79">
        <v>83.06216862894037</v>
      </c>
      <c r="C458" s="79">
        <v>76.577391304347813</v>
      </c>
      <c r="D458" s="79">
        <v>10.634168346774192</v>
      </c>
      <c r="E458" s="79">
        <v>11.342537601234092</v>
      </c>
      <c r="F458" s="79">
        <v>100.65219586067643</v>
      </c>
      <c r="G458" s="80">
        <v>1002317.4365051591</v>
      </c>
      <c r="H458" s="82">
        <f t="shared" si="23"/>
        <v>5.6898024679135073E-3</v>
      </c>
      <c r="I458" s="79">
        <v>2479.0815051591489</v>
      </c>
      <c r="J458" s="82">
        <v>2.4794823010757063E-3</v>
      </c>
      <c r="K458" s="20">
        <v>1.2283979425737775E-2</v>
      </c>
      <c r="L458" s="38">
        <f t="shared" si="22"/>
        <v>455</v>
      </c>
    </row>
    <row r="459" spans="1:12" x14ac:dyDescent="0.3">
      <c r="A459" s="3">
        <f t="shared" si="21"/>
        <v>457</v>
      </c>
      <c r="B459" s="79">
        <v>82.729084193096412</v>
      </c>
      <c r="C459" s="79">
        <v>77.023255813953483</v>
      </c>
      <c r="D459" s="79">
        <v>10.682958374628345</v>
      </c>
      <c r="E459" s="79">
        <v>11.327951256664127</v>
      </c>
      <c r="F459" s="79">
        <v>99.537550403225794</v>
      </c>
      <c r="G459" s="80">
        <v>1002704.2232708643</v>
      </c>
      <c r="H459" s="82">
        <f t="shared" si="23"/>
        <v>3.8589248437492785E-4</v>
      </c>
      <c r="I459" s="79">
        <v>2865.868270864361</v>
      </c>
      <c r="J459" s="82">
        <v>2.8663315990356871E-3</v>
      </c>
      <c r="K459" s="20">
        <v>1.228598614287342E-2</v>
      </c>
      <c r="L459" s="38">
        <f t="shared" si="22"/>
        <v>456</v>
      </c>
    </row>
    <row r="460" spans="1:12" x14ac:dyDescent="0.3">
      <c r="A460" s="3">
        <f t="shared" si="21"/>
        <v>458</v>
      </c>
      <c r="B460" s="79">
        <v>84.720539114770972</v>
      </c>
      <c r="C460" s="79">
        <v>76.354782608695643</v>
      </c>
      <c r="D460" s="79">
        <v>10.307960717749756</v>
      </c>
      <c r="E460" s="79">
        <v>11.389759036144579</v>
      </c>
      <c r="F460" s="79">
        <v>99.579389312977085</v>
      </c>
      <c r="G460" s="80">
        <v>1000996.5713633399</v>
      </c>
      <c r="H460" s="82">
        <f t="shared" si="23"/>
        <v>-1.7030464895759767E-3</v>
      </c>
      <c r="I460" s="79">
        <v>1158.2163633399177</v>
      </c>
      <c r="J460" s="82">
        <v>1.1584036134920208E-3</v>
      </c>
      <c r="K460" s="20">
        <v>1.2887826374282174E-2</v>
      </c>
      <c r="L460" s="38">
        <f t="shared" si="22"/>
        <v>457</v>
      </c>
    </row>
    <row r="461" spans="1:12" x14ac:dyDescent="0.3">
      <c r="A461" s="3">
        <f t="shared" si="21"/>
        <v>459</v>
      </c>
      <c r="B461" s="79">
        <v>84.047300418834851</v>
      </c>
      <c r="C461" s="79">
        <v>78.591253644314875</v>
      </c>
      <c r="D461" s="79">
        <v>10.352147073290704</v>
      </c>
      <c r="E461" s="79">
        <v>11.12536097741577</v>
      </c>
      <c r="F461" s="79">
        <v>98.4869029275809</v>
      </c>
      <c r="G461" s="80">
        <v>1002949.3743992121</v>
      </c>
      <c r="H461" s="82">
        <f t="shared" si="23"/>
        <v>1.950858865792604E-3</v>
      </c>
      <c r="I461" s="79">
        <v>3111.0193992120912</v>
      </c>
      <c r="J461" s="82">
        <v>3.1115223612441746E-3</v>
      </c>
      <c r="K461" s="20">
        <v>1.2941023394628645E-2</v>
      </c>
      <c r="L461" s="38">
        <f t="shared" si="22"/>
        <v>458</v>
      </c>
    </row>
    <row r="462" spans="1:12" x14ac:dyDescent="0.3">
      <c r="A462" s="3">
        <f t="shared" si="21"/>
        <v>460</v>
      </c>
      <c r="B462" s="79">
        <v>83.517267794043406</v>
      </c>
      <c r="C462" s="79">
        <v>80.738461538461522</v>
      </c>
      <c r="D462" s="79">
        <v>10.392675111773475</v>
      </c>
      <c r="E462" s="79">
        <v>10.966231830040998</v>
      </c>
      <c r="F462" s="79">
        <v>100.60534591194968</v>
      </c>
      <c r="G462" s="80">
        <v>1006501.6124097547</v>
      </c>
      <c r="H462" s="82">
        <f t="shared" si="23"/>
        <v>3.5417919400673181E-3</v>
      </c>
      <c r="I462" s="79">
        <v>6663.2574097546749</v>
      </c>
      <c r="J462" s="82">
        <v>6.6643346661317817E-3</v>
      </c>
      <c r="K462" s="20">
        <v>1.2995207922864679E-2</v>
      </c>
      <c r="L462" s="38">
        <f t="shared" si="22"/>
        <v>459</v>
      </c>
    </row>
    <row r="463" spans="1:12" x14ac:dyDescent="0.3">
      <c r="A463" s="3">
        <f t="shared" si="21"/>
        <v>461</v>
      </c>
      <c r="B463" s="79">
        <v>83.401150397777499</v>
      </c>
      <c r="C463" s="79">
        <v>77.00813008130082</v>
      </c>
      <c r="D463" s="79">
        <v>10.632646176911544</v>
      </c>
      <c r="E463" s="79">
        <v>10.901560715645223</v>
      </c>
      <c r="F463" s="79">
        <v>99.658115183246082</v>
      </c>
      <c r="G463" s="80">
        <v>1003466.3725881714</v>
      </c>
      <c r="H463" s="82">
        <f t="shared" si="23"/>
        <v>-3.0156333424209425E-3</v>
      </c>
      <c r="I463" s="79">
        <v>3628.0175881714094</v>
      </c>
      <c r="J463" s="82">
        <v>3.6286041338866315E-3</v>
      </c>
      <c r="K463" s="20">
        <v>1.3131774737762692E-2</v>
      </c>
      <c r="L463" s="38">
        <f t="shared" si="22"/>
        <v>460</v>
      </c>
    </row>
    <row r="464" spans="1:12" x14ac:dyDescent="0.3">
      <c r="A464" s="3">
        <f t="shared" si="21"/>
        <v>462</v>
      </c>
      <c r="B464" s="79">
        <v>85.621446286220404</v>
      </c>
      <c r="C464" s="79">
        <v>77.837837837837839</v>
      </c>
      <c r="D464" s="79">
        <v>10.229973464373463</v>
      </c>
      <c r="E464" s="79">
        <v>10.906531091122407</v>
      </c>
      <c r="F464" s="79">
        <v>102.67555438225975</v>
      </c>
      <c r="G464" s="80">
        <v>1006361.3453245878</v>
      </c>
      <c r="H464" s="82">
        <f t="shared" si="23"/>
        <v>2.8849723473538536E-3</v>
      </c>
      <c r="I464" s="79">
        <v>6522.990324587794</v>
      </c>
      <c r="J464" s="82">
        <v>6.524044903826273E-3</v>
      </c>
      <c r="K464" s="20">
        <v>1.3192929801008372E-2</v>
      </c>
      <c r="L464" s="38">
        <f t="shared" si="22"/>
        <v>461</v>
      </c>
    </row>
    <row r="465" spans="1:12" x14ac:dyDescent="0.3">
      <c r="A465" s="3">
        <f t="shared" si="21"/>
        <v>463</v>
      </c>
      <c r="B465" s="79">
        <v>84.147981968630347</v>
      </c>
      <c r="C465" s="79">
        <v>77.823999999999998</v>
      </c>
      <c r="D465" s="79">
        <v>10.238675170751307</v>
      </c>
      <c r="E465" s="79">
        <v>11.132530120481928</v>
      </c>
      <c r="F465" s="79">
        <v>101.33100775193799</v>
      </c>
      <c r="G465" s="80">
        <v>999068.57242561621</v>
      </c>
      <c r="H465" s="82">
        <f t="shared" si="23"/>
        <v>-7.2466743012862267E-3</v>
      </c>
      <c r="I465" s="79">
        <v>-769.78257438377477</v>
      </c>
      <c r="J465" s="82">
        <v>-7.6990702600499331E-4</v>
      </c>
      <c r="K465" s="20">
        <v>1.3312294782664404E-2</v>
      </c>
      <c r="L465" s="38">
        <f t="shared" si="22"/>
        <v>462</v>
      </c>
    </row>
    <row r="466" spans="1:12" x14ac:dyDescent="0.3">
      <c r="A466" s="3">
        <f t="shared" si="21"/>
        <v>464</v>
      </c>
      <c r="B466" s="79">
        <v>83.672502146449148</v>
      </c>
      <c r="C466" s="79">
        <v>76.395789473684204</v>
      </c>
      <c r="D466" s="79">
        <v>10.369215384615385</v>
      </c>
      <c r="E466" s="79">
        <v>10.991838383838383</v>
      </c>
      <c r="F466" s="79">
        <v>98.491030240902091</v>
      </c>
      <c r="G466" s="80">
        <v>995727.69816366979</v>
      </c>
      <c r="H466" s="82">
        <f t="shared" si="23"/>
        <v>-3.3439889454586202E-3</v>
      </c>
      <c r="I466" s="79">
        <v>-4110.6568363301922</v>
      </c>
      <c r="J466" s="82">
        <v>-4.1113214108796535E-3</v>
      </c>
      <c r="K466" s="20">
        <v>1.3422349986073749E-2</v>
      </c>
      <c r="L466" s="38">
        <f t="shared" si="22"/>
        <v>463</v>
      </c>
    </row>
    <row r="467" spans="1:12" x14ac:dyDescent="0.3">
      <c r="A467" s="3">
        <f t="shared" si="21"/>
        <v>465</v>
      </c>
      <c r="B467" s="79">
        <v>85.208025235820173</v>
      </c>
      <c r="C467" s="79">
        <v>76.19047619047619</v>
      </c>
      <c r="D467" s="79">
        <v>10.446350568769391</v>
      </c>
      <c r="E467" s="79">
        <v>11.407492795389048</v>
      </c>
      <c r="F467" s="79">
        <v>99.869246861924694</v>
      </c>
      <c r="G467" s="80">
        <v>1007391.0713706824</v>
      </c>
      <c r="H467" s="82">
        <f t="shared" si="23"/>
        <v>1.1713416457654446E-2</v>
      </c>
      <c r="I467" s="79">
        <v>7552.7163706824649</v>
      </c>
      <c r="J467" s="82">
        <v>7.5539374268978358E-3</v>
      </c>
      <c r="K467" s="20">
        <v>1.365789885843248E-2</v>
      </c>
      <c r="L467" s="38">
        <f t="shared" si="22"/>
        <v>464</v>
      </c>
    </row>
    <row r="468" spans="1:12" x14ac:dyDescent="0.3">
      <c r="A468" s="3">
        <f t="shared" si="21"/>
        <v>466</v>
      </c>
      <c r="B468" s="79">
        <v>82.686405142376529</v>
      </c>
      <c r="C468" s="79">
        <v>77.414400000000001</v>
      </c>
      <c r="D468" s="79">
        <v>10.455</v>
      </c>
      <c r="E468" s="79">
        <v>10.937429264349232</v>
      </c>
      <c r="F468" s="79">
        <v>101.505</v>
      </c>
      <c r="G468" s="80">
        <v>996004.84746657836</v>
      </c>
      <c r="H468" s="82">
        <f t="shared" si="23"/>
        <v>-1.1302684952936626E-2</v>
      </c>
      <c r="I468" s="79">
        <v>-3833.5075334216235</v>
      </c>
      <c r="J468" s="82">
        <v>-3.8341273009291823E-3</v>
      </c>
      <c r="K468" s="20">
        <v>1.3804794694942309E-2</v>
      </c>
      <c r="L468" s="38">
        <f t="shared" si="22"/>
        <v>465</v>
      </c>
    </row>
    <row r="469" spans="1:12" x14ac:dyDescent="0.3">
      <c r="A469" s="3">
        <f t="shared" si="21"/>
        <v>467</v>
      </c>
      <c r="B469" s="79">
        <v>82.626222222222225</v>
      </c>
      <c r="C469" s="79">
        <v>76.8</v>
      </c>
      <c r="D469" s="79">
        <v>10.346792589525977</v>
      </c>
      <c r="E469" s="79">
        <v>11.422516556291392</v>
      </c>
      <c r="F469" s="79">
        <v>99.504950495049499</v>
      </c>
      <c r="G469" s="80">
        <v>992073.52468823455</v>
      </c>
      <c r="H469" s="82">
        <f t="shared" si="23"/>
        <v>-3.9470920129991427E-3</v>
      </c>
      <c r="I469" s="79">
        <v>-7764.8303117654286</v>
      </c>
      <c r="J469" s="82">
        <v>-7.7660856606820497E-3</v>
      </c>
      <c r="K469" s="20">
        <v>1.3913200039399954E-2</v>
      </c>
      <c r="L469" s="38">
        <f t="shared" si="22"/>
        <v>466</v>
      </c>
    </row>
    <row r="470" spans="1:12" x14ac:dyDescent="0.3">
      <c r="A470" s="3">
        <f t="shared" si="21"/>
        <v>468</v>
      </c>
      <c r="B470" s="79">
        <v>83.611056251535231</v>
      </c>
      <c r="C470" s="79">
        <v>77.815873015873009</v>
      </c>
      <c r="D470" s="79">
        <v>10.483428153106043</v>
      </c>
      <c r="E470" s="79">
        <v>11.259090909090908</v>
      </c>
      <c r="F470" s="79">
        <v>99.495000000000005</v>
      </c>
      <c r="G470" s="80">
        <v>1003269.3787629752</v>
      </c>
      <c r="H470" s="82">
        <f t="shared" si="23"/>
        <v>1.128530678032047E-2</v>
      </c>
      <c r="I470" s="79">
        <v>3431.0237629752373</v>
      </c>
      <c r="J470" s="82">
        <v>3.4315784604754809E-3</v>
      </c>
      <c r="K470" s="20">
        <v>1.3916260855418935E-2</v>
      </c>
      <c r="L470" s="38">
        <f t="shared" si="22"/>
        <v>467</v>
      </c>
    </row>
    <row r="471" spans="1:12" x14ac:dyDescent="0.3">
      <c r="A471" s="3">
        <f t="shared" si="21"/>
        <v>469</v>
      </c>
      <c r="B471" s="79">
        <v>83.611036091333176</v>
      </c>
      <c r="C471" s="79">
        <v>75.797389033942565</v>
      </c>
      <c r="D471" s="79">
        <v>10.417925531914895</v>
      </c>
      <c r="E471" s="79">
        <v>9.4501412999596273</v>
      </c>
      <c r="F471" s="79">
        <v>98.576555023923447</v>
      </c>
      <c r="G471" s="80">
        <v>990487.38891185389</v>
      </c>
      <c r="H471" s="82">
        <f t="shared" si="23"/>
        <v>-1.2740336864343837E-2</v>
      </c>
      <c r="I471" s="79">
        <v>-9350.9660881460877</v>
      </c>
      <c r="J471" s="82">
        <v>-9.3524778694312923E-3</v>
      </c>
      <c r="K471" s="20">
        <v>1.4125305047980288E-2</v>
      </c>
      <c r="L471" s="38">
        <f t="shared" si="22"/>
        <v>468</v>
      </c>
    </row>
    <row r="472" spans="1:12" x14ac:dyDescent="0.3">
      <c r="A472" s="3">
        <f t="shared" si="21"/>
        <v>470</v>
      </c>
      <c r="B472" s="79">
        <v>83.129078527607348</v>
      </c>
      <c r="C472" s="79">
        <v>79.034920634920624</v>
      </c>
      <c r="D472" s="79">
        <v>10.616957295373664</v>
      </c>
      <c r="E472" s="79">
        <v>11.52153110047847</v>
      </c>
      <c r="F472" s="79">
        <v>103.82276422764228</v>
      </c>
      <c r="G472" s="80">
        <v>1009471.7555516107</v>
      </c>
      <c r="H472" s="82">
        <f t="shared" si="23"/>
        <v>1.9166691925894153E-2</v>
      </c>
      <c r="I472" s="79">
        <v>9633.4005516107427</v>
      </c>
      <c r="J472" s="82">
        <v>9.6349579943957476E-3</v>
      </c>
      <c r="K472" s="20">
        <v>1.4278803324312582E-2</v>
      </c>
      <c r="L472" s="38">
        <f t="shared" si="22"/>
        <v>469</v>
      </c>
    </row>
    <row r="473" spans="1:12" x14ac:dyDescent="0.3">
      <c r="A473" s="3">
        <f t="shared" si="21"/>
        <v>471</v>
      </c>
      <c r="B473" s="79">
        <v>81.508324904403594</v>
      </c>
      <c r="C473" s="79">
        <v>78.57686375321336</v>
      </c>
      <c r="D473" s="79">
        <v>10.618797155225725</v>
      </c>
      <c r="E473" s="79">
        <v>10.887441860465115</v>
      </c>
      <c r="F473" s="79">
        <v>101.92366211962225</v>
      </c>
      <c r="G473" s="80">
        <v>997234.98727344244</v>
      </c>
      <c r="H473" s="82">
        <f t="shared" si="23"/>
        <v>-1.2121952110964895E-2</v>
      </c>
      <c r="I473" s="79">
        <v>-2603.3677265575388</v>
      </c>
      <c r="J473" s="82">
        <v>-2.6037886159683671E-3</v>
      </c>
      <c r="K473" s="20">
        <v>1.4371574684531334E-2</v>
      </c>
      <c r="L473" s="38">
        <f t="shared" si="22"/>
        <v>470</v>
      </c>
    </row>
    <row r="474" spans="1:12" x14ac:dyDescent="0.3">
      <c r="A474" s="3">
        <f t="shared" si="21"/>
        <v>472</v>
      </c>
      <c r="B474" s="79">
        <v>83.591138231946374</v>
      </c>
      <c r="C474" s="79">
        <v>75.642211055276391</v>
      </c>
      <c r="D474" s="79">
        <v>10.399828496042216</v>
      </c>
      <c r="E474" s="79">
        <v>11.076746411483255</v>
      </c>
      <c r="F474" s="79">
        <v>102.73564407656492</v>
      </c>
      <c r="G474" s="80">
        <v>995725.33865691698</v>
      </c>
      <c r="H474" s="82">
        <f t="shared" si="23"/>
        <v>-1.5138343878737803E-3</v>
      </c>
      <c r="I474" s="79">
        <v>-4113.0163430829998</v>
      </c>
      <c r="J474" s="82">
        <v>-4.1136812990965922E-3</v>
      </c>
      <c r="K474" s="20">
        <v>1.4772488670200506E-2</v>
      </c>
      <c r="L474" s="38">
        <f t="shared" si="22"/>
        <v>471</v>
      </c>
    </row>
    <row r="475" spans="1:12" x14ac:dyDescent="0.3">
      <c r="A475" s="3">
        <f t="shared" si="21"/>
        <v>473</v>
      </c>
      <c r="B475" s="79">
        <v>81.520110001264371</v>
      </c>
      <c r="C475" s="79">
        <v>77.779591836734696</v>
      </c>
      <c r="D475" s="79">
        <v>10.350471332381147</v>
      </c>
      <c r="E475" s="79">
        <v>11.140396710208028</v>
      </c>
      <c r="F475" s="79">
        <v>96.634615384615387</v>
      </c>
      <c r="G475" s="80">
        <v>986985.03770487139</v>
      </c>
      <c r="H475" s="82">
        <f t="shared" si="23"/>
        <v>-8.7778231734415568E-3</v>
      </c>
      <c r="I475" s="79">
        <v>-12853.317295128596</v>
      </c>
      <c r="J475" s="82">
        <v>-1.2855395305502754E-2</v>
      </c>
      <c r="K475" s="20">
        <v>1.5194083077113103E-2</v>
      </c>
      <c r="L475" s="38">
        <f t="shared" si="22"/>
        <v>472</v>
      </c>
    </row>
    <row r="476" spans="1:12" x14ac:dyDescent="0.3">
      <c r="A476" s="3">
        <f t="shared" si="21"/>
        <v>474</v>
      </c>
      <c r="B476" s="79">
        <v>84.718207388204775</v>
      </c>
      <c r="C476" s="79">
        <v>77.380352644836265</v>
      </c>
      <c r="D476" s="79">
        <v>10.478702596867272</v>
      </c>
      <c r="E476" s="79">
        <v>11.276264591439688</v>
      </c>
      <c r="F476" s="79">
        <v>102.66868421052631</v>
      </c>
      <c r="G476" s="80">
        <v>1008875.9124249666</v>
      </c>
      <c r="H476" s="82">
        <f t="shared" si="23"/>
        <v>2.2179540604789771E-2</v>
      </c>
      <c r="I476" s="79">
        <v>9037.5574249665951</v>
      </c>
      <c r="J476" s="82">
        <v>9.0390185371180282E-3</v>
      </c>
      <c r="K476" s="20">
        <v>1.5497109572302763E-2</v>
      </c>
      <c r="L476" s="38">
        <f t="shared" si="22"/>
        <v>473</v>
      </c>
    </row>
    <row r="477" spans="1:12" x14ac:dyDescent="0.3">
      <c r="A477" s="3">
        <f t="shared" si="21"/>
        <v>475</v>
      </c>
      <c r="B477" s="79">
        <v>83.986728039892597</v>
      </c>
      <c r="C477" s="79">
        <v>78.335999999999999</v>
      </c>
      <c r="D477" s="79">
        <v>10.444250462677358</v>
      </c>
      <c r="E477" s="79">
        <v>11.37855072463768</v>
      </c>
      <c r="F477" s="79">
        <v>104.59041731066462</v>
      </c>
      <c r="G477" s="80">
        <v>1007068.5298433052</v>
      </c>
      <c r="H477" s="82">
        <f t="shared" si="23"/>
        <v>-1.7914815483274227E-3</v>
      </c>
      <c r="I477" s="79">
        <v>7230.1748433052562</v>
      </c>
      <c r="J477" s="82">
        <v>7.2313437538663499E-3</v>
      </c>
      <c r="K477" s="20">
        <v>1.5888731977523766E-2</v>
      </c>
      <c r="L477" s="38">
        <f t="shared" si="22"/>
        <v>474</v>
      </c>
    </row>
    <row r="478" spans="1:12" x14ac:dyDescent="0.3">
      <c r="A478" s="3">
        <f t="shared" si="21"/>
        <v>476</v>
      </c>
      <c r="B478" s="79">
        <v>82.644988549618333</v>
      </c>
      <c r="C478" s="79">
        <v>76.611764705882365</v>
      </c>
      <c r="D478" s="79">
        <v>10.532476327706876</v>
      </c>
      <c r="E478" s="79">
        <v>11.327817403708986</v>
      </c>
      <c r="F478" s="79">
        <v>101.0970297029703</v>
      </c>
      <c r="G478" s="80">
        <v>997257.11204263184</v>
      </c>
      <c r="H478" s="82">
        <f t="shared" si="23"/>
        <v>-9.742552279138339E-3</v>
      </c>
      <c r="I478" s="79">
        <v>-2581.2429573681438</v>
      </c>
      <c r="J478" s="82">
        <v>-2.5816602698424626E-3</v>
      </c>
      <c r="K478" s="20">
        <v>1.6052504797638558E-2</v>
      </c>
      <c r="L478" s="38">
        <f t="shared" si="22"/>
        <v>475</v>
      </c>
    </row>
    <row r="479" spans="1:12" x14ac:dyDescent="0.3">
      <c r="A479" s="3">
        <f t="shared" si="21"/>
        <v>477</v>
      </c>
      <c r="B479" s="79">
        <v>84.752645053389912</v>
      </c>
      <c r="C479" s="79">
        <v>76.611302211302203</v>
      </c>
      <c r="D479" s="79">
        <v>10.501998365345322</v>
      </c>
      <c r="E479" s="79">
        <v>11.205265632346027</v>
      </c>
      <c r="F479" s="79">
        <v>100.59891732283465</v>
      </c>
      <c r="G479" s="80">
        <v>1007135.0761267658</v>
      </c>
      <c r="H479" s="82">
        <f t="shared" si="23"/>
        <v>9.9051327534795952E-3</v>
      </c>
      <c r="I479" s="79">
        <v>7296.7211267658276</v>
      </c>
      <c r="J479" s="82">
        <v>7.2979007959399879E-3</v>
      </c>
      <c r="K479" s="20">
        <v>1.6118727419154173E-2</v>
      </c>
      <c r="L479" s="38">
        <f t="shared" si="22"/>
        <v>476</v>
      </c>
    </row>
    <row r="480" spans="1:12" x14ac:dyDescent="0.3">
      <c r="A480" s="3">
        <f t="shared" si="21"/>
        <v>478</v>
      </c>
      <c r="B480" s="79">
        <v>84.820952682988704</v>
      </c>
      <c r="C480" s="79">
        <v>76.8</v>
      </c>
      <c r="D480" s="79">
        <v>10.467760374288037</v>
      </c>
      <c r="E480" s="79">
        <v>11.326315789473684</v>
      </c>
      <c r="F480" s="79">
        <v>102.97050147492627</v>
      </c>
      <c r="G480" s="80">
        <v>1007944.5867693704</v>
      </c>
      <c r="H480" s="82">
        <f t="shared" si="23"/>
        <v>8.0377564220857067E-4</v>
      </c>
      <c r="I480" s="79">
        <v>8106.2317693703808</v>
      </c>
      <c r="J480" s="82">
        <v>8.1075423130475728E-3</v>
      </c>
      <c r="K480" s="20">
        <v>1.615092965837088E-2</v>
      </c>
      <c r="L480" s="38">
        <f t="shared" si="22"/>
        <v>477</v>
      </c>
    </row>
    <row r="481" spans="1:12" x14ac:dyDescent="0.3">
      <c r="A481" s="3">
        <f t="shared" si="21"/>
        <v>479</v>
      </c>
      <c r="B481" s="79">
        <v>84.36381577302835</v>
      </c>
      <c r="C481" s="79">
        <v>79.259113300492615</v>
      </c>
      <c r="D481" s="79">
        <v>10.435882771231208</v>
      </c>
      <c r="E481" s="79">
        <v>11.101115241635686</v>
      </c>
      <c r="F481" s="79">
        <v>102.71833013435702</v>
      </c>
      <c r="G481" s="80">
        <v>1009705.0541489752</v>
      </c>
      <c r="H481" s="82">
        <f t="shared" si="23"/>
        <v>1.7465914324192866E-3</v>
      </c>
      <c r="I481" s="79">
        <v>9866.6991489751963</v>
      </c>
      <c r="J481" s="82">
        <v>9.8682943094088402E-3</v>
      </c>
      <c r="K481" s="20">
        <v>1.6449673962929602E-2</v>
      </c>
      <c r="L481" s="38">
        <f t="shared" si="22"/>
        <v>478</v>
      </c>
    </row>
    <row r="482" spans="1:12" x14ac:dyDescent="0.3">
      <c r="A482" s="3">
        <f t="shared" si="21"/>
        <v>480</v>
      </c>
      <c r="B482" s="79">
        <v>83.373413396062887</v>
      </c>
      <c r="C482" s="79">
        <v>76.983293556085911</v>
      </c>
      <c r="D482" s="79">
        <v>10.354982698961937</v>
      </c>
      <c r="E482" s="79">
        <v>11.005719643694327</v>
      </c>
      <c r="F482" s="79">
        <v>97.197183098591552</v>
      </c>
      <c r="G482" s="80">
        <v>994839.00678333524</v>
      </c>
      <c r="H482" s="82">
        <f t="shared" si="23"/>
        <v>-1.4723158316930163E-2</v>
      </c>
      <c r="I482" s="79">
        <v>-4999.3482166647445</v>
      </c>
      <c r="J482" s="82">
        <v>-5.000156466956846E-3</v>
      </c>
      <c r="K482" s="20">
        <v>1.677309103948954E-2</v>
      </c>
      <c r="L482" s="38">
        <f t="shared" si="22"/>
        <v>479</v>
      </c>
    </row>
    <row r="483" spans="1:12" x14ac:dyDescent="0.3">
      <c r="A483" s="3">
        <f t="shared" si="21"/>
        <v>481</v>
      </c>
      <c r="B483" s="79">
        <v>82.408441300570843</v>
      </c>
      <c r="C483" s="79">
        <v>75.885714285714286</v>
      </c>
      <c r="D483" s="79">
        <v>10.605400739827374</v>
      </c>
      <c r="E483" s="79">
        <v>11.338931297709923</v>
      </c>
      <c r="F483" s="79">
        <v>99.329126213592232</v>
      </c>
      <c r="G483" s="80">
        <v>995959.28585813555</v>
      </c>
      <c r="H483" s="82">
        <f t="shared" si="23"/>
        <v>1.1260908218935217E-3</v>
      </c>
      <c r="I483" s="79">
        <v>-3879.0691418644274</v>
      </c>
      <c r="J483" s="82">
        <v>-3.8796962753688594E-3</v>
      </c>
      <c r="K483" s="20">
        <v>1.7031622414870641E-2</v>
      </c>
      <c r="L483" s="38">
        <f t="shared" si="22"/>
        <v>480</v>
      </c>
    </row>
    <row r="484" spans="1:12" x14ac:dyDescent="0.3">
      <c r="A484" s="3">
        <f t="shared" si="21"/>
        <v>482</v>
      </c>
      <c r="B484" s="79">
        <v>81.83465517241379</v>
      </c>
      <c r="C484" s="79">
        <v>77.725301204819274</v>
      </c>
      <c r="D484" s="79">
        <v>10.294023500810374</v>
      </c>
      <c r="E484" s="79">
        <v>11.242224316682377</v>
      </c>
      <c r="F484" s="79">
        <v>100.5</v>
      </c>
      <c r="G484" s="80">
        <v>988197.86261496705</v>
      </c>
      <c r="H484" s="82">
        <f t="shared" si="23"/>
        <v>-7.7929121735946794E-3</v>
      </c>
      <c r="I484" s="79">
        <v>-11640.492385032936</v>
      </c>
      <c r="J484" s="82">
        <v>-1.1642374316629348E-2</v>
      </c>
      <c r="K484" s="20">
        <v>1.7048381721474336E-2</v>
      </c>
      <c r="L484" s="38">
        <f t="shared" si="22"/>
        <v>481</v>
      </c>
    </row>
    <row r="485" spans="1:12" x14ac:dyDescent="0.3">
      <c r="A485" s="3">
        <f t="shared" si="21"/>
        <v>483</v>
      </c>
      <c r="B485" s="79">
        <v>83.945909266161152</v>
      </c>
      <c r="C485" s="79">
        <v>74.971428571428561</v>
      </c>
      <c r="D485" s="79">
        <v>10.482966049382716</v>
      </c>
      <c r="E485" s="79">
        <v>11.163192488262911</v>
      </c>
      <c r="F485" s="79">
        <v>98.673624754420445</v>
      </c>
      <c r="G485" s="80">
        <v>997681.79432236822</v>
      </c>
      <c r="H485" s="82">
        <f t="shared" si="23"/>
        <v>9.5971991705232629E-3</v>
      </c>
      <c r="I485" s="79">
        <v>-2156.5606776317582</v>
      </c>
      <c r="J485" s="82">
        <v>-2.1569093312406064E-3</v>
      </c>
      <c r="K485" s="20">
        <v>1.7127402407929145E-2</v>
      </c>
      <c r="L485" s="38">
        <f t="shared" si="22"/>
        <v>482</v>
      </c>
    </row>
    <row r="486" spans="1:12" x14ac:dyDescent="0.3">
      <c r="A486" s="3">
        <f t="shared" si="21"/>
        <v>484</v>
      </c>
      <c r="B486" s="79">
        <v>83.976302456499496</v>
      </c>
      <c r="C486" s="79">
        <v>74.926829268292678</v>
      </c>
      <c r="D486" s="79">
        <v>10.609475682331214</v>
      </c>
      <c r="E486" s="79">
        <v>11.247479981158738</v>
      </c>
      <c r="F486" s="79">
        <v>100.5</v>
      </c>
      <c r="G486" s="80">
        <v>1002172.9513622079</v>
      </c>
      <c r="H486" s="82">
        <f t="shared" si="23"/>
        <v>4.5015926574967224E-3</v>
      </c>
      <c r="I486" s="79">
        <v>2334.5963622078998</v>
      </c>
      <c r="J486" s="82">
        <v>2.3349737990476468E-3</v>
      </c>
      <c r="K486" s="20">
        <v>1.7163215881126074E-2</v>
      </c>
      <c r="L486" s="38">
        <f t="shared" si="22"/>
        <v>483</v>
      </c>
    </row>
    <row r="487" spans="1:12" x14ac:dyDescent="0.3">
      <c r="A487" s="3">
        <f t="shared" si="21"/>
        <v>485</v>
      </c>
      <c r="B487" s="79">
        <v>83.037978100331031</v>
      </c>
      <c r="C487" s="79">
        <v>75.072000000000003</v>
      </c>
      <c r="D487" s="79">
        <v>10.455</v>
      </c>
      <c r="E487" s="79">
        <v>11.073921200750467</v>
      </c>
      <c r="F487" s="79">
        <v>99.896698349174571</v>
      </c>
      <c r="G487" s="80">
        <v>992270.18649360584</v>
      </c>
      <c r="H487" s="82">
        <f t="shared" si="23"/>
        <v>-9.8812932988678881E-3</v>
      </c>
      <c r="I487" s="79">
        <v>-7568.1685063941404</v>
      </c>
      <c r="J487" s="82">
        <v>-7.5693920607738047E-3</v>
      </c>
      <c r="K487" s="20">
        <v>1.7194310849775768E-2</v>
      </c>
      <c r="L487" s="38">
        <f t="shared" si="22"/>
        <v>484</v>
      </c>
    </row>
    <row r="488" spans="1:12" x14ac:dyDescent="0.3">
      <c r="A488" s="3">
        <f t="shared" si="21"/>
        <v>486</v>
      </c>
      <c r="B488" s="79">
        <v>84.362437211686299</v>
      </c>
      <c r="C488" s="79">
        <v>75.621483375959073</v>
      </c>
      <c r="D488" s="79">
        <v>10.624140546006068</v>
      </c>
      <c r="E488" s="79">
        <v>11.247817836812144</v>
      </c>
      <c r="F488" s="79">
        <v>97.920483140412685</v>
      </c>
      <c r="G488" s="80">
        <v>1005686.8613953759</v>
      </c>
      <c r="H488" s="82">
        <f t="shared" si="23"/>
        <v>1.3521191188037962E-2</v>
      </c>
      <c r="I488" s="79">
        <v>5848.5063953759382</v>
      </c>
      <c r="J488" s="82">
        <v>5.8494519300331688E-3</v>
      </c>
      <c r="K488" s="20">
        <v>1.7628884444120231E-2</v>
      </c>
      <c r="L488" s="38">
        <f t="shared" si="22"/>
        <v>485</v>
      </c>
    </row>
    <row r="489" spans="1:12" x14ac:dyDescent="0.3">
      <c r="A489" s="3">
        <f t="shared" si="21"/>
        <v>487</v>
      </c>
      <c r="B489" s="79">
        <v>82.997166793602432</v>
      </c>
      <c r="C489" s="79">
        <v>79.393246753246743</v>
      </c>
      <c r="D489" s="79">
        <v>10.182441791044775</v>
      </c>
      <c r="E489" s="79">
        <v>10.877279168634859</v>
      </c>
      <c r="F489" s="79">
        <v>98.631198347107443</v>
      </c>
      <c r="G489" s="80">
        <v>993537.45510299189</v>
      </c>
      <c r="H489" s="82">
        <f t="shared" si="23"/>
        <v>-1.2080704997504799E-2</v>
      </c>
      <c r="I489" s="79">
        <v>-6300.8998970080866</v>
      </c>
      <c r="J489" s="82">
        <v>-6.3019185706354374E-3</v>
      </c>
      <c r="K489" s="20">
        <v>1.8529840576311008E-2</v>
      </c>
      <c r="L489" s="38">
        <f t="shared" si="22"/>
        <v>486</v>
      </c>
    </row>
    <row r="490" spans="1:12" x14ac:dyDescent="0.3">
      <c r="A490" s="3">
        <f t="shared" si="21"/>
        <v>488</v>
      </c>
      <c r="B490" s="79">
        <v>82.256207822085898</v>
      </c>
      <c r="C490" s="79">
        <v>74.677386934673379</v>
      </c>
      <c r="D490" s="79">
        <v>10.42936452799346</v>
      </c>
      <c r="E490" s="79">
        <v>11.11284046692607</v>
      </c>
      <c r="F490" s="79">
        <v>101.24052631578948</v>
      </c>
      <c r="G490" s="80">
        <v>986849.17467577849</v>
      </c>
      <c r="H490" s="82">
        <f t="shared" si="23"/>
        <v>-6.7317848892974874E-3</v>
      </c>
      <c r="I490" s="79">
        <v>-12989.180324221496</v>
      </c>
      <c r="J490" s="82">
        <v>-1.2991280299725546E-2</v>
      </c>
      <c r="K490" s="20">
        <v>1.8635777591618732E-2</v>
      </c>
      <c r="L490" s="38">
        <f t="shared" si="22"/>
        <v>487</v>
      </c>
    </row>
    <row r="491" spans="1:12" x14ac:dyDescent="0.3">
      <c r="A491" s="3">
        <f t="shared" si="21"/>
        <v>489</v>
      </c>
      <c r="B491" s="79">
        <v>82.799519542916485</v>
      </c>
      <c r="C491" s="79">
        <v>76.601550387596888</v>
      </c>
      <c r="D491" s="79">
        <v>10.433584596476855</v>
      </c>
      <c r="E491" s="79">
        <v>11.03529411764706</v>
      </c>
      <c r="F491" s="79">
        <v>104.64811912225706</v>
      </c>
      <c r="G491" s="80">
        <v>995139.56941205682</v>
      </c>
      <c r="H491" s="82">
        <f t="shared" si="23"/>
        <v>8.4008731516669322E-3</v>
      </c>
      <c r="I491" s="79">
        <v>-4698.785587943159</v>
      </c>
      <c r="J491" s="82">
        <v>-4.699545245934438E-3</v>
      </c>
      <c r="K491" s="20">
        <v>2.0122508641675908E-2</v>
      </c>
      <c r="L491" s="38">
        <f t="shared" si="22"/>
        <v>488</v>
      </c>
    </row>
    <row r="492" spans="1:12" x14ac:dyDescent="0.3">
      <c r="A492" s="3">
        <f t="shared" si="21"/>
        <v>490</v>
      </c>
      <c r="B492" s="79">
        <v>83.920490170380077</v>
      </c>
      <c r="C492" s="79">
        <v>75.805181347150253</v>
      </c>
      <c r="D492" s="79">
        <v>10.504356527093595</v>
      </c>
      <c r="E492" s="79">
        <v>11.172139303482586</v>
      </c>
      <c r="F492" s="79">
        <v>105.39136979427998</v>
      </c>
      <c r="G492" s="80">
        <v>1001921.5376673652</v>
      </c>
      <c r="H492" s="82">
        <f t="shared" si="23"/>
        <v>6.8150925395471518E-3</v>
      </c>
      <c r="I492" s="79">
        <v>2083.1826673651813</v>
      </c>
      <c r="J492" s="82">
        <v>2.0835194578679482E-3</v>
      </c>
      <c r="K492" s="20">
        <v>2.128026536622929E-2</v>
      </c>
      <c r="L492" s="38">
        <f t="shared" si="22"/>
        <v>489</v>
      </c>
    </row>
    <row r="493" spans="1:12" x14ac:dyDescent="0.3">
      <c r="A493" s="3">
        <f t="shared" si="21"/>
        <v>491</v>
      </c>
      <c r="B493" s="79">
        <v>83.580907073871046</v>
      </c>
      <c r="C493" s="79">
        <v>77.203149606299206</v>
      </c>
      <c r="D493" s="79">
        <v>10.43150561797753</v>
      </c>
      <c r="E493" s="79">
        <v>11.239102244389027</v>
      </c>
      <c r="F493" s="79">
        <v>103.38516746411483</v>
      </c>
      <c r="G493" s="80">
        <v>1001041.0003151026</v>
      </c>
      <c r="H493" s="82">
        <f t="shared" si="23"/>
        <v>-8.7884861155151928E-4</v>
      </c>
      <c r="I493" s="79">
        <v>1202.6453151026508</v>
      </c>
      <c r="J493" s="82">
        <v>1.2028397481337379E-3</v>
      </c>
      <c r="K493" s="20">
        <v>2.1457376614668074E-2</v>
      </c>
      <c r="L493" s="38">
        <f t="shared" si="22"/>
        <v>490</v>
      </c>
    </row>
    <row r="494" spans="1:12" x14ac:dyDescent="0.3">
      <c r="A494" s="3">
        <f t="shared" si="21"/>
        <v>492</v>
      </c>
      <c r="B494" s="79">
        <v>82.501246248205661</v>
      </c>
      <c r="C494" s="79">
        <v>77.802610966057429</v>
      </c>
      <c r="D494" s="79">
        <v>10.482828624078625</v>
      </c>
      <c r="E494" s="79">
        <v>11.117614314115308</v>
      </c>
      <c r="F494" s="79">
        <v>99.191162790697661</v>
      </c>
      <c r="G494" s="80">
        <v>996747.10033663176</v>
      </c>
      <c r="H494" s="82">
        <f t="shared" si="23"/>
        <v>-4.2894346756219282E-3</v>
      </c>
      <c r="I494" s="79">
        <v>-3091.2546633682214</v>
      </c>
      <c r="J494" s="82">
        <v>-3.0917544300130607E-3</v>
      </c>
      <c r="K494" s="20">
        <v>2.1653828073579861E-2</v>
      </c>
      <c r="L494" s="38">
        <f t="shared" si="22"/>
        <v>491</v>
      </c>
    </row>
    <row r="495" spans="1:12" x14ac:dyDescent="0.3">
      <c r="A495" s="3">
        <f t="shared" si="21"/>
        <v>493</v>
      </c>
      <c r="B495" s="79">
        <v>83.735703899537313</v>
      </c>
      <c r="C495" s="79">
        <v>75.810309278350516</v>
      </c>
      <c r="D495" s="79">
        <v>10.192397386154788</v>
      </c>
      <c r="E495" s="79">
        <v>11.112517524534345</v>
      </c>
      <c r="F495" s="79">
        <v>99.64750235626768</v>
      </c>
      <c r="G495" s="80">
        <v>990162.36695078714</v>
      </c>
      <c r="H495" s="82">
        <f t="shared" si="23"/>
        <v>-6.6062227656551453E-3</v>
      </c>
      <c r="I495" s="79">
        <v>-9675.9880492128432</v>
      </c>
      <c r="J495" s="82">
        <v>-9.6775523771668506E-3</v>
      </c>
      <c r="K495" s="20">
        <v>2.1737612663079831E-2</v>
      </c>
      <c r="L495" s="38">
        <f t="shared" si="22"/>
        <v>492</v>
      </c>
    </row>
    <row r="496" spans="1:12" x14ac:dyDescent="0.3">
      <c r="A496" s="3">
        <f t="shared" si="21"/>
        <v>494</v>
      </c>
      <c r="B496" s="79">
        <v>84.253554089709752</v>
      </c>
      <c r="C496" s="79">
        <v>77.201044386422979</v>
      </c>
      <c r="D496" s="79">
        <v>10.518509635525765</v>
      </c>
      <c r="E496" s="79">
        <v>11.400080742834074</v>
      </c>
      <c r="F496" s="79">
        <v>101.83745247148288</v>
      </c>
      <c r="G496" s="80">
        <v>1007302.7959070817</v>
      </c>
      <c r="H496" s="82">
        <f t="shared" si="23"/>
        <v>1.7310725521793691E-2</v>
      </c>
      <c r="I496" s="79">
        <v>7464.4409070817055</v>
      </c>
      <c r="J496" s="82">
        <v>7.465647691702831E-3</v>
      </c>
      <c r="K496" s="20">
        <v>2.1754438731905697E-2</v>
      </c>
      <c r="L496" s="38">
        <f t="shared" si="22"/>
        <v>493</v>
      </c>
    </row>
    <row r="497" spans="1:12" x14ac:dyDescent="0.3">
      <c r="A497" s="3">
        <f t="shared" si="21"/>
        <v>495</v>
      </c>
      <c r="B497" s="79">
        <v>83.482515048416644</v>
      </c>
      <c r="C497" s="79">
        <v>79.393246753246743</v>
      </c>
      <c r="D497" s="79">
        <v>10.500712054965646</v>
      </c>
      <c r="E497" s="79">
        <v>11.133366385721368</v>
      </c>
      <c r="F497" s="79">
        <v>98.520168855534706</v>
      </c>
      <c r="G497" s="80">
        <v>1006236.9630822476</v>
      </c>
      <c r="H497" s="82">
        <f t="shared" si="23"/>
        <v>-1.058105694896061E-3</v>
      </c>
      <c r="I497" s="79">
        <v>6398.6080822476652</v>
      </c>
      <c r="J497" s="82">
        <v>6.3996425524680588E-3</v>
      </c>
      <c r="K497" s="20">
        <v>2.1825892183027776E-2</v>
      </c>
      <c r="L497" s="38">
        <f t="shared" si="22"/>
        <v>494</v>
      </c>
    </row>
    <row r="498" spans="1:12" x14ac:dyDescent="0.3">
      <c r="A498" s="3">
        <f t="shared" si="21"/>
        <v>496</v>
      </c>
      <c r="B498" s="79">
        <v>82.486239193083563</v>
      </c>
      <c r="C498" s="79">
        <v>74.291457286432163</v>
      </c>
      <c r="D498" s="79">
        <v>10.42682524875622</v>
      </c>
      <c r="E498" s="79">
        <v>10.955331670822941</v>
      </c>
      <c r="F498" s="79">
        <v>101.75023923444977</v>
      </c>
      <c r="G498" s="80">
        <v>986704.90772707039</v>
      </c>
      <c r="H498" s="82">
        <f t="shared" si="23"/>
        <v>-1.9410989728848582E-2</v>
      </c>
      <c r="I498" s="79">
        <v>-13133.447272929596</v>
      </c>
      <c r="J498" s="82">
        <v>-1.3135570572234745E-2</v>
      </c>
      <c r="K498" s="20">
        <v>2.1846040848590705E-2</v>
      </c>
      <c r="L498" s="38">
        <f t="shared" si="22"/>
        <v>495</v>
      </c>
    </row>
    <row r="499" spans="1:12" x14ac:dyDescent="0.3">
      <c r="A499" s="3">
        <f t="shared" si="21"/>
        <v>497</v>
      </c>
      <c r="B499" s="79">
        <v>85.122727272727275</v>
      </c>
      <c r="C499" s="79">
        <v>74.007272727272721</v>
      </c>
      <c r="D499" s="79">
        <v>10.639717314487632</v>
      </c>
      <c r="E499" s="79">
        <v>11.250254945951459</v>
      </c>
      <c r="F499" s="79">
        <v>99.835066162570882</v>
      </c>
      <c r="G499" s="80">
        <v>1006822.0616367867</v>
      </c>
      <c r="H499" s="82">
        <f t="shared" si="23"/>
        <v>2.0388217137844444E-2</v>
      </c>
      <c r="I499" s="79">
        <v>6983.7066367866937</v>
      </c>
      <c r="J499" s="82">
        <v>6.9848357005535102E-3</v>
      </c>
      <c r="K499" s="20">
        <v>2.2053010996992705E-2</v>
      </c>
      <c r="L499" s="38">
        <f t="shared" si="22"/>
        <v>496</v>
      </c>
    </row>
    <row r="500" spans="1:12" x14ac:dyDescent="0.3">
      <c r="A500" s="3">
        <f t="shared" si="21"/>
        <v>498</v>
      </c>
      <c r="B500" s="79">
        <v>84.255981758957645</v>
      </c>
      <c r="C500" s="79">
        <v>74.729919137466297</v>
      </c>
      <c r="D500" s="79">
        <v>10.540416666666667</v>
      </c>
      <c r="E500" s="79">
        <v>11.07492385786802</v>
      </c>
      <c r="F500" s="79">
        <v>100.40437678401523</v>
      </c>
      <c r="G500" s="80">
        <v>1000601.4321824652</v>
      </c>
      <c r="H500" s="82">
        <f t="shared" si="23"/>
        <v>-6.1784794864433445E-3</v>
      </c>
      <c r="I500" s="79">
        <v>763.07718246523291</v>
      </c>
      <c r="J500" s="82">
        <v>7.6320055001814064E-4</v>
      </c>
      <c r="K500" s="20">
        <v>2.2704066797474311E-2</v>
      </c>
      <c r="L500" s="38">
        <f t="shared" si="22"/>
        <v>497</v>
      </c>
    </row>
    <row r="501" spans="1:12" x14ac:dyDescent="0.3">
      <c r="A501" s="3">
        <f t="shared" si="21"/>
        <v>499</v>
      </c>
      <c r="B501" s="79">
        <v>84.639194882398556</v>
      </c>
      <c r="C501" s="79">
        <v>75.310803324099723</v>
      </c>
      <c r="D501" s="79">
        <v>10.531252025931931</v>
      </c>
      <c r="E501" s="79">
        <v>11.266694045174537</v>
      </c>
      <c r="F501" s="79">
        <v>100.97857142857143</v>
      </c>
      <c r="G501" s="80">
        <v>1004543.1165449206</v>
      </c>
      <c r="H501" s="82">
        <f t="shared" si="23"/>
        <v>3.9393151315583186E-3</v>
      </c>
      <c r="I501" s="79">
        <v>4704.7615449206205</v>
      </c>
      <c r="J501" s="82">
        <v>4.7055221690516366E-3</v>
      </c>
      <c r="K501" s="20">
        <v>2.3058389202894238E-2</v>
      </c>
      <c r="L501" s="38">
        <f t="shared" si="22"/>
        <v>498</v>
      </c>
    </row>
    <row r="502" spans="1:12" x14ac:dyDescent="0.3">
      <c r="A502" s="3">
        <f t="shared" si="21"/>
        <v>500</v>
      </c>
      <c r="B502" s="79">
        <v>84.721660074007914</v>
      </c>
      <c r="C502" s="79">
        <v>76.583050847457628</v>
      </c>
      <c r="D502" s="79">
        <v>10.427663917940466</v>
      </c>
      <c r="E502" s="79">
        <v>11.373749744845885</v>
      </c>
      <c r="F502" s="79">
        <v>99.547393364928908</v>
      </c>
      <c r="G502" s="80">
        <v>1004995.4173394663</v>
      </c>
      <c r="H502" s="82">
        <f t="shared" si="23"/>
        <v>4.5025523254915711E-4</v>
      </c>
      <c r="I502" s="79">
        <v>5157.062339466298</v>
      </c>
      <c r="J502" s="82">
        <v>5.1578960875793747E-3</v>
      </c>
      <c r="K502" s="20">
        <v>2.3319903773063387E-2</v>
      </c>
      <c r="L502" s="38">
        <f t="shared" si="22"/>
        <v>499</v>
      </c>
    </row>
    <row r="503" spans="1:12" x14ac:dyDescent="0.3">
      <c r="A503" s="3">
        <f t="shared" si="21"/>
        <v>501</v>
      </c>
      <c r="B503" s="79">
        <v>85.084673379483945</v>
      </c>
      <c r="C503" s="79">
        <v>82.0215297450425</v>
      </c>
      <c r="D503" s="79">
        <v>10.752268602540836</v>
      </c>
      <c r="E503" s="79">
        <v>11.13246231155779</v>
      </c>
      <c r="F503" s="79">
        <v>100.30765550239234</v>
      </c>
      <c r="G503" s="80">
        <v>1028962.3727455285</v>
      </c>
      <c r="H503" s="82">
        <f t="shared" si="23"/>
        <v>2.3847825564727643E-2</v>
      </c>
      <c r="I503" s="79">
        <v>29124.017745528487</v>
      </c>
      <c r="J503" s="82">
        <v>2.912872625848454E-2</v>
      </c>
      <c r="K503" s="20">
        <v>2.3626236210863343E-2</v>
      </c>
      <c r="L503" s="38">
        <f t="shared" si="22"/>
        <v>500</v>
      </c>
    </row>
    <row r="504" spans="1:12" x14ac:dyDescent="0.3">
      <c r="A504" s="3">
        <f t="shared" si="21"/>
        <v>502</v>
      </c>
      <c r="B504" s="79">
        <v>82.836476696748662</v>
      </c>
      <c r="C504" s="79">
        <v>77.207427055702908</v>
      </c>
      <c r="D504" s="79">
        <v>10.439625000000001</v>
      </c>
      <c r="E504" s="79">
        <v>12.423053589484327</v>
      </c>
      <c r="F504" s="79">
        <v>101.65627996164909</v>
      </c>
      <c r="G504" s="80">
        <v>1000636.4388770603</v>
      </c>
      <c r="H504" s="82">
        <f t="shared" si="23"/>
        <v>-2.7528639159940749E-2</v>
      </c>
      <c r="I504" s="79">
        <v>798.08387706032954</v>
      </c>
      <c r="J504" s="82">
        <v>7.9821290418522655E-4</v>
      </c>
      <c r="K504" s="20">
        <v>2.40991421694788E-2</v>
      </c>
      <c r="L504" s="38">
        <f t="shared" si="22"/>
        <v>501</v>
      </c>
    </row>
    <row r="505" spans="1:12" x14ac:dyDescent="0.3">
      <c r="A505" s="3">
        <f t="shared" si="21"/>
        <v>503</v>
      </c>
      <c r="B505" s="79">
        <v>83.299007233724112</v>
      </c>
      <c r="C505" s="79">
        <v>74.976253298153026</v>
      </c>
      <c r="D505" s="79">
        <v>10.511458026509573</v>
      </c>
      <c r="E505" s="79">
        <v>11.322515952597993</v>
      </c>
      <c r="F505" s="79">
        <v>103.16729857819905</v>
      </c>
      <c r="G505" s="80">
        <v>996716.16893094324</v>
      </c>
      <c r="H505" s="82">
        <f t="shared" si="23"/>
        <v>-3.9177765208275872E-3</v>
      </c>
      <c r="I505" s="79">
        <v>-3122.186069056741</v>
      </c>
      <c r="J505" s="82">
        <v>-3.1226908364169938E-3</v>
      </c>
      <c r="K505" s="20">
        <v>2.4933210968865329E-2</v>
      </c>
      <c r="L505" s="38">
        <f t="shared" si="22"/>
        <v>502</v>
      </c>
    </row>
    <row r="506" spans="1:12" x14ac:dyDescent="0.3">
      <c r="A506" s="3">
        <f t="shared" si="21"/>
        <v>504</v>
      </c>
      <c r="B506" s="79">
        <v>85.358096846846834</v>
      </c>
      <c r="C506" s="79">
        <v>79.290810810810811</v>
      </c>
      <c r="D506" s="79">
        <v>10.55199462890625</v>
      </c>
      <c r="E506" s="79">
        <v>11.149504057709647</v>
      </c>
      <c r="F506" s="79">
        <v>101.98476454293629</v>
      </c>
      <c r="G506" s="80">
        <v>1018471.1202113499</v>
      </c>
      <c r="H506" s="82">
        <f t="shared" si="23"/>
        <v>2.1826626233765856E-2</v>
      </c>
      <c r="I506" s="79">
        <v>18632.765211349935</v>
      </c>
      <c r="J506" s="82">
        <v>1.8635777591618732E-2</v>
      </c>
      <c r="K506" s="20">
        <v>2.5427137294299226E-2</v>
      </c>
      <c r="L506" s="38">
        <f t="shared" si="22"/>
        <v>503</v>
      </c>
    </row>
    <row r="507" spans="1:12" x14ac:dyDescent="0.3">
      <c r="A507" s="3">
        <f t="shared" si="21"/>
        <v>505</v>
      </c>
      <c r="B507" s="79">
        <v>84.696142349626356</v>
      </c>
      <c r="C507" s="79">
        <v>77.805235602094243</v>
      </c>
      <c r="D507" s="79">
        <v>10.515696661828736</v>
      </c>
      <c r="E507" s="79">
        <v>11.260869565217392</v>
      </c>
      <c r="F507" s="79">
        <v>100.77434030937215</v>
      </c>
      <c r="G507" s="80">
        <v>1010331.4580475352</v>
      </c>
      <c r="H507" s="82">
        <f t="shared" si="23"/>
        <v>-7.9920402280289071E-3</v>
      </c>
      <c r="I507" s="79">
        <v>10493.103047535173</v>
      </c>
      <c r="J507" s="82">
        <v>1.0494799479397019E-2</v>
      </c>
      <c r="K507" s="20">
        <v>2.542823634504866E-2</v>
      </c>
      <c r="L507" s="38">
        <f t="shared" si="22"/>
        <v>504</v>
      </c>
    </row>
    <row r="508" spans="1:12" x14ac:dyDescent="0.3">
      <c r="A508" s="3">
        <f t="shared" si="21"/>
        <v>506</v>
      </c>
      <c r="B508" s="79">
        <v>82.650760304605328</v>
      </c>
      <c r="C508" s="79">
        <v>76.403100775193792</v>
      </c>
      <c r="D508" s="79">
        <v>10.505288600288601</v>
      </c>
      <c r="E508" s="79">
        <v>11.316036036036035</v>
      </c>
      <c r="F508" s="79">
        <v>98.767241379310335</v>
      </c>
      <c r="G508" s="80">
        <v>995358.25600819464</v>
      </c>
      <c r="H508" s="82">
        <f t="shared" si="23"/>
        <v>-1.4820088912480434E-2</v>
      </c>
      <c r="I508" s="79">
        <v>-4480.0989918053383</v>
      </c>
      <c r="J508" s="82">
        <v>-4.4808232944867753E-3</v>
      </c>
      <c r="K508" s="20">
        <v>2.625219726248311E-2</v>
      </c>
      <c r="L508" s="38">
        <f t="shared" si="22"/>
        <v>505</v>
      </c>
    </row>
    <row r="509" spans="1:12" x14ac:dyDescent="0.3">
      <c r="A509" s="3">
        <f t="shared" si="21"/>
        <v>507</v>
      </c>
      <c r="B509" s="79">
        <v>84.029624786115861</v>
      </c>
      <c r="C509" s="79">
        <v>77.198961038961031</v>
      </c>
      <c r="D509" s="79">
        <v>10.490033508855911</v>
      </c>
      <c r="E509" s="79">
        <v>10.985287561301828</v>
      </c>
      <c r="F509" s="79">
        <v>99.850415512465375</v>
      </c>
      <c r="G509" s="80">
        <v>1003435.8158545613</v>
      </c>
      <c r="H509" s="82">
        <f t="shared" si="23"/>
        <v>8.1152286602423906E-3</v>
      </c>
      <c r="I509" s="79">
        <v>3597.4608545613009</v>
      </c>
      <c r="J509" s="82">
        <v>3.5980424601347693E-3</v>
      </c>
      <c r="K509" s="20">
        <v>2.912872625848454E-2</v>
      </c>
      <c r="L509" s="38">
        <f t="shared" si="22"/>
        <v>506</v>
      </c>
    </row>
    <row r="510" spans="1:12" x14ac:dyDescent="0.3">
      <c r="A510" s="3">
        <f t="shared" si="21"/>
        <v>508</v>
      </c>
      <c r="B510" s="79">
        <v>85.022596329160081</v>
      </c>
      <c r="C510" s="79">
        <v>78.189147286821694</v>
      </c>
      <c r="D510" s="79">
        <v>10.435047709923664</v>
      </c>
      <c r="E510" s="79">
        <v>11.31709090909091</v>
      </c>
      <c r="F510" s="79">
        <v>99.098977695167292</v>
      </c>
      <c r="G510" s="80">
        <v>1010397.31482353</v>
      </c>
      <c r="H510" s="82">
        <f t="shared" si="23"/>
        <v>6.9376624383694629E-3</v>
      </c>
      <c r="I510" s="79">
        <v>10558.959823530051</v>
      </c>
      <c r="J510" s="82">
        <v>1.0560666902531511E-2</v>
      </c>
      <c r="K510" s="20">
        <v>3.219810464996891E-2</v>
      </c>
      <c r="L510" s="38">
        <f t="shared" si="22"/>
        <v>507</v>
      </c>
    </row>
    <row r="511" spans="1:12" x14ac:dyDescent="0.3">
      <c r="A511" s="3">
        <f t="shared" si="21"/>
        <v>509</v>
      </c>
      <c r="B511" s="79">
        <v>82.631459976105134</v>
      </c>
      <c r="C511" s="79">
        <v>75.435532994923861</v>
      </c>
      <c r="D511" s="79">
        <v>10.479988049713191</v>
      </c>
      <c r="E511" s="79">
        <v>11.154655870445342</v>
      </c>
      <c r="F511" s="79">
        <v>97.75306314797362</v>
      </c>
      <c r="G511" s="80">
        <v>991410.53766083298</v>
      </c>
      <c r="H511" s="82">
        <f t="shared" si="23"/>
        <v>-1.8791397091166173E-2</v>
      </c>
      <c r="I511" s="79">
        <v>-8427.8173391669989</v>
      </c>
      <c r="J511" s="82">
        <v>-8.4291798739477234E-3</v>
      </c>
      <c r="K511" s="20">
        <v>3.2600143180446836E-2</v>
      </c>
      <c r="L511" s="38">
        <f t="shared" si="22"/>
        <v>508</v>
      </c>
    </row>
    <row r="512" spans="1:12" x14ac:dyDescent="0.3">
      <c r="A512" s="3">
        <f t="shared" si="21"/>
        <v>510</v>
      </c>
      <c r="B512" s="79">
        <v>83.277161672305439</v>
      </c>
      <c r="C512" s="79">
        <v>76.204651162790682</v>
      </c>
      <c r="D512" s="79">
        <v>10.524799713876968</v>
      </c>
      <c r="E512" s="79">
        <v>11.205058717253838</v>
      </c>
      <c r="F512" s="79">
        <v>98.065406976744185</v>
      </c>
      <c r="G512" s="80">
        <v>998273.15882532147</v>
      </c>
      <c r="H512" s="82">
        <f t="shared" si="23"/>
        <v>6.9220780935821402E-3</v>
      </c>
      <c r="I512" s="79">
        <v>-1565.1961746785091</v>
      </c>
      <c r="J512" s="82">
        <v>-1.5654492217179537E-3</v>
      </c>
      <c r="K512" s="20">
        <v>3.295081247952502E-2</v>
      </c>
      <c r="L512" s="38">
        <f t="shared" si="22"/>
        <v>509</v>
      </c>
    </row>
    <row r="513" spans="1:12" x14ac:dyDescent="0.3">
      <c r="A513" s="3">
        <f t="shared" si="21"/>
        <v>511</v>
      </c>
      <c r="B513" s="79">
        <v>82.992397235358311</v>
      </c>
      <c r="C513" s="79">
        <v>76.8</v>
      </c>
      <c r="D513" s="79">
        <v>10.326231643770726</v>
      </c>
      <c r="E513" s="79">
        <v>11.417426636568848</v>
      </c>
      <c r="F513" s="79">
        <v>101.89721946375371</v>
      </c>
      <c r="G513" s="80">
        <v>994027.00330165448</v>
      </c>
      <c r="H513" s="82">
        <f t="shared" si="23"/>
        <v>-4.2535006437151024E-3</v>
      </c>
      <c r="I513" s="79">
        <v>-5811.3516983455047</v>
      </c>
      <c r="J513" s="82">
        <v>-5.8122912261607575E-3</v>
      </c>
      <c r="K513" s="20">
        <v>3.3460269588208781E-2</v>
      </c>
      <c r="L513" s="38">
        <f t="shared" si="22"/>
        <v>510</v>
      </c>
    </row>
    <row r="514" spans="1:12" x14ac:dyDescent="0.3">
      <c r="A514" s="3">
        <f t="shared" si="21"/>
        <v>512</v>
      </c>
      <c r="B514" s="79">
        <v>84.825080586080574</v>
      </c>
      <c r="C514" s="79">
        <v>77.2</v>
      </c>
      <c r="D514" s="79">
        <v>10.429928057553957</v>
      </c>
      <c r="E514" s="79">
        <v>11.219840566873341</v>
      </c>
      <c r="F514" s="79">
        <v>100.40156709108717</v>
      </c>
      <c r="G514" s="80">
        <v>1006828.8079748899</v>
      </c>
      <c r="H514" s="82">
        <f t="shared" si="23"/>
        <v>1.287872928070799E-2</v>
      </c>
      <c r="I514" s="79">
        <v>6990.4529748898931</v>
      </c>
      <c r="J514" s="82">
        <v>6.9915831293448361E-3</v>
      </c>
      <c r="K514" s="20">
        <v>3.4446059466182954E-2</v>
      </c>
      <c r="L514" s="38">
        <f t="shared" si="22"/>
        <v>511</v>
      </c>
    </row>
    <row r="515" spans="1:12" x14ac:dyDescent="0.3">
      <c r="A515" s="3">
        <f t="shared" si="21"/>
        <v>513</v>
      </c>
      <c r="B515" s="79">
        <v>84.012328882473227</v>
      </c>
      <c r="C515" s="79">
        <v>76.402072538860097</v>
      </c>
      <c r="D515" s="79">
        <v>10.510290865384613</v>
      </c>
      <c r="E515" s="79">
        <v>11.091069849690538</v>
      </c>
      <c r="F515" s="79">
        <v>99.02205882352942</v>
      </c>
      <c r="G515" s="80">
        <v>1002142.2528398612</v>
      </c>
      <c r="H515" s="82">
        <f t="shared" si="23"/>
        <v>-4.654768613996163E-3</v>
      </c>
      <c r="I515" s="79">
        <v>2303.8978398612235</v>
      </c>
      <c r="J515" s="82">
        <v>2.3042703136360713E-3</v>
      </c>
      <c r="K515" s="20">
        <v>3.9474992447764791E-2</v>
      </c>
      <c r="L515" s="38">
        <f t="shared" si="22"/>
        <v>512</v>
      </c>
    </row>
  </sheetData>
  <mergeCells count="20">
    <mergeCell ref="P11:Q1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Q21:R21"/>
    <mergeCell ref="Q22:R22"/>
    <mergeCell ref="P13:V13"/>
    <mergeCell ref="P14:V14"/>
    <mergeCell ref="P15:V15"/>
    <mergeCell ref="Q18:R18"/>
    <mergeCell ref="Q19:R19"/>
    <mergeCell ref="Q20:R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Actions</vt:lpstr>
      <vt:lpstr>Rendements</vt:lpstr>
      <vt:lpstr>Var&amp;Cov</vt:lpstr>
      <vt:lpstr>PortefeuilleInitial</vt:lpstr>
      <vt:lpstr>PortefeuilleVarMin</vt:lpstr>
      <vt:lpstr>PortefeuilleInitialSimulé</vt:lpstr>
      <vt:lpstr>PortefeuilleSimuléVarMin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taha</cp:lastModifiedBy>
  <dcterms:created xsi:type="dcterms:W3CDTF">2021-05-01T17:47:27Z</dcterms:created>
  <dcterms:modified xsi:type="dcterms:W3CDTF">2022-04-12T13:06:11Z</dcterms:modified>
</cp:coreProperties>
</file>