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7864AEBE-89B0-47A1-87B9-DEE6BACA83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rice-Pays" sheetId="1" r:id="rId1"/>
  </sheets>
  <externalReferences>
    <externalReference r:id="rId2"/>
    <externalReference r:id="rId3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E56" i="1" l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<sst xmlns="http://schemas.openxmlformats.org/spreadsheetml/2006/main" count="2380" uniqueCount="1108">
  <si>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</si>
  <si>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</si>
  <si>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</si>
  <si>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</si>
  <si>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</si>
  <si>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</si>
  <si>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</si>
  <si>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</si>
  <si>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</si>
  <si>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</si>
  <si>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</si>
  <si>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</si>
  <si>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</si>
  <si>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</si>
  <si>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</si>
  <si>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</si>
  <si>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</si>
  <si>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</si>
  <si>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</si>
  <si>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</si>
  <si>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</si>
  <si>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</si>
  <si>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</si>
  <si>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</si>
  <si>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</si>
  <si>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</si>
  <si>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</si>
  <si>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</si>
  <si>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</si>
  <si>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</si>
  <si>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</si>
  <si>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</si>
  <si>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</si>
  <si>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</si>
  <si>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</si>
  <si>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</si>
  <si>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</si>
  <si>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</si>
  <si>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</si>
  <si>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</si>
  <si>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</si>
  <si>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</si>
  <si>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</si>
  <si>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</si>
  <si>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</si>
  <si>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</si>
  <si>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</si>
  <si>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</si>
  <si>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</si>
  <si>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</si>
  <si>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</si>
  <si>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</si>
  <si>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</si>
  <si>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</si>
  <si>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</si>
  <si>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</si>
  <si>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</si>
  <si>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</si>
  <si>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</si>
  <si>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</si>
  <si>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</si>
  <si>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</si>
  <si>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</si>
  <si>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</si>
  <si>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</si>
  <si>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</si>
  <si>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</si>
  <si>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</si>
  <si>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</si>
  <si>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</si>
  <si>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</si>
  <si>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</si>
  <si>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</si>
  <si>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</si>
  <si>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</si>
  <si>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</si>
  <si>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</si>
  <si>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</si>
  <si>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</si>
  <si>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</si>
  <si>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</si>
  <si>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</si>
  <si>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</si>
  <si>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</si>
  <si>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</si>
  <si>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</si>
  <si>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</si>
  <si>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</si>
  <si>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</si>
  <si>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</si>
  <si>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</si>
  <si>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</si>
  <si>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</si>
  <si>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</si>
  <si>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</si>
  <si>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</si>
  <si>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</si>
  <si>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</si>
  <si>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</si>
  <si>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</si>
  <si>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</si>
  <si>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</si>
  <si>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</si>
  <si>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</si>
  <si>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</si>
  <si>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</si>
  <si>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</si>
  <si>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</si>
  <si>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</si>
  <si>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</si>
  <si>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</si>
  <si>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</si>
  <si>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</si>
  <si>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</si>
  <si>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</si>
  <si>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</si>
  <si>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</si>
  <si>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</si>
  <si>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</si>
  <si>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</si>
  <si>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</si>
  <si>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</si>
  <si>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</si>
  <si>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</si>
  <si>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</si>
  <si>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</si>
  <si>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</si>
  <si>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</si>
  <si>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</si>
  <si>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</si>
  <si>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</si>
  <si>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</si>
  <si>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</si>
  <si>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</si>
  <si>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</si>
  <si>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</si>
  <si>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</si>
  <si>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</si>
  <si>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</si>
  <si>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</si>
  <si>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</si>
  <si>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</si>
  <si>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</si>
  <si>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</si>
  <si>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</si>
  <si>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</si>
  <si>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</si>
  <si>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</si>
  <si>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</si>
  <si>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</si>
  <si>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</si>
  <si>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</si>
  <si>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</si>
  <si>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</si>
  <si>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</si>
  <si>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</si>
  <si>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</si>
  <si>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</si>
  <si>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</si>
  <si>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</si>
  <si>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</si>
  <si>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</si>
  <si>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</si>
  <si>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</si>
  <si>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</si>
  <si>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</si>
  <si>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</si>
  <si>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</si>
  <si>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</si>
  <si>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</si>
  <si>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</si>
  <si>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</si>
  <si>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</si>
  <si>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</si>
  <si>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</si>
  <si>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</si>
  <si>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</si>
  <si>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</si>
  <si>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</si>
  <si>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</si>
  <si>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</si>
  <si>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</si>
  <si>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</si>
  <si>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</si>
  <si>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</si>
  <si>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</si>
  <si>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</si>
  <si>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</si>
  <si>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</si>
  <si>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</si>
  <si>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</si>
  <si>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</si>
  <si>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</si>
  <si>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</si>
  <si>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</si>
  <si>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</si>
  <si>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</si>
  <si>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</si>
  <si>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</si>
  <si>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</si>
  <si>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</si>
  <si>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</si>
  <si>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</si>
  <si>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</si>
  <si>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</si>
  <si>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</si>
  <si>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</si>
  <si>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</si>
  <si>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</si>
  <si>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</si>
  <si>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</si>
  <si>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</si>
  <si>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</si>
  <si>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</si>
  <si>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</si>
  <si>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</si>
  <si>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</si>
  <si>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</si>
  <si>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</si>
  <si>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</si>
  <si>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</si>
  <si>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</si>
  <si>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</si>
  <si>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</si>
  <si>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</si>
  <si>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</si>
  <si>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</si>
  <si>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</si>
  <si>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</si>
  <si>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</si>
  <si>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</si>
  <si>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</si>
  <si>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</si>
  <si>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</si>
  <si>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</si>
  <si>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</si>
  <si>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</si>
  <si>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</si>
  <si>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</si>
  <si>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</si>
  <si>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</si>
  <si>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</si>
  <si>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</si>
  <si>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</si>
  <si>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</si>
  <si>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</si>
  <si>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</si>
  <si>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</si>
  <si>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</si>
  <si>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</si>
  <si>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</si>
  <si>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</si>
  <si>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</si>
  <si>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</si>
  <si>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</si>
  <si>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</si>
  <si>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</si>
  <si>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</si>
  <si>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</si>
  <si>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</si>
  <si>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</si>
  <si>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</si>
  <si>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</si>
  <si>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</si>
  <si>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</si>
  <si>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</si>
  <si>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</si>
  <si>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</si>
  <si>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</si>
  <si>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</si>
  <si>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</si>
  <si>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</si>
  <si>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</si>
  <si>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</si>
  <si>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</si>
  <si>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</si>
  <si>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</si>
  <si>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</si>
  <si>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</si>
  <si>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</si>
  <si>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</si>
  <si>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</si>
  <si>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</si>
  <si>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</si>
  <si>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</si>
  <si>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</si>
  <si>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</si>
  <si>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</si>
  <si>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</si>
  <si>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</si>
  <si>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</si>
  <si>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</si>
  <si>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</si>
  <si>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</si>
  <si>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</si>
  <si>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</si>
  <si>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</si>
  <si>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</si>
  <si>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</si>
  <si>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</si>
  <si>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</si>
  <si>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</si>
  <si>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</si>
  <si>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</si>
  <si>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</si>
  <si>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</si>
  <si>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</si>
  <si>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</si>
  <si>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</si>
  <si>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</si>
  <si>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</si>
  <si>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</si>
  <si>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</si>
  <si>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</si>
  <si>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</si>
  <si>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</si>
  <si>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</si>
  <si>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</si>
  <si>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</si>
  <si>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</si>
  <si>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</si>
  <si>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</si>
  <si>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</si>
  <si>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</si>
  <si>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</si>
  <si>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</si>
  <si>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</si>
  <si>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</si>
  <si>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</si>
  <si>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</si>
  <si>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</si>
  <si>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</si>
  <si>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</si>
  <si>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</si>
  <si>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</si>
  <si>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</si>
  <si>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</si>
  <si>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</si>
  <si>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</si>
  <si>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</si>
  <si>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</si>
  <si>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</si>
  <si>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</si>
  <si>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</si>
  <si>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</si>
  <si>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</si>
  <si>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</si>
  <si>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</si>
  <si>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</si>
  <si>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</si>
  <si>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</si>
  <si>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</si>
  <si>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</si>
  <si>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</si>
  <si>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</si>
  <si>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</si>
  <si>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</si>
  <si>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</si>
  <si>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</si>
  <si>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</si>
  <si>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</si>
  <si>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</si>
  <si>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</si>
  <si>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</si>
  <si>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</si>
  <si>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</si>
  <si>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</si>
  <si>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</si>
  <si>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</si>
  <si>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</si>
  <si>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</si>
  <si>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</si>
  <si>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</si>
  <si>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</si>
  <si>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</si>
  <si>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</si>
  <si>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</si>
  <si>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</si>
  <si>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</si>
  <si>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</si>
  <si>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</si>
  <si>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</si>
  <si>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</si>
  <si>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</si>
  <si>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</si>
  <si>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</si>
  <si>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</si>
  <si>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</si>
  <si>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</si>
  <si>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</si>
  <si>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</si>
  <si>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</si>
  <si>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</si>
  <si>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</si>
  <si>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</si>
  <si>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</si>
  <si>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</si>
  <si>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</si>
  <si>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</si>
  <si>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</si>
  <si>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</si>
  <si>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</si>
  <si>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</si>
  <si>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</si>
  <si>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</si>
  <si>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</si>
  <si>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</si>
  <si>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</si>
  <si>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</si>
  <si>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</si>
  <si>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</si>
  <si>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</si>
  <si>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</si>
  <si>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</si>
  <si>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</si>
  <si>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</si>
  <si>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</si>
  <si>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</si>
  <si>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</si>
  <si>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</si>
  <si>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</si>
  <si>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</si>
  <si>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</si>
  <si>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</si>
  <si>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</si>
  <si>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</si>
  <si>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</si>
  <si>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</si>
  <si>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</si>
  <si>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</si>
  <si>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</si>
  <si>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</si>
  <si>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</si>
  <si>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</si>
  <si>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</si>
  <si>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</si>
  <si>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</si>
  <si>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</si>
  <si>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</si>
  <si>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</si>
  <si>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</si>
  <si>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</si>
  <si>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</si>
  <si>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</si>
  <si>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</si>
  <si>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</si>
  <si>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</si>
  <si>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</si>
  <si>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</si>
  <si>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</si>
  <si>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</si>
  <si>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</si>
  <si>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</si>
  <si>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</si>
  <si>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</si>
  <si>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</si>
  <si>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</si>
  <si>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</si>
  <si>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</si>
  <si>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</si>
  <si>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</si>
  <si>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</si>
  <si>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</si>
  <si>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</si>
  <si>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</si>
  <si>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</si>
  <si>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</si>
  <si>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</si>
  <si>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</si>
  <si>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</si>
  <si>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</si>
  <si>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</si>
  <si>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</si>
  <si>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</si>
  <si>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</si>
  <si>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</si>
  <si>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</si>
  <si>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</si>
  <si>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</si>
  <si>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</si>
  <si>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</si>
  <si>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</si>
  <si>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</si>
  <si>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</si>
  <si>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</si>
  <si>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</si>
  <si>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</si>
  <si>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</si>
  <si>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</si>
  <si>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</si>
  <si>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</si>
  <si>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</si>
  <si>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</si>
  <si>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</si>
  <si>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</si>
  <si>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</si>
  <si>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</si>
  <si>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</si>
  <si>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</si>
  <si>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</si>
  <si>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</si>
  <si>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</si>
  <si>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</si>
  <si>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</si>
  <si>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</si>
  <si>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</si>
  <si>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</si>
  <si>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</si>
  <si>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</si>
  <si>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</si>
  <si>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</si>
  <si>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</si>
  <si>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</si>
  <si>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</si>
  <si>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</si>
  <si>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</si>
  <si>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</si>
  <si>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</si>
  <si>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</si>
  <si>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</si>
  <si>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</si>
  <si>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</si>
  <si>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</si>
  <si>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</si>
  <si>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</si>
  <si>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</si>
  <si>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</si>
  <si>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</si>
  <si>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</si>
  <si>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</si>
  <si>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</si>
  <si>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</si>
  <si>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</si>
  <si>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</si>
  <si>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</si>
  <si>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</si>
  <si>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</si>
  <si>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</si>
  <si>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</si>
  <si>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</si>
  <si>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</si>
  <si>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</si>
  <si>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</si>
  <si>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</si>
  <si>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</si>
  <si>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</si>
  <si>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</si>
  <si>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</si>
  <si>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</si>
  <si>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</si>
  <si>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</si>
  <si>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</si>
  <si>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</si>
  <si>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</si>
  <si>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</si>
  <si>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</si>
  <si>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</si>
  <si>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</si>
  <si>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</si>
  <si>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</si>
  <si>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</si>
  <si>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</si>
  <si>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</si>
  <si>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</si>
  <si>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</si>
  <si>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</si>
  <si>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</si>
  <si>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</si>
  <si>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</si>
  <si>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</si>
  <si>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</si>
  <si>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</si>
  <si>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</si>
  <si>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</si>
  <si>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</si>
  <si>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</si>
  <si>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</si>
  <si>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</si>
  <si>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</si>
  <si>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</si>
  <si>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</si>
  <si>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</si>
  <si>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</si>
  <si>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</si>
  <si>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</si>
  <si>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</si>
  <si>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</si>
  <si>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</si>
  <si>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</si>
  <si>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</si>
  <si>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</si>
  <si>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</si>
  <si>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</si>
  <si>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</si>
  <si>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</si>
  <si>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</si>
  <si>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</si>
  <si>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</si>
  <si>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</si>
  <si>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</si>
  <si>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</si>
  <si>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</si>
  <si>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</si>
  <si>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</si>
  <si>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</si>
  <si>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</si>
  <si>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</si>
  <si>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</si>
  <si>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</si>
  <si>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</si>
  <si>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</si>
  <si>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</si>
  <si>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</si>
  <si>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</si>
  <si>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</si>
  <si>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</si>
  <si>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</si>
  <si>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</si>
  <si>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</si>
  <si>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</si>
  <si>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</si>
  <si>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</si>
  <si>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</si>
  <si>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</si>
  <si>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</si>
  <si>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</si>
  <si>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</si>
  <si>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</si>
  <si>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</si>
  <si>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</si>
  <si>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</si>
  <si>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</si>
  <si>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</si>
  <si>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</si>
  <si>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</si>
  <si>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</si>
  <si>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</si>
  <si>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</si>
  <si>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</si>
  <si>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</si>
  <si>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</si>
  <si>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</si>
  <si>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</si>
  <si>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</si>
  <si>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</si>
  <si>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</si>
  <si>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</si>
  <si>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</si>
  <si>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</si>
  <si>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</si>
  <si>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</si>
  <si>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</si>
  <si>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</si>
  <si>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</si>
  <si>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</si>
  <si>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</si>
  <si>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</si>
  <si>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</si>
  <si>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</si>
  <si>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</si>
  <si>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</si>
  <si>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</si>
  <si>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</si>
  <si>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</si>
  <si>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</si>
  <si>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</si>
  <si>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</si>
  <si>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</si>
  <si>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</si>
  <si>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</si>
  <si>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</si>
  <si>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</si>
  <si>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</si>
  <si>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</si>
  <si>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</si>
  <si>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</si>
  <si>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</si>
  <si>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</si>
  <si>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</si>
  <si>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</si>
  <si>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</si>
  <si>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</si>
  <si>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</si>
  <si>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</si>
  <si>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</si>
  <si>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</si>
  <si>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</si>
  <si>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</si>
  <si>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</si>
  <si>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</si>
  <si>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</si>
  <si>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</si>
  <si>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</si>
  <si>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</si>
  <si>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</si>
  <si>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</si>
  <si>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</si>
  <si>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</si>
  <si>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</si>
  <si>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</si>
  <si>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</si>
  <si>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</si>
  <si>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</si>
  <si>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</si>
  <si>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</si>
  <si>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</si>
  <si>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</si>
  <si>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</si>
  <si>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</si>
  <si>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</si>
  <si>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</si>
  <si>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</si>
  <si>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</si>
  <si>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</si>
  <si>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</si>
  <si>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</si>
  <si>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</si>
  <si>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</si>
  <si>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</si>
  <si>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</si>
  <si>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</si>
  <si>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</si>
  <si>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</si>
  <si>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</si>
  <si>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</si>
  <si>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</si>
  <si>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</si>
  <si>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</si>
  <si>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</si>
  <si>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</si>
  <si>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</si>
  <si>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</si>
  <si>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</si>
  <si>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</si>
  <si>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</si>
  <si>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</si>
  <si>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</si>
  <si>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</si>
  <si>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</si>
  <si>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</si>
  <si>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</si>
  <si>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</si>
  <si>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</si>
  <si>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</si>
  <si>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</si>
  <si>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</si>
  <si>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</si>
  <si>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</si>
  <si>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</si>
  <si>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</si>
  <si>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</si>
  <si>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</si>
  <si>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</si>
  <si>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</si>
  <si>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</si>
  <si>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</si>
  <si>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</si>
  <si>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</si>
  <si>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</si>
  <si>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</si>
  <si>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</si>
  <si>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</si>
  <si>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</si>
  <si>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</si>
  <si>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</si>
  <si>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</si>
  <si>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</si>
  <si>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</si>
  <si>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</si>
  <si>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</si>
  <si>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</si>
  <si>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</si>
  <si>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</si>
  <si>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</si>
  <si>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</si>
  <si>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</si>
  <si>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</si>
  <si>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</si>
  <si>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</si>
  <si>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</si>
  <si>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</si>
  <si>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</si>
  <si>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</si>
  <si>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</si>
  <si>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</si>
  <si>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</si>
  <si>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</si>
  <si>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</si>
  <si>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</si>
  <si>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</si>
  <si>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</si>
  <si>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</si>
  <si>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</si>
  <si>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</si>
  <si>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</si>
  <si>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</si>
  <si>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</si>
  <si>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</si>
  <si>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</si>
  <si>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</si>
  <si>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</si>
  <si>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</si>
  <si>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</si>
  <si>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</si>
  <si>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</si>
  <si>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</si>
  <si>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</si>
  <si>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</si>
  <si>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</si>
  <si>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</si>
  <si>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</si>
  <si>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</si>
  <si>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</si>
  <si>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</si>
  <si>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</si>
  <si>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</si>
  <si>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</si>
  <si>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</si>
  <si>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</si>
  <si>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</si>
  <si>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</si>
  <si>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</si>
  <si>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</si>
  <si>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</si>
  <si>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</si>
  <si>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</si>
  <si>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</si>
  <si>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</si>
  <si>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</si>
  <si>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</si>
  <si>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</si>
  <si>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</si>
  <si>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</si>
  <si>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</si>
  <si>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</si>
  <si>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</si>
  <si>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</si>
  <si>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</si>
  <si>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</si>
  <si>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</si>
  <si>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</si>
  <si>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</si>
  <si>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</si>
  <si>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</si>
  <si>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</si>
  <si>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</si>
  <si>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</si>
  <si>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</si>
  <si>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</si>
  <si>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</si>
  <si>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</si>
  <si>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</si>
  <si>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</si>
  <si>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</si>
  <si>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</si>
  <si>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</si>
  <si>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</si>
  <si>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</si>
  <si>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</si>
  <si>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</si>
  <si>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</si>
  <si>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</si>
  <si>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</si>
  <si>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</si>
  <si>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</si>
  <si>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</si>
  <si>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</si>
  <si>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</si>
  <si>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</si>
  <si>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</si>
  <si>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</si>
  <si>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</si>
  <si>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</si>
  <si>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</si>
  <si>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</si>
  <si>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</si>
  <si>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</si>
  <si>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</si>
  <si>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</si>
  <si>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</si>
  <si>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</si>
  <si>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</si>
  <si>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</si>
  <si>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</si>
  <si>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</si>
  <si>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</si>
  <si>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</si>
  <si>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</si>
  <si>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</si>
  <si>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</si>
  <si>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</si>
  <si>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</si>
  <si>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</si>
  <si>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</si>
  <si>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</si>
  <si>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</si>
  <si>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</si>
  <si>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</si>
  <si>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</si>
  <si>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</si>
  <si>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</si>
  <si>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</si>
  <si>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</si>
  <si>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</si>
  <si>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</si>
  <si>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</si>
  <si>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</si>
  <si>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</si>
  <si>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</si>
  <si>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</si>
  <si>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</si>
  <si>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</si>
  <si>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</si>
  <si>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</si>
  <si>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</si>
  <si>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</si>
  <si>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</si>
  <si>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</si>
  <si>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</si>
  <si>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</si>
  <si>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</si>
  <si>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</si>
  <si>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</si>
  <si>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</si>
  <si>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</si>
  <si>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</si>
  <si>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</si>
  <si>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</si>
  <si>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</si>
  <si>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</si>
  <si>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</si>
  <si>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</si>
  <si>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</si>
  <si>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</si>
  <si>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</si>
  <si>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</si>
  <si>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</si>
  <si>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</si>
  <si>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</si>
  <si>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</si>
  <si>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</si>
  <si>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</si>
  <si>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</si>
  <si>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</si>
  <si>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</si>
  <si>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</si>
  <si>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</si>
  <si>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</si>
  <si>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</si>
  <si>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</si>
  <si>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</si>
  <si>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</si>
  <si>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</si>
  <si>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</si>
  <si>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</si>
  <si>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</si>
  <si>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</si>
  <si>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</si>
  <si>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</si>
  <si>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</si>
  <si>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</si>
  <si>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</si>
  <si>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</si>
  <si>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</si>
  <si>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</si>
  <si>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</si>
  <si>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</si>
  <si>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</si>
  <si>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</si>
  <si>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</si>
  <si>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</si>
  <si>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</si>
  <si>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</si>
  <si>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</si>
  <si>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</si>
  <si>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</si>
  <si>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</si>
  <si>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</si>
  <si>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</si>
  <si>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</si>
  <si>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</si>
  <si>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</si>
  <si>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</si>
  <si>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</si>
  <si>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</si>
  <si>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</si>
  <si>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</si>
  <si>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</si>
  <si>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</si>
  <si>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</si>
  <si>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</si>
  <si>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</si>
  <si>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</si>
  <si>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</si>
  <si>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</si>
  <si>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</si>
  <si>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</si>
  <si>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</si>
  <si>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</si>
  <si>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</si>
  <si>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</si>
  <si>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</si>
  <si>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</si>
  <si>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</si>
  <si>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</si>
  <si>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</si>
  <si>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</si>
  <si>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</si>
  <si>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</si>
  <si>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</si>
  <si>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</si>
  <si>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</si>
  <si>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</si>
  <si>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</si>
  <si>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</si>
  <si>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</si>
  <si>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</si>
  <si>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</si>
  <si>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</si>
  <si>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</si>
  <si>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</si>
  <si>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</si>
  <si>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</si>
  <si>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</si>
  <si>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</si>
  <si>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</si>
  <si>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</si>
  <si>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</si>
  <si>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</si>
  <si>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</si>
  <si>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</si>
  <si>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</si>
  <si>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</si>
  <si>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</si>
  <si>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</si>
  <si>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</si>
  <si>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</si>
  <si>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</si>
  <si>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</si>
  <si>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</si>
  <si>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</si>
  <si>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</si>
  <si>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</si>
  <si>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</si>
  <si>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</si>
  <si>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</si>
  <si>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</si>
  <si>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</si>
  <si>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</si>
  <si>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</si>
  <si>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</si>
  <si>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</si>
  <si>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</si>
  <si>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</si>
  <si>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</si>
  <si>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</si>
  <si>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</si>
  <si>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</si>
  <si>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</si>
  <si>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</si>
  <si>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</si>
  <si>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</si>
  <si>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</si>
  <si>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</si>
  <si>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</si>
  <si>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</si>
  <si>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</si>
  <si>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</si>
  <si>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</si>
  <si>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</si>
  <si>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</si>
  <si>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</si>
  <si>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</si>
  <si>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</si>
  <si>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</si>
  <si>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</si>
  <si>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</si>
  <si>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</si>
  <si>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</si>
  <si>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</si>
  <si>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</si>
  <si>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</si>
  <si>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</si>
  <si>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</si>
  <si>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</si>
  <si>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</si>
  <si>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</si>
  <si>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</si>
  <si>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</si>
  <si>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Égypte</t>
  </si>
  <si>
    <t>Nigeria</t>
  </si>
  <si>
    <t>République du Congo</t>
  </si>
  <si>
    <t>Guinée équatoriale</t>
  </si>
  <si>
    <t xml:space="preserve">Tanzanie </t>
  </si>
  <si>
    <t>Cap-Vert</t>
  </si>
  <si>
    <t>République démocratique du Congo</t>
  </si>
  <si>
    <t>Corée</t>
  </si>
  <si>
    <t>Hong Kong</t>
  </si>
  <si>
    <t>Irak</t>
  </si>
  <si>
    <t>Russie</t>
  </si>
  <si>
    <t>Tchéquie</t>
  </si>
  <si>
    <t>Biélorussie</t>
  </si>
  <si>
    <t>Tous les secteurs de biens</t>
  </si>
  <si>
    <t>Dépenses_de_consommation_des_administrations_2019</t>
  </si>
  <si>
    <t>FBCF_2019</t>
  </si>
  <si>
    <t>PIB_2019</t>
  </si>
  <si>
    <t>Exportations_Importations_2019</t>
  </si>
  <si>
    <t>Dépenses_de_consommation_des_menages_2019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</si>
</sst>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165" fontId="2" fillId="0" borderId="1" xfId="1" quotePrefix="1" applyNumberFormat="1" applyFont="1" applyBorder="1" applyAlignment="1">
      <alignment horizontal="right" vertical="center"/>
    </xf>
    <xf numFmtId="165" fontId="2" fillId="0" borderId="1" xfId="1" quotePrefix="1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048575"/>
  <sheetViews>
    <sheetView tabSelected="1" zoomScale="116" zoomScaleNormal="80" workbookViewId="0">
      <pane xSplit="1" ySplit="2" topLeftCell="BR3" activePane="bottomRight" state="frozen"/>
      <selection pane="topRight" activeCell="B1" sqref="B1"/>
      <selection pane="bottomLeft" activeCell="A2" sqref="A2"/>
      <selection pane="bottomRight" activeCell="BW1" sqref="BW1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74" width="22.5703125" style="39" customWidth="1"/>
    <col min="75" max="76" width="25.42578125" style="1" customWidth="1"/>
    <col min="77" max="77" width="20.140625" style="1" bestFit="1" customWidth="1"/>
    <col min="78" max="78" width="25.42578125" style="39" customWidth="1"/>
    <col min="79" max="16384" width="11.42578125" style="1"/>
  </cols>
  <sheetData>
    <row r="1" spans="1:78" ht="15" customHeight="1" x14ac:dyDescent="0.25">
      <c r="A1" s="2" t="s">
        <v>1011</v>
      </c>
      <c r="B1" s="2" t="s">
        <v>1012</v>
      </c>
      <c r="C1" s="2" t="s">
        <v>0</v>
      </c>
      <c r="D1" s="2" t="s">
        <v>1</v>
      </c>
      <c r="E1" s="3" t="s">
        <v>2</v>
      </c>
      <c r="F1" s="3" t="s">
        <v>1029</v>
      </c>
      <c r="G1" s="3" t="s">
        <v>1030</v>
      </c>
      <c r="H1" s="3" t="s">
        <v>1014</v>
      </c>
      <c r="I1" s="3" t="s">
        <v>1015</v>
      </c>
      <c r="J1" s="3" t="s">
        <v>3</v>
      </c>
      <c r="K1" s="3" t="s">
        <v>4</v>
      </c>
      <c r="L1" s="3" t="s">
        <v>1016</v>
      </c>
      <c r="M1" s="3" t="s">
        <v>1031</v>
      </c>
      <c r="N1" s="2" t="s">
        <v>1017</v>
      </c>
      <c r="O1" s="2" t="s">
        <v>1018</v>
      </c>
      <c r="P1" s="2" t="s">
        <v>1019</v>
      </c>
      <c r="Q1" s="2" t="s">
        <v>1020</v>
      </c>
      <c r="R1" s="2" t="s">
        <v>1021</v>
      </c>
      <c r="S1" s="2" t="s">
        <v>1022</v>
      </c>
      <c r="T1" s="2" t="s">
        <v>1027</v>
      </c>
      <c r="U1" s="2" t="s">
        <v>1086</v>
      </c>
      <c r="V1" s="2" t="s">
        <v>1032</v>
      </c>
      <c r="W1" s="2" t="s">
        <v>1033</v>
      </c>
      <c r="X1" s="2" t="s">
        <v>1023</v>
      </c>
      <c r="Y1" s="2" t="s">
        <v>1024</v>
      </c>
      <c r="Z1" s="2" t="s">
        <v>1028</v>
      </c>
      <c r="AA1" s="2" t="s">
        <v>1025</v>
      </c>
      <c r="AB1" s="2" t="s">
        <v>1034</v>
      </c>
      <c r="AC1" s="2" t="s">
        <v>1035</v>
      </c>
      <c r="AD1" s="4" t="s">
        <v>1077</v>
      </c>
      <c r="AE1" s="4" t="s">
        <v>1036</v>
      </c>
      <c r="AF1" s="4" t="s">
        <v>1026</v>
      </c>
      <c r="AG1" s="4" t="s">
        <v>1037</v>
      </c>
      <c r="AH1" s="4" t="s">
        <v>1038</v>
      </c>
      <c r="AI1" s="4" t="s">
        <v>1039</v>
      </c>
      <c r="AJ1" s="5" t="s">
        <v>1040</v>
      </c>
      <c r="AK1" s="5" t="s">
        <v>1041</v>
      </c>
      <c r="AL1" s="2" t="s">
        <v>1042</v>
      </c>
      <c r="AM1" s="6" t="s">
        <v>1044</v>
      </c>
      <c r="AN1" s="2" t="s">
        <v>1045</v>
      </c>
      <c r="AO1" s="6" t="s">
        <v>1043</v>
      </c>
      <c r="AP1" s="2" t="s">
        <v>1046</v>
      </c>
      <c r="AQ1" s="6" t="s">
        <v>1047</v>
      </c>
      <c r="AR1" s="2" t="s">
        <v>1048</v>
      </c>
      <c r="AS1" s="6" t="s">
        <v>1049</v>
      </c>
      <c r="AT1" s="2" t="s">
        <v>1050</v>
      </c>
      <c r="AU1" s="6" t="s">
        <v>1051</v>
      </c>
      <c r="AV1" s="2" t="s">
        <v>1052</v>
      </c>
      <c r="AW1" s="6" t="s">
        <v>1053</v>
      </c>
      <c r="AX1" s="2" t="s">
        <v>1054</v>
      </c>
      <c r="AY1" s="2" t="s">
        <v>1055</v>
      </c>
      <c r="AZ1" s="2" t="s">
        <v>1056</v>
      </c>
      <c r="BA1" s="2" t="s">
        <v>1059</v>
      </c>
      <c r="BB1" s="2" t="s">
        <v>1058</v>
      </c>
      <c r="BC1" s="2" t="s">
        <v>1057</v>
      </c>
      <c r="BD1" s="45" t="s">
        <v>1061</v>
      </c>
      <c r="BE1" s="45" t="s">
        <v>1062</v>
      </c>
      <c r="BF1" s="45" t="s">
        <v>1063</v>
      </c>
      <c r="BG1" s="45" t="s">
        <v>1064</v>
      </c>
      <c r="BH1" s="45" t="s">
        <v>1065</v>
      </c>
      <c r="BI1" s="45" t="s">
        <v>1066</v>
      </c>
      <c r="BJ1" s="45" t="s">
        <v>1067</v>
      </c>
      <c r="BK1" s="45" t="s">
        <v>1068</v>
      </c>
      <c r="BL1" s="46" t="s">
        <v>1087</v>
      </c>
      <c r="BM1" s="47" t="s">
        <v>1069</v>
      </c>
      <c r="BN1" s="47" t="s">
        <v>1070</v>
      </c>
      <c r="BO1" s="47" t="s">
        <v>1071</v>
      </c>
      <c r="BP1" s="47" t="s">
        <v>1072</v>
      </c>
      <c r="BQ1" s="47" t="s">
        <v>1073</v>
      </c>
      <c r="BR1" s="47" t="s">
        <v>1074</v>
      </c>
      <c r="BS1" s="47" t="s">
        <v>1075</v>
      </c>
      <c r="BT1" s="47" t="s">
        <v>1076</v>
      </c>
      <c r="BU1" s="3" t="s">
        <v>1088</v>
      </c>
      <c r="BV1" s="56" t="s">
        <v>1105</v>
      </c>
      <c r="BW1" s="56" t="s">
        <v>1107</v>
      </c>
      <c r="BX1" s="56" t="s">
        <v>1103</v>
      </c>
      <c r="BY1" s="56" t="s">
        <v>1104</v>
      </c>
      <c r="BZ1" s="56" t="s">
        <v>1106</v>
      </c>
    </row>
    <row r="2" spans="1:78" s="7" customFormat="1" x14ac:dyDescent="0.25">
      <c r="A2" s="8" t="s">
        <v>1089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1079</v>
      </c>
      <c r="AE2" s="17" t="s">
        <v>1083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</v>
      </c>
      <c r="AZ2" s="20">
        <v>3</v>
      </c>
      <c r="BA2" s="20">
        <v>3</v>
      </c>
      <c r="BB2" s="20">
        <v>4</v>
      </c>
      <c r="BC2" s="20">
        <v>4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v>467618</v>
      </c>
      <c r="BN2" s="12">
        <v>493186</v>
      </c>
      <c r="BO2" s="12">
        <v>493186</v>
      </c>
      <c r="BP2" s="12">
        <v>386897</v>
      </c>
      <c r="BQ2" s="12">
        <v>411238</v>
      </c>
      <c r="BR2" s="12">
        <v>455020</v>
      </c>
      <c r="BS2" s="12">
        <v>570013</v>
      </c>
      <c r="BT2" s="12">
        <v>674536</v>
      </c>
      <c r="BU2" s="48">
        <v>5.3732946166426876E-2</v>
      </c>
      <c r="BV2" s="12">
        <v>303092255125.28479</v>
      </c>
      <c r="BW2" s="54">
        <v>226696488693.07635</v>
      </c>
      <c r="BX2" s="54">
        <v>23217539863.325699</v>
      </c>
      <c r="BY2" s="54">
        <v>53530751708.428253</v>
      </c>
      <c r="BZ2" s="12">
        <v>-4802496500</v>
      </c>
    </row>
    <row r="3" spans="1:78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1078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v>0</v>
      </c>
      <c r="BN3" s="12">
        <v>0</v>
      </c>
      <c r="BO3" s="12">
        <v>8</v>
      </c>
      <c r="BP3" s="12">
        <v>0</v>
      </c>
      <c r="BQ3" s="12">
        <v>10</v>
      </c>
      <c r="BR3" s="12">
        <v>8</v>
      </c>
      <c r="BS3" s="12">
        <v>2</v>
      </c>
      <c r="BT3" s="12">
        <v>0</v>
      </c>
      <c r="BU3" s="51">
        <v>0</v>
      </c>
      <c r="BV3" s="12">
        <v>3324634256.1332436</v>
      </c>
      <c r="BW3" s="54">
        <v>0</v>
      </c>
      <c r="BX3" s="54" t="s">
        <v>243</v>
      </c>
      <c r="BY3" s="54">
        <v>0</v>
      </c>
      <c r="BZ3" s="12">
        <v>-500491100</v>
      </c>
    </row>
    <row r="4" spans="1:78" x14ac:dyDescent="0.25">
      <c r="A4" s="8" t="s">
        <v>36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1078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v>48840</v>
      </c>
      <c r="BN4" s="12">
        <v>78407</v>
      </c>
      <c r="BO4" s="12">
        <v>115187</v>
      </c>
      <c r="BP4" s="12">
        <v>363829</v>
      </c>
      <c r="BQ4" s="12">
        <v>185141</v>
      </c>
      <c r="BR4" s="12">
        <v>99760</v>
      </c>
      <c r="BS4" s="12">
        <v>90403</v>
      </c>
      <c r="BT4" s="12">
        <v>82205</v>
      </c>
      <c r="BU4" s="48">
        <v>7.7217066758505482E-2</v>
      </c>
      <c r="BV4" s="12">
        <v>351431649241.43854</v>
      </c>
      <c r="BW4" s="54">
        <v>267395480440.36481</v>
      </c>
      <c r="BX4" s="54" t="s">
        <v>243</v>
      </c>
      <c r="BY4" s="54">
        <v>61813360475.900452</v>
      </c>
      <c r="BZ4" s="12">
        <v>220329400</v>
      </c>
    </row>
    <row r="5" spans="1:78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1078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v>407</v>
      </c>
      <c r="BN5" s="12">
        <v>731</v>
      </c>
      <c r="BO5" s="12">
        <v>1405</v>
      </c>
      <c r="BP5" s="12">
        <v>1179</v>
      </c>
      <c r="BQ5" s="12">
        <v>745</v>
      </c>
      <c r="BR5" s="12">
        <v>766</v>
      </c>
      <c r="BS5" s="12">
        <v>373</v>
      </c>
      <c r="BT5" s="12">
        <v>841</v>
      </c>
      <c r="BU5" s="48">
        <v>0.10924836712057706</v>
      </c>
      <c r="BV5" s="12">
        <v>14048430518.556105</v>
      </c>
      <c r="BW5" s="54">
        <v>9460894889.7983284</v>
      </c>
      <c r="BX5" s="54">
        <v>2152367260.0673699</v>
      </c>
      <c r="BY5" s="54">
        <v>2786474410.4754252</v>
      </c>
      <c r="BZ5" s="12">
        <v>-372688400</v>
      </c>
    </row>
    <row r="6" spans="1:78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1078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v>19602</v>
      </c>
      <c r="BN6" s="12">
        <v>21127</v>
      </c>
      <c r="BO6" s="12">
        <v>10610</v>
      </c>
      <c r="BP6" s="12">
        <v>11495</v>
      </c>
      <c r="BQ6" s="12">
        <v>10450</v>
      </c>
      <c r="BR6" s="12">
        <v>18150</v>
      </c>
      <c r="BS6" s="12">
        <v>11463</v>
      </c>
      <c r="BT6" s="12">
        <v>15625</v>
      </c>
      <c r="BU6" s="48">
        <v>-3.1875128836336919E-2</v>
      </c>
      <c r="BV6" s="12">
        <v>58539424929.724831</v>
      </c>
      <c r="BW6" s="54">
        <v>0</v>
      </c>
      <c r="BX6" s="54">
        <v>5920220591.6122904</v>
      </c>
      <c r="BY6" s="54">
        <v>11742215114.582251</v>
      </c>
      <c r="BZ6" s="12">
        <v>223529100</v>
      </c>
    </row>
    <row r="7" spans="1:78" x14ac:dyDescent="0.25">
      <c r="A7" s="8" t="s">
        <v>1090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1078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v>213052</v>
      </c>
      <c r="BN7" s="12">
        <v>76430</v>
      </c>
      <c r="BO7" s="12">
        <v>44213</v>
      </c>
      <c r="BP7" s="12">
        <v>27032</v>
      </c>
      <c r="BQ7" s="12">
        <v>35585</v>
      </c>
      <c r="BR7" s="12">
        <v>32162</v>
      </c>
      <c r="BS7" s="12">
        <v>45748</v>
      </c>
      <c r="BT7" s="12">
        <v>8721</v>
      </c>
      <c r="BU7" s="48">
        <v>-0.36653035320613392</v>
      </c>
      <c r="BV7" s="12">
        <v>448120428858.76898</v>
      </c>
      <c r="BW7" s="54">
        <v>278886587976.62781</v>
      </c>
      <c r="BX7" s="54">
        <v>26385706758.461498</v>
      </c>
      <c r="BY7" s="54">
        <v>117436893911.07692</v>
      </c>
      <c r="BZ7" s="12">
        <v>623739700</v>
      </c>
    </row>
    <row r="8" spans="1:78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1078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v>4596</v>
      </c>
      <c r="BN8" s="12">
        <v>23682</v>
      </c>
      <c r="BO8" s="12">
        <v>3435</v>
      </c>
      <c r="BP8" s="12">
        <v>3627</v>
      </c>
      <c r="BQ8" s="12">
        <v>7374</v>
      </c>
      <c r="BR8" s="12">
        <v>5050</v>
      </c>
      <c r="BS8" s="12">
        <v>3564</v>
      </c>
      <c r="BT8" s="12">
        <v>5733</v>
      </c>
      <c r="BU8" s="48">
        <v>3.2082847055070918E-2</v>
      </c>
      <c r="BV8" s="12">
        <v>66983634223.942963</v>
      </c>
      <c r="BW8" s="54">
        <v>52118177006.89106</v>
      </c>
      <c r="BX8" s="54">
        <v>5948644669.7588797</v>
      </c>
      <c r="BY8" s="54">
        <v>17708558362.402729</v>
      </c>
      <c r="BZ8" s="12">
        <v>632848000</v>
      </c>
    </row>
    <row r="9" spans="1:78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1078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v>10498</v>
      </c>
      <c r="BN9" s="12">
        <v>7526</v>
      </c>
      <c r="BO9" s="12">
        <v>10967</v>
      </c>
      <c r="BP9" s="12">
        <v>12793</v>
      </c>
      <c r="BQ9" s="12">
        <v>8813</v>
      </c>
      <c r="BR9" s="12">
        <v>4606</v>
      </c>
      <c r="BS9" s="12">
        <v>10883</v>
      </c>
      <c r="BT9" s="12">
        <v>110395</v>
      </c>
      <c r="BU9" s="48">
        <v>0.39951496879589121</v>
      </c>
      <c r="BV9" s="12">
        <v>5490272413.3870163</v>
      </c>
      <c r="BW9" s="54">
        <v>4017250736.2103148</v>
      </c>
      <c r="BX9" s="54">
        <v>877816938.06738603</v>
      </c>
      <c r="BY9" s="54">
        <v>1446509282.1264665</v>
      </c>
      <c r="BZ9" s="12">
        <v>-93912600</v>
      </c>
    </row>
    <row r="10" spans="1:78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1078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v>432</v>
      </c>
      <c r="BN10" s="12">
        <v>700</v>
      </c>
      <c r="BO10" s="12">
        <v>2362</v>
      </c>
      <c r="BP10" s="12">
        <v>212</v>
      </c>
      <c r="BQ10" s="12">
        <v>1109</v>
      </c>
      <c r="BR10" s="12">
        <v>603</v>
      </c>
      <c r="BS10" s="12">
        <v>276</v>
      </c>
      <c r="BT10" s="12">
        <v>91</v>
      </c>
      <c r="BU10" s="48">
        <v>-0.19949255027329305</v>
      </c>
      <c r="BV10" s="12">
        <v>14390709094.938551</v>
      </c>
      <c r="BW10" s="54">
        <v>10151812214.833891</v>
      </c>
      <c r="BX10" s="54">
        <v>1488296235.27542</v>
      </c>
      <c r="BY10" s="54">
        <v>3688310042.9686079</v>
      </c>
      <c r="BZ10" s="12">
        <v>-204263600</v>
      </c>
    </row>
    <row r="11" spans="1:78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1078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v>3416</v>
      </c>
      <c r="BN11" s="12">
        <v>6011</v>
      </c>
      <c r="BO11" s="12">
        <v>8961</v>
      </c>
      <c r="BP11" s="12">
        <v>7355</v>
      </c>
      <c r="BQ11" s="12">
        <v>7403</v>
      </c>
      <c r="BR11" s="12">
        <v>7792</v>
      </c>
      <c r="BS11" s="12">
        <v>9557</v>
      </c>
      <c r="BT11" s="12">
        <v>10998</v>
      </c>
      <c r="BU11" s="48">
        <v>0.18179531715264896</v>
      </c>
      <c r="BV11" s="12">
        <v>23578084052.014729</v>
      </c>
      <c r="BW11" s="54">
        <v>18379356562.209839</v>
      </c>
      <c r="BX11" s="54">
        <v>3214281547.7094598</v>
      </c>
      <c r="BY11" s="54">
        <v>7729186655.8231544</v>
      </c>
      <c r="BZ11" s="12">
        <v>-396521900</v>
      </c>
    </row>
    <row r="12" spans="1:78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1078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v>6656</v>
      </c>
      <c r="BN12" s="12">
        <v>6211</v>
      </c>
      <c r="BO12" s="12">
        <v>8379</v>
      </c>
      <c r="BP12" s="12">
        <v>4011</v>
      </c>
      <c r="BQ12" s="12">
        <v>2793</v>
      </c>
      <c r="BR12" s="12">
        <v>2473</v>
      </c>
      <c r="BS12" s="12">
        <v>4895</v>
      </c>
      <c r="BT12" s="12">
        <v>7750</v>
      </c>
      <c r="BU12" s="48">
        <v>2.1977180071634184E-2</v>
      </c>
      <c r="BV12" s="12">
        <v>39007354359.279823</v>
      </c>
      <c r="BW12" s="54">
        <v>27472077650.474964</v>
      </c>
      <c r="BX12" s="54">
        <v>4236527390.6787901</v>
      </c>
      <c r="BY12" s="54">
        <v>8813411934.577095</v>
      </c>
      <c r="BZ12" s="12">
        <v>-49836200</v>
      </c>
    </row>
    <row r="13" spans="1:78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1078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v>8876</v>
      </c>
      <c r="BN13" s="12">
        <v>7826</v>
      </c>
      <c r="BO13" s="12">
        <v>0</v>
      </c>
      <c r="BP13" s="12">
        <v>33</v>
      </c>
      <c r="BQ13" s="12">
        <v>35</v>
      </c>
      <c r="BR13" s="12">
        <v>1237</v>
      </c>
      <c r="BS13" s="12">
        <v>3874</v>
      </c>
      <c r="BT13" s="12">
        <v>8120</v>
      </c>
      <c r="BU13" s="48">
        <v>-1.2636741711010369E-2</v>
      </c>
      <c r="BV13" s="12">
        <v>88815697793.302994</v>
      </c>
      <c r="BW13" s="54">
        <v>47033493239.45282</v>
      </c>
      <c r="BX13" s="54">
        <v>9174022231.9803009</v>
      </c>
      <c r="BY13" s="54">
        <v>0</v>
      </c>
      <c r="BZ13" s="12">
        <v>2065909500</v>
      </c>
    </row>
    <row r="14" spans="1:78" x14ac:dyDescent="0.25">
      <c r="A14" s="8" t="s">
        <v>1091</v>
      </c>
      <c r="B14" s="8" t="s">
        <v>119</v>
      </c>
      <c r="C14" s="9" t="s">
        <v>6</v>
      </c>
      <c r="D14" s="9" t="s">
        <v>103</v>
      </c>
      <c r="E14" s="10" t="s">
        <v>120</v>
      </c>
      <c r="F14" s="21" t="s">
        <v>121</v>
      </c>
      <c r="G14" s="12">
        <v>5380508</v>
      </c>
      <c r="H14" s="9" t="s">
        <v>61</v>
      </c>
      <c r="I14" s="10" t="s">
        <v>11</v>
      </c>
      <c r="J14" s="13" t="s">
        <v>122</v>
      </c>
      <c r="K14" s="10" t="s">
        <v>123</v>
      </c>
      <c r="L14" s="9" t="s">
        <v>124</v>
      </c>
      <c r="M14" s="9" t="s">
        <v>125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126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1078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v>11797</v>
      </c>
      <c r="BN14" s="12">
        <v>10273</v>
      </c>
      <c r="BO14" s="12">
        <v>12304</v>
      </c>
      <c r="BP14" s="12">
        <v>8257</v>
      </c>
      <c r="BQ14" s="12">
        <v>13278</v>
      </c>
      <c r="BR14" s="12">
        <v>15406</v>
      </c>
      <c r="BS14" s="12">
        <v>17112</v>
      </c>
      <c r="BT14" s="12">
        <v>3487</v>
      </c>
      <c r="BU14" s="48">
        <v>-0.15979955018539083</v>
      </c>
      <c r="BV14" s="12">
        <v>12267392146.588818</v>
      </c>
      <c r="BW14" s="54">
        <v>4428326801.5289421</v>
      </c>
      <c r="BX14" s="54">
        <v>3298728817.5626998</v>
      </c>
      <c r="BY14" s="54">
        <v>3100812239.4015474</v>
      </c>
      <c r="BZ14" s="12">
        <v>333351400</v>
      </c>
    </row>
    <row r="15" spans="1:78" x14ac:dyDescent="0.25">
      <c r="A15" s="8" t="s">
        <v>127</v>
      </c>
      <c r="B15" s="8" t="s">
        <v>127</v>
      </c>
      <c r="C15" s="9" t="s">
        <v>6</v>
      </c>
      <c r="D15" s="9" t="s">
        <v>58</v>
      </c>
      <c r="E15" s="10" t="s">
        <v>128</v>
      </c>
      <c r="F15" s="21" t="s">
        <v>129</v>
      </c>
      <c r="G15" s="12">
        <v>12771246</v>
      </c>
      <c r="H15" s="9" t="s">
        <v>61</v>
      </c>
      <c r="I15" s="10" t="s">
        <v>11</v>
      </c>
      <c r="J15" s="13" t="s">
        <v>130</v>
      </c>
      <c r="K15" s="10" t="s">
        <v>131</v>
      </c>
      <c r="L15" s="9" t="s">
        <v>132</v>
      </c>
      <c r="M15" s="9" t="s">
        <v>117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1078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v>25281</v>
      </c>
      <c r="BN15" s="12">
        <v>14676</v>
      </c>
      <c r="BO15" s="12">
        <v>4837</v>
      </c>
      <c r="BP15" s="12">
        <v>14290</v>
      </c>
      <c r="BQ15" s="12">
        <v>21868</v>
      </c>
      <c r="BR15" s="12">
        <v>15277</v>
      </c>
      <c r="BS15" s="12">
        <v>14753</v>
      </c>
      <c r="BT15" s="12">
        <v>9021</v>
      </c>
      <c r="BU15" s="48">
        <v>-0.13689073944070884</v>
      </c>
      <c r="BV15" s="12">
        <v>12296665331.192032</v>
      </c>
      <c r="BW15" s="54">
        <v>8067244767.4706202</v>
      </c>
      <c r="BX15" s="54">
        <v>1821247776.1595199</v>
      </c>
      <c r="BY15" s="54">
        <v>2408918008.9966159</v>
      </c>
      <c r="BZ15" s="12">
        <v>220636300</v>
      </c>
    </row>
    <row r="16" spans="1:78" x14ac:dyDescent="0.25">
      <c r="A16" s="8" t="s">
        <v>133</v>
      </c>
      <c r="B16" s="8" t="s">
        <v>133</v>
      </c>
      <c r="C16" s="9" t="s">
        <v>6</v>
      </c>
      <c r="D16" s="9" t="s">
        <v>103</v>
      </c>
      <c r="E16" s="10" t="s">
        <v>134</v>
      </c>
      <c r="F16" s="21" t="s">
        <v>135</v>
      </c>
      <c r="G16" s="12">
        <v>2172579</v>
      </c>
      <c r="H16" s="9" t="s">
        <v>61</v>
      </c>
      <c r="I16" s="10" t="s">
        <v>11</v>
      </c>
      <c r="J16" s="13" t="s">
        <v>136</v>
      </c>
      <c r="K16" s="10" t="s">
        <v>63</v>
      </c>
      <c r="L16" s="9" t="s">
        <v>64</v>
      </c>
      <c r="M16" s="9" t="s">
        <v>55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137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1078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138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v>22700</v>
      </c>
      <c r="BN16" s="12">
        <v>22145</v>
      </c>
      <c r="BO16" s="12">
        <v>15293</v>
      </c>
      <c r="BP16" s="12">
        <v>15320</v>
      </c>
      <c r="BQ16" s="12">
        <v>16278</v>
      </c>
      <c r="BR16" s="12">
        <v>19417</v>
      </c>
      <c r="BS16" s="12">
        <v>18611</v>
      </c>
      <c r="BT16" s="12">
        <v>17382</v>
      </c>
      <c r="BU16" s="48">
        <v>-3.7414917665172021E-2</v>
      </c>
      <c r="BV16" s="12">
        <v>16874450215.135065</v>
      </c>
      <c r="BW16" s="54">
        <v>6176672077.9658737</v>
      </c>
      <c r="BX16" s="54">
        <v>1855075258.8703699</v>
      </c>
      <c r="BY16" s="54">
        <v>3750683934.5907488</v>
      </c>
      <c r="BZ16" s="12">
        <v>497950900</v>
      </c>
    </row>
    <row r="17" spans="1:78" x14ac:dyDescent="0.25">
      <c r="A17" s="8" t="s">
        <v>1092</v>
      </c>
      <c r="B17" s="8" t="s">
        <v>139</v>
      </c>
      <c r="C17" s="9" t="s">
        <v>6</v>
      </c>
      <c r="D17" s="9" t="s">
        <v>103</v>
      </c>
      <c r="E17" s="10" t="s">
        <v>140</v>
      </c>
      <c r="F17" s="21" t="s">
        <v>141</v>
      </c>
      <c r="G17" s="12">
        <v>1355986</v>
      </c>
      <c r="H17" s="9" t="s">
        <v>142</v>
      </c>
      <c r="I17" s="10" t="s">
        <v>11</v>
      </c>
      <c r="J17" s="13" t="s">
        <v>143</v>
      </c>
      <c r="K17" s="10" t="s">
        <v>63</v>
      </c>
      <c r="L17" s="9" t="s">
        <v>64</v>
      </c>
      <c r="M17" s="9" t="s">
        <v>100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1078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v>593</v>
      </c>
      <c r="BN17" s="12">
        <v>123</v>
      </c>
      <c r="BO17" s="12">
        <v>0</v>
      </c>
      <c r="BP17" s="12">
        <v>114</v>
      </c>
      <c r="BQ17" s="12">
        <v>313</v>
      </c>
      <c r="BR17" s="12">
        <v>7095</v>
      </c>
      <c r="BS17" s="12">
        <v>0</v>
      </c>
      <c r="BT17" s="12">
        <v>38</v>
      </c>
      <c r="BU17" s="48">
        <v>-0.32464409658970783</v>
      </c>
      <c r="BV17" s="12">
        <v>11026774945.341526</v>
      </c>
      <c r="BW17" s="54">
        <v>6101494403.0437775</v>
      </c>
      <c r="BX17" s="54">
        <v>2872366280.8856602</v>
      </c>
      <c r="BY17" s="54">
        <v>1456323571.3273857</v>
      </c>
      <c r="BZ17" s="12">
        <v>404973200</v>
      </c>
    </row>
    <row r="18" spans="1:78" x14ac:dyDescent="0.25">
      <c r="A18" s="8" t="s">
        <v>144</v>
      </c>
      <c r="B18" s="8" t="s">
        <v>144</v>
      </c>
      <c r="C18" s="9" t="s">
        <v>6</v>
      </c>
      <c r="D18" s="9" t="s">
        <v>58</v>
      </c>
      <c r="E18" s="10" t="s">
        <v>145</v>
      </c>
      <c r="F18" s="21" t="s">
        <v>146</v>
      </c>
      <c r="G18" s="12">
        <v>4937374</v>
      </c>
      <c r="H18" s="9" t="s">
        <v>11</v>
      </c>
      <c r="I18" s="10" t="s">
        <v>11</v>
      </c>
      <c r="J18" s="13" t="s">
        <v>147</v>
      </c>
      <c r="K18" s="10" t="s">
        <v>148</v>
      </c>
      <c r="L18" s="9" t="s">
        <v>149</v>
      </c>
      <c r="M18" s="9" t="s">
        <v>95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1078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v>25</v>
      </c>
      <c r="BN18" s="12">
        <v>0</v>
      </c>
      <c r="BO18" s="12">
        <v>2</v>
      </c>
      <c r="BP18" s="12">
        <v>64</v>
      </c>
      <c r="BQ18" s="12">
        <v>0</v>
      </c>
      <c r="BR18" s="12">
        <v>367</v>
      </c>
      <c r="BS18" s="12">
        <v>0</v>
      </c>
      <c r="BT18" s="12">
        <v>16</v>
      </c>
      <c r="BU18" s="48">
        <v>-6.1765442912916968E-2</v>
      </c>
      <c r="BV18" s="12">
        <v>3070518100</v>
      </c>
      <c r="BW18" s="54">
        <v>3253212094.5911717</v>
      </c>
      <c r="BX18" s="54">
        <v>604338800</v>
      </c>
      <c r="BY18" s="54">
        <v>700556300</v>
      </c>
      <c r="BZ18" s="12">
        <v>-1030293400</v>
      </c>
    </row>
    <row r="19" spans="1:78" x14ac:dyDescent="0.25">
      <c r="A19" s="8" t="s">
        <v>150</v>
      </c>
      <c r="B19" s="8" t="s">
        <v>150</v>
      </c>
      <c r="C19" s="9" t="s">
        <v>6</v>
      </c>
      <c r="D19" s="9" t="s">
        <v>58</v>
      </c>
      <c r="E19" s="10" t="s">
        <v>151</v>
      </c>
      <c r="F19" s="21" t="s">
        <v>152</v>
      </c>
      <c r="G19" s="12">
        <v>7813215</v>
      </c>
      <c r="H19" s="9" t="s">
        <v>11</v>
      </c>
      <c r="I19" s="10" t="s">
        <v>11</v>
      </c>
      <c r="J19" s="13" t="s">
        <v>153</v>
      </c>
      <c r="K19" s="10" t="s">
        <v>154</v>
      </c>
      <c r="L19" s="9" t="s">
        <v>155</v>
      </c>
      <c r="M19" s="9" t="s">
        <v>95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1078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v>1709</v>
      </c>
      <c r="BN19" s="12">
        <v>1446</v>
      </c>
      <c r="BO19" s="12">
        <v>1034</v>
      </c>
      <c r="BP19" s="12">
        <v>915</v>
      </c>
      <c r="BQ19" s="12">
        <v>541</v>
      </c>
      <c r="BR19" s="12">
        <v>892</v>
      </c>
      <c r="BS19" s="12">
        <v>658</v>
      </c>
      <c r="BT19" s="12">
        <v>438</v>
      </c>
      <c r="BU19" s="48">
        <v>-0.17674732662764991</v>
      </c>
      <c r="BV19" s="12">
        <v>4121733705.2916489</v>
      </c>
      <c r="BW19" s="54">
        <v>6400527242.893856</v>
      </c>
      <c r="BX19" s="54">
        <v>345157012.85066098</v>
      </c>
      <c r="BY19" s="54">
        <v>535940677.41578501</v>
      </c>
      <c r="BZ19" s="12">
        <v>-42900600</v>
      </c>
    </row>
    <row r="20" spans="1:78" x14ac:dyDescent="0.25">
      <c r="A20" s="8" t="s">
        <v>156</v>
      </c>
      <c r="B20" s="8" t="s">
        <v>156</v>
      </c>
      <c r="C20" s="9" t="s">
        <v>6</v>
      </c>
      <c r="D20" s="9" t="s">
        <v>58</v>
      </c>
      <c r="E20" s="10" t="s">
        <v>157</v>
      </c>
      <c r="F20" s="21" t="s">
        <v>158</v>
      </c>
      <c r="G20" s="12">
        <v>2347706</v>
      </c>
      <c r="H20" s="9" t="s">
        <v>11</v>
      </c>
      <c r="I20" s="10" t="s">
        <v>11</v>
      </c>
      <c r="J20" s="13" t="s">
        <v>130</v>
      </c>
      <c r="K20" s="10" t="s">
        <v>159</v>
      </c>
      <c r="L20" s="9" t="s">
        <v>160</v>
      </c>
      <c r="M20" s="9" t="s">
        <v>95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1078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v>6</v>
      </c>
      <c r="BN20" s="12">
        <v>1</v>
      </c>
      <c r="BO20" s="12">
        <v>0</v>
      </c>
      <c r="BP20" s="12">
        <v>0</v>
      </c>
      <c r="BQ20" s="12">
        <v>17</v>
      </c>
      <c r="BR20" s="12">
        <v>52</v>
      </c>
      <c r="BS20" s="12">
        <v>0</v>
      </c>
      <c r="BT20" s="12">
        <v>244</v>
      </c>
      <c r="BU20" s="48">
        <v>0.69781835788021573</v>
      </c>
      <c r="BV20" s="12">
        <v>1826073739.8252184</v>
      </c>
      <c r="BW20" s="54">
        <v>1895665858.3237824</v>
      </c>
      <c r="BX20" s="54">
        <v>149493630.96129799</v>
      </c>
      <c r="BY20" s="54">
        <v>411304661.17353308</v>
      </c>
      <c r="BZ20" s="12">
        <v>-46943000</v>
      </c>
    </row>
    <row r="21" spans="1:78" x14ac:dyDescent="0.25">
      <c r="A21" s="8" t="s">
        <v>161</v>
      </c>
      <c r="B21" s="8" t="s">
        <v>161</v>
      </c>
      <c r="C21" s="9" t="s">
        <v>6</v>
      </c>
      <c r="D21" s="9" t="s">
        <v>37</v>
      </c>
      <c r="E21" s="10" t="s">
        <v>162</v>
      </c>
      <c r="F21" s="21" t="s">
        <v>163</v>
      </c>
      <c r="G21" s="12">
        <v>2494530</v>
      </c>
      <c r="H21" s="9" t="s">
        <v>11</v>
      </c>
      <c r="I21" s="10" t="s">
        <v>11</v>
      </c>
      <c r="J21" s="13" t="s">
        <v>164</v>
      </c>
      <c r="K21" s="10" t="s">
        <v>42</v>
      </c>
      <c r="L21" s="9" t="s">
        <v>43</v>
      </c>
      <c r="M21" s="9" t="s">
        <v>95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1078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165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v>73</v>
      </c>
      <c r="BN21" s="12">
        <v>65</v>
      </c>
      <c r="BO21" s="12">
        <v>126</v>
      </c>
      <c r="BP21" s="12">
        <v>23</v>
      </c>
      <c r="BQ21" s="12">
        <v>97</v>
      </c>
      <c r="BR21" s="12">
        <v>88</v>
      </c>
      <c r="BS21" s="12">
        <v>176</v>
      </c>
      <c r="BT21" s="12">
        <v>11</v>
      </c>
      <c r="BU21" s="48">
        <v>-0.23690008781581762</v>
      </c>
      <c r="BV21" s="12">
        <v>12366528259.184408</v>
      </c>
      <c r="BW21" s="54">
        <v>11606763985.606237</v>
      </c>
      <c r="BX21" s="54">
        <v>3204513018.7425599</v>
      </c>
      <c r="BY21" s="54">
        <v>1576124318.2636139</v>
      </c>
      <c r="BZ21" s="12">
        <v>-127587700</v>
      </c>
    </row>
    <row r="22" spans="1:78" x14ac:dyDescent="0.25">
      <c r="A22" s="8" t="s">
        <v>166</v>
      </c>
      <c r="B22" s="8" t="s">
        <v>166</v>
      </c>
      <c r="C22" s="9" t="s">
        <v>6</v>
      </c>
      <c r="D22" s="9" t="s">
        <v>58</v>
      </c>
      <c r="E22" s="10" t="s">
        <v>167</v>
      </c>
      <c r="F22" s="21" t="s">
        <v>168</v>
      </c>
      <c r="G22" s="12">
        <v>4525696</v>
      </c>
      <c r="H22" s="9" t="s">
        <v>10</v>
      </c>
      <c r="I22" s="10" t="s">
        <v>169</v>
      </c>
      <c r="J22" s="13" t="s">
        <v>170</v>
      </c>
      <c r="K22" s="10" t="s">
        <v>171</v>
      </c>
      <c r="L22" s="9" t="s">
        <v>172</v>
      </c>
      <c r="M22" s="9" t="s">
        <v>173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1078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v>614</v>
      </c>
      <c r="BN22" s="12">
        <v>1313</v>
      </c>
      <c r="BO22" s="12">
        <v>860</v>
      </c>
      <c r="BP22" s="12">
        <v>634</v>
      </c>
      <c r="BQ22" s="12">
        <v>211</v>
      </c>
      <c r="BR22" s="12">
        <v>330</v>
      </c>
      <c r="BS22" s="12">
        <v>2330</v>
      </c>
      <c r="BT22" s="12">
        <v>2475</v>
      </c>
      <c r="BU22" s="48">
        <v>0.22035642026500701</v>
      </c>
      <c r="BV22" s="12">
        <v>7600656943.9750557</v>
      </c>
      <c r="BW22" s="54">
        <v>4313812777.20191</v>
      </c>
      <c r="BX22" s="54">
        <v>976370918.59539711</v>
      </c>
      <c r="BY22" s="54">
        <v>3315884232.5596604</v>
      </c>
      <c r="BZ22" s="12">
        <v>-62919000</v>
      </c>
    </row>
    <row r="23" spans="1:78" x14ac:dyDescent="0.25">
      <c r="A23" s="8" t="s">
        <v>174</v>
      </c>
      <c r="B23" s="8" t="s">
        <v>174</v>
      </c>
      <c r="C23" s="9" t="s">
        <v>6</v>
      </c>
      <c r="D23" s="9" t="s">
        <v>24</v>
      </c>
      <c r="E23" s="10" t="s">
        <v>175</v>
      </c>
      <c r="F23" s="21" t="s">
        <v>176</v>
      </c>
      <c r="G23" s="12">
        <v>52573973</v>
      </c>
      <c r="H23" s="9" t="s">
        <v>177</v>
      </c>
      <c r="I23" s="10" t="s">
        <v>11</v>
      </c>
      <c r="J23" s="13" t="s">
        <v>178</v>
      </c>
      <c r="K23" s="10" t="s">
        <v>179</v>
      </c>
      <c r="L23" s="9" t="s">
        <v>180</v>
      </c>
      <c r="M23" s="9" t="s">
        <v>181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182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1078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183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v>5780</v>
      </c>
      <c r="BN23" s="12">
        <v>5765</v>
      </c>
      <c r="BO23" s="12">
        <v>7367</v>
      </c>
      <c r="BP23" s="12">
        <v>7583</v>
      </c>
      <c r="BQ23" s="12">
        <v>8211</v>
      </c>
      <c r="BR23" s="12">
        <v>10211</v>
      </c>
      <c r="BS23" s="12">
        <v>10582</v>
      </c>
      <c r="BT23" s="12">
        <v>17252</v>
      </c>
      <c r="BU23" s="48">
        <v>0.16908076710819131</v>
      </c>
      <c r="BV23" s="12">
        <v>95503088538.09198</v>
      </c>
      <c r="BW23" s="54">
        <v>51838297542.480438</v>
      </c>
      <c r="BX23" s="54">
        <v>12465896656.534956</v>
      </c>
      <c r="BY23" s="54">
        <v>16619152858.123346</v>
      </c>
      <c r="BZ23" s="12">
        <v>-1138435200</v>
      </c>
    </row>
    <row r="24" spans="1:78" x14ac:dyDescent="0.25">
      <c r="A24" s="8" t="s">
        <v>184</v>
      </c>
      <c r="B24" s="8" t="s">
        <v>184</v>
      </c>
      <c r="C24" s="9" t="s">
        <v>6</v>
      </c>
      <c r="D24" s="9" t="s">
        <v>7</v>
      </c>
      <c r="E24" s="10" t="s">
        <v>185</v>
      </c>
      <c r="F24" s="21" t="s">
        <v>186</v>
      </c>
      <c r="G24" s="12">
        <v>43053054</v>
      </c>
      <c r="H24" s="9" t="s">
        <v>10</v>
      </c>
      <c r="I24" s="10" t="s">
        <v>61</v>
      </c>
      <c r="J24" s="13" t="s">
        <v>187</v>
      </c>
      <c r="K24" s="10" t="s">
        <v>188</v>
      </c>
      <c r="L24" s="9" t="s">
        <v>189</v>
      </c>
      <c r="M24" s="9" t="s">
        <v>190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191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1078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192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v>1127520</v>
      </c>
      <c r="BN24" s="12">
        <v>1284507</v>
      </c>
      <c r="BO24" s="12">
        <v>1331608</v>
      </c>
      <c r="BP24" s="12">
        <v>789228</v>
      </c>
      <c r="BQ24" s="12">
        <v>616227</v>
      </c>
      <c r="BR24" s="12">
        <v>544083</v>
      </c>
      <c r="BS24" s="12">
        <v>741599</v>
      </c>
      <c r="BT24" s="12">
        <v>515385</v>
      </c>
      <c r="BU24" s="48">
        <v>1.6843994717435029E-2</v>
      </c>
      <c r="BV24" s="12">
        <v>171091289782.24454</v>
      </c>
      <c r="BW24" s="54">
        <v>77400078396.74382</v>
      </c>
      <c r="BX24" s="54">
        <v>28993299832.495811</v>
      </c>
      <c r="BY24" s="54">
        <v>78686767169.17923</v>
      </c>
      <c r="BZ24" s="12">
        <v>-561029000</v>
      </c>
    </row>
    <row r="25" spans="1:78" x14ac:dyDescent="0.25">
      <c r="A25" s="8" t="s">
        <v>1093</v>
      </c>
      <c r="B25" s="8" t="s">
        <v>193</v>
      </c>
      <c r="C25" s="9" t="s">
        <v>6</v>
      </c>
      <c r="D25" s="9" t="s">
        <v>24</v>
      </c>
      <c r="E25" s="10" t="s">
        <v>194</v>
      </c>
      <c r="F25" s="21" t="s">
        <v>195</v>
      </c>
      <c r="G25" s="12">
        <v>58005463</v>
      </c>
      <c r="H25" s="9" t="s">
        <v>196</v>
      </c>
      <c r="I25" s="10" t="s">
        <v>11</v>
      </c>
      <c r="J25" s="13" t="s">
        <v>197</v>
      </c>
      <c r="K25" s="10" t="s">
        <v>198</v>
      </c>
      <c r="L25" s="9" t="s">
        <v>199</v>
      </c>
      <c r="M25" s="9" t="s">
        <v>200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201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1078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202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v>3672</v>
      </c>
      <c r="BN25" s="12">
        <v>3244</v>
      </c>
      <c r="BO25" s="12">
        <v>4330</v>
      </c>
      <c r="BP25" s="12">
        <v>4756</v>
      </c>
      <c r="BQ25" s="12">
        <v>4657</v>
      </c>
      <c r="BR25" s="12">
        <v>5117</v>
      </c>
      <c r="BS25" s="12">
        <v>7045</v>
      </c>
      <c r="BT25" s="12">
        <v>6981</v>
      </c>
      <c r="BU25" s="48">
        <v>9.6122975053169579E-2</v>
      </c>
      <c r="BV25" s="12">
        <v>63177068174.548973</v>
      </c>
      <c r="BW25" s="54">
        <v>0</v>
      </c>
      <c r="BX25" s="54" t="s">
        <v>243</v>
      </c>
      <c r="BY25" s="54">
        <v>0</v>
      </c>
      <c r="BZ25" s="12">
        <v>-662689500</v>
      </c>
    </row>
    <row r="26" spans="1:78" x14ac:dyDescent="0.25">
      <c r="A26" s="8" t="s">
        <v>203</v>
      </c>
      <c r="B26" s="8" t="s">
        <v>203</v>
      </c>
      <c r="C26" s="9" t="s">
        <v>6</v>
      </c>
      <c r="D26" s="9" t="s">
        <v>7</v>
      </c>
      <c r="E26" s="10" t="s">
        <v>204</v>
      </c>
      <c r="F26" s="21" t="s">
        <v>205</v>
      </c>
      <c r="G26" s="12">
        <v>6777452</v>
      </c>
      <c r="H26" s="9" t="s">
        <v>10</v>
      </c>
      <c r="I26" s="10" t="s">
        <v>11</v>
      </c>
      <c r="J26" s="13" t="s">
        <v>206</v>
      </c>
      <c r="K26" s="10" t="s">
        <v>207</v>
      </c>
      <c r="L26" s="9" t="s">
        <v>208</v>
      </c>
      <c r="M26" s="9" t="s">
        <v>209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1078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210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v>23502</v>
      </c>
      <c r="BN26" s="12">
        <v>15434</v>
      </c>
      <c r="BO26" s="12">
        <v>22112</v>
      </c>
      <c r="BP26" s="12">
        <v>3584</v>
      </c>
      <c r="BQ26" s="12">
        <v>11056</v>
      </c>
      <c r="BR26" s="12">
        <v>20313</v>
      </c>
      <c r="BS26" s="12">
        <v>55464</v>
      </c>
      <c r="BT26" s="12">
        <v>20227</v>
      </c>
      <c r="BU26" s="48">
        <v>-2.1210004186131615E-2</v>
      </c>
      <c r="BV26" s="12">
        <v>52091152228.342514</v>
      </c>
      <c r="BW26" s="54">
        <v>0</v>
      </c>
      <c r="BX26" s="54" t="s">
        <v>243</v>
      </c>
      <c r="BY26" s="54">
        <v>0</v>
      </c>
      <c r="BZ26" s="12">
        <v>1404833000</v>
      </c>
    </row>
    <row r="27" spans="1:78" x14ac:dyDescent="0.25">
      <c r="A27" s="8" t="s">
        <v>211</v>
      </c>
      <c r="B27" s="8" t="s">
        <v>211</v>
      </c>
      <c r="C27" s="9" t="s">
        <v>6</v>
      </c>
      <c r="D27" s="9" t="s">
        <v>7</v>
      </c>
      <c r="E27" s="10" t="s">
        <v>212</v>
      </c>
      <c r="F27" s="21" t="s">
        <v>213</v>
      </c>
      <c r="G27" s="12">
        <v>11694719</v>
      </c>
      <c r="H27" s="9" t="s">
        <v>10</v>
      </c>
      <c r="I27" s="10" t="s">
        <v>214</v>
      </c>
      <c r="J27" s="13" t="s">
        <v>215</v>
      </c>
      <c r="K27" s="10" t="s">
        <v>216</v>
      </c>
      <c r="L27" s="9" t="s">
        <v>217</v>
      </c>
      <c r="M27" s="9" t="s">
        <v>218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1079</v>
      </c>
      <c r="AE27" s="17" t="s">
        <v>1083</v>
      </c>
      <c r="AF27" s="18" t="s">
        <v>17</v>
      </c>
      <c r="AG27" s="18" t="s">
        <v>219</v>
      </c>
      <c r="AH27" s="17" t="s">
        <v>19</v>
      </c>
      <c r="AI27" s="17" t="s">
        <v>20</v>
      </c>
      <c r="AJ27" s="9" t="s">
        <v>220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v>241046</v>
      </c>
      <c r="BN27" s="12">
        <v>221864</v>
      </c>
      <c r="BO27" s="12">
        <v>205438</v>
      </c>
      <c r="BP27" s="12">
        <v>189579</v>
      </c>
      <c r="BQ27" s="12">
        <v>191485</v>
      </c>
      <c r="BR27" s="12">
        <v>213828</v>
      </c>
      <c r="BS27" s="12">
        <v>259339</v>
      </c>
      <c r="BT27" s="12">
        <v>246215</v>
      </c>
      <c r="BU27" s="49">
        <v>3.0356484665305938E-3</v>
      </c>
      <c r="BV27" s="12">
        <v>38796687568.157036</v>
      </c>
      <c r="BW27" s="54">
        <v>0</v>
      </c>
      <c r="BX27" s="54">
        <v>7960946019.6292257</v>
      </c>
      <c r="BY27" s="54">
        <v>6948166575.7906218</v>
      </c>
      <c r="BZ27" s="12">
        <v>-662976000</v>
      </c>
    </row>
    <row r="28" spans="1:78" x14ac:dyDescent="0.25">
      <c r="A28" s="8" t="s">
        <v>221</v>
      </c>
      <c r="B28" s="8" t="s">
        <v>221</v>
      </c>
      <c r="C28" s="9" t="s">
        <v>6</v>
      </c>
      <c r="D28" s="9" t="s">
        <v>7</v>
      </c>
      <c r="E28" s="10" t="s">
        <v>222</v>
      </c>
      <c r="F28" s="21" t="s">
        <v>223</v>
      </c>
      <c r="G28" s="12">
        <v>42813238</v>
      </c>
      <c r="H28" s="9" t="s">
        <v>224</v>
      </c>
      <c r="I28" s="10" t="s">
        <v>11</v>
      </c>
      <c r="J28" s="13" t="s">
        <v>225</v>
      </c>
      <c r="K28" s="10" t="s">
        <v>226</v>
      </c>
      <c r="L28" s="9" t="s">
        <v>227</v>
      </c>
      <c r="M28" s="9" t="s">
        <v>228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1078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v>0</v>
      </c>
      <c r="BN28" s="12">
        <v>8</v>
      </c>
      <c r="BO28" s="12">
        <v>49</v>
      </c>
      <c r="BP28" s="12">
        <v>7885</v>
      </c>
      <c r="BQ28" s="12">
        <v>1747</v>
      </c>
      <c r="BR28" s="12">
        <v>71</v>
      </c>
      <c r="BS28" s="12">
        <v>212</v>
      </c>
      <c r="BT28" s="12">
        <v>157</v>
      </c>
      <c r="BU28" s="48">
        <v>0.64235969143631722</v>
      </c>
      <c r="BV28" s="12">
        <v>30513456084.79607</v>
      </c>
      <c r="BW28" s="54">
        <v>37275664911.855415</v>
      </c>
      <c r="BX28" s="54">
        <v>1110038115.2386544</v>
      </c>
      <c r="BY28" s="54">
        <v>2517771953.4679909</v>
      </c>
      <c r="BZ28" s="12">
        <v>-398287300</v>
      </c>
    </row>
    <row r="29" spans="1:78" x14ac:dyDescent="0.25">
      <c r="A29" s="8" t="s">
        <v>229</v>
      </c>
      <c r="B29" s="8" t="s">
        <v>229</v>
      </c>
      <c r="C29" s="9" t="s">
        <v>6</v>
      </c>
      <c r="D29" s="9" t="s">
        <v>37</v>
      </c>
      <c r="E29" s="10" t="s">
        <v>230</v>
      </c>
      <c r="F29" s="21" t="s">
        <v>231</v>
      </c>
      <c r="G29" s="12">
        <v>30366036</v>
      </c>
      <c r="H29" s="9" t="s">
        <v>112</v>
      </c>
      <c r="I29" s="10" t="s">
        <v>11</v>
      </c>
      <c r="J29" s="13" t="s">
        <v>232</v>
      </c>
      <c r="K29" s="10" t="s">
        <v>233</v>
      </c>
      <c r="L29" s="9" t="s">
        <v>234</v>
      </c>
      <c r="M29" s="9" t="s">
        <v>83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235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1078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v>0</v>
      </c>
      <c r="BN29" s="12">
        <v>9</v>
      </c>
      <c r="BO29" s="12">
        <v>0</v>
      </c>
      <c r="BP29" s="12">
        <v>325</v>
      </c>
      <c r="BQ29" s="12">
        <v>1105</v>
      </c>
      <c r="BR29" s="12">
        <v>1313</v>
      </c>
      <c r="BS29" s="12">
        <v>1236</v>
      </c>
      <c r="BT29" s="12">
        <v>590</v>
      </c>
      <c r="BU29" s="48">
        <v>1.0080209999701415</v>
      </c>
      <c r="BV29" s="12">
        <v>15291448211.603004</v>
      </c>
      <c r="BW29" s="54">
        <v>13182195597.987307</v>
      </c>
      <c r="BX29" s="54">
        <v>3313891441.5854244</v>
      </c>
      <c r="BY29" s="54">
        <v>7052597020.9365511</v>
      </c>
      <c r="BZ29" s="12">
        <v>-291642700</v>
      </c>
    </row>
    <row r="30" spans="1:78" x14ac:dyDescent="0.25">
      <c r="A30" s="8" t="s">
        <v>236</v>
      </c>
      <c r="B30" s="8" t="s">
        <v>236</v>
      </c>
      <c r="C30" s="9" t="s">
        <v>6</v>
      </c>
      <c r="D30" s="9" t="s">
        <v>24</v>
      </c>
      <c r="E30" s="10" t="s">
        <v>237</v>
      </c>
      <c r="F30" s="21" t="s">
        <v>238</v>
      </c>
      <c r="G30" s="12">
        <v>97625</v>
      </c>
      <c r="H30" s="9" t="s">
        <v>239</v>
      </c>
      <c r="I30" s="10" t="s">
        <v>11</v>
      </c>
      <c r="J30" s="13" t="s">
        <v>240</v>
      </c>
      <c r="K30" s="10" t="s">
        <v>241</v>
      </c>
      <c r="L30" s="9" t="s">
        <v>242</v>
      </c>
      <c r="M30" s="9" t="s">
        <v>117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1078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243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v>0</v>
      </c>
      <c r="BN30" s="12">
        <v>0</v>
      </c>
      <c r="BO30" s="12">
        <v>7</v>
      </c>
      <c r="BP30" s="12">
        <v>151</v>
      </c>
      <c r="BQ30" s="12">
        <v>0</v>
      </c>
      <c r="BR30" s="12">
        <v>0</v>
      </c>
      <c r="BS30" s="12">
        <v>1078</v>
      </c>
      <c r="BT30" s="12">
        <v>4</v>
      </c>
      <c r="BU30" s="48">
        <v>-0.10588703934201882</v>
      </c>
      <c r="BV30" s="12">
        <v>1703387387.3231909</v>
      </c>
      <c r="BW30" s="54">
        <v>0</v>
      </c>
      <c r="BX30" s="54">
        <v>364950383.01207823</v>
      </c>
      <c r="BY30" s="54">
        <v>530435785.79826844</v>
      </c>
      <c r="BZ30" s="12">
        <v>-62963700</v>
      </c>
    </row>
    <row r="31" spans="1:78" x14ac:dyDescent="0.25">
      <c r="A31" s="8" t="s">
        <v>244</v>
      </c>
      <c r="B31" s="8" t="s">
        <v>244</v>
      </c>
      <c r="C31" s="9" t="s">
        <v>6</v>
      </c>
      <c r="D31" s="9" t="s">
        <v>37</v>
      </c>
      <c r="E31" s="10" t="s">
        <v>245</v>
      </c>
      <c r="F31" s="21" t="s">
        <v>246</v>
      </c>
      <c r="G31" s="12">
        <v>26969307</v>
      </c>
      <c r="H31" s="9" t="s">
        <v>247</v>
      </c>
      <c r="I31" s="10" t="s">
        <v>61</v>
      </c>
      <c r="J31" s="13" t="s">
        <v>248</v>
      </c>
      <c r="K31" s="10" t="s">
        <v>249</v>
      </c>
      <c r="L31" s="9" t="s">
        <v>250</v>
      </c>
      <c r="M31" s="9" t="s">
        <v>218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1078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v>5375</v>
      </c>
      <c r="BN31" s="12">
        <v>14243</v>
      </c>
      <c r="BO31" s="12">
        <v>14336</v>
      </c>
      <c r="BP31" s="12">
        <v>7277</v>
      </c>
      <c r="BQ31" s="12">
        <v>11071</v>
      </c>
      <c r="BR31" s="12">
        <v>11895</v>
      </c>
      <c r="BS31" s="12">
        <v>30128</v>
      </c>
      <c r="BT31" s="12">
        <v>25499</v>
      </c>
      <c r="BU31" s="48">
        <v>0.24908529956553016</v>
      </c>
      <c r="BV31" s="12">
        <v>14114631280.677378</v>
      </c>
      <c r="BW31" s="54">
        <v>9339031911.5799141</v>
      </c>
      <c r="BX31" s="54">
        <v>2011489011.7156243</v>
      </c>
      <c r="BY31" s="54">
        <v>3098119782.4328456</v>
      </c>
      <c r="BZ31" s="12">
        <v>-133248700</v>
      </c>
    </row>
    <row r="32" spans="1:78" x14ac:dyDescent="0.25">
      <c r="A32" s="8" t="s">
        <v>1094</v>
      </c>
      <c r="B32" s="8" t="s">
        <v>251</v>
      </c>
      <c r="C32" s="9" t="s">
        <v>6</v>
      </c>
      <c r="D32" s="9" t="s">
        <v>58</v>
      </c>
      <c r="E32" s="10" t="s">
        <v>252</v>
      </c>
      <c r="F32" s="21" t="s">
        <v>253</v>
      </c>
      <c r="G32" s="12">
        <v>549935</v>
      </c>
      <c r="H32" s="9" t="s">
        <v>112</v>
      </c>
      <c r="I32" s="10" t="s">
        <v>11</v>
      </c>
      <c r="J32" s="13" t="s">
        <v>254</v>
      </c>
      <c r="K32" s="10" t="s">
        <v>255</v>
      </c>
      <c r="L32" s="9" t="s">
        <v>256</v>
      </c>
      <c r="M32" s="9" t="s">
        <v>257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1078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243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v>1</v>
      </c>
      <c r="BN32" s="12">
        <v>4</v>
      </c>
      <c r="BO32" s="12">
        <v>3898</v>
      </c>
      <c r="BP32" s="12">
        <v>2349</v>
      </c>
      <c r="BQ32" s="12">
        <v>2790</v>
      </c>
      <c r="BR32" s="12">
        <v>1160</v>
      </c>
      <c r="BS32" s="12">
        <v>93</v>
      </c>
      <c r="BT32" s="12">
        <v>4</v>
      </c>
      <c r="BU32" s="48">
        <v>0.21901365420447538</v>
      </c>
      <c r="BV32" s="12">
        <v>1981845740.3582814</v>
      </c>
      <c r="BW32" s="54">
        <v>1388397362.4790823</v>
      </c>
      <c r="BX32" s="54" t="s">
        <v>243</v>
      </c>
      <c r="BY32" s="54">
        <v>699509620.65613663</v>
      </c>
      <c r="BZ32" s="12">
        <v>-72792800</v>
      </c>
    </row>
    <row r="33" spans="1:78" x14ac:dyDescent="0.25">
      <c r="A33" s="8" t="s">
        <v>1095</v>
      </c>
      <c r="B33" s="8" t="s">
        <v>258</v>
      </c>
      <c r="C33" s="9" t="s">
        <v>6</v>
      </c>
      <c r="D33" s="9" t="s">
        <v>103</v>
      </c>
      <c r="E33" s="10" t="s">
        <v>259</v>
      </c>
      <c r="F33" s="21" t="s">
        <v>260</v>
      </c>
      <c r="G33" s="12">
        <v>86790567</v>
      </c>
      <c r="H33" s="9" t="s">
        <v>61</v>
      </c>
      <c r="I33" s="10" t="s">
        <v>11</v>
      </c>
      <c r="J33" s="13" t="s">
        <v>261</v>
      </c>
      <c r="K33" s="10" t="s">
        <v>123</v>
      </c>
      <c r="L33" s="9" t="s">
        <v>124</v>
      </c>
      <c r="M33" s="9" t="s">
        <v>125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262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1078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v>1940</v>
      </c>
      <c r="BN33" s="12">
        <v>1578</v>
      </c>
      <c r="BO33" s="12">
        <v>8333</v>
      </c>
      <c r="BP33" s="12">
        <v>8211</v>
      </c>
      <c r="BQ33" s="12">
        <v>10940</v>
      </c>
      <c r="BR33" s="12">
        <v>28760</v>
      </c>
      <c r="BS33" s="12">
        <v>66979</v>
      </c>
      <c r="BT33" s="12">
        <v>42860</v>
      </c>
      <c r="BU33" s="48">
        <v>0.55609381555224235</v>
      </c>
      <c r="BV33" s="12">
        <v>50400746171.423866</v>
      </c>
      <c r="BW33" s="54">
        <v>24920906198.489498</v>
      </c>
      <c r="BX33" s="54">
        <v>3298728817.5626998</v>
      </c>
      <c r="BY33" s="54">
        <v>12225634047.031483</v>
      </c>
      <c r="BZ33" s="12">
        <v>65828600</v>
      </c>
    </row>
    <row r="34" spans="1:78" x14ac:dyDescent="0.25">
      <c r="A34" s="8" t="s">
        <v>263</v>
      </c>
      <c r="B34" s="8" t="s">
        <v>263</v>
      </c>
      <c r="C34" s="9" t="s">
        <v>6</v>
      </c>
      <c r="D34" s="9" t="s">
        <v>58</v>
      </c>
      <c r="E34" s="10" t="s">
        <v>264</v>
      </c>
      <c r="F34" s="21" t="s">
        <v>265</v>
      </c>
      <c r="G34" s="12">
        <v>1920922</v>
      </c>
      <c r="H34" s="9" t="s">
        <v>112</v>
      </c>
      <c r="I34" s="10" t="s">
        <v>11</v>
      </c>
      <c r="J34" s="13" t="s">
        <v>266</v>
      </c>
      <c r="K34" s="10" t="s">
        <v>63</v>
      </c>
      <c r="L34" s="9" t="s">
        <v>64</v>
      </c>
      <c r="M34" s="9" t="s">
        <v>218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1078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v>3</v>
      </c>
      <c r="BN34" s="12">
        <v>8</v>
      </c>
      <c r="BO34" s="12">
        <v>24</v>
      </c>
      <c r="BP34" s="12">
        <v>34</v>
      </c>
      <c r="BQ34" s="12">
        <v>112</v>
      </c>
      <c r="BR34" s="12">
        <v>0</v>
      </c>
      <c r="BS34" s="12">
        <v>0</v>
      </c>
      <c r="BT34" s="12">
        <v>31</v>
      </c>
      <c r="BU34" s="48">
        <v>0.39601952128910844</v>
      </c>
      <c r="BV34" s="12">
        <v>1339449165.4875913</v>
      </c>
      <c r="BW34" s="54">
        <v>0</v>
      </c>
      <c r="BX34" s="54" t="s">
        <v>243</v>
      </c>
      <c r="BY34" s="54">
        <v>151359165.47052369</v>
      </c>
      <c r="BZ34" s="12">
        <v>-8523100</v>
      </c>
    </row>
    <row r="35" spans="1:78" x14ac:dyDescent="0.25">
      <c r="A35" s="8" t="s">
        <v>267</v>
      </c>
      <c r="B35" s="8" t="s">
        <v>267</v>
      </c>
      <c r="C35" s="9" t="s">
        <v>6</v>
      </c>
      <c r="D35" s="9" t="s">
        <v>103</v>
      </c>
      <c r="E35" s="10" t="s">
        <v>268</v>
      </c>
      <c r="F35" s="21" t="s">
        <v>269</v>
      </c>
      <c r="G35" s="12">
        <v>215056</v>
      </c>
      <c r="H35" s="9" t="s">
        <v>112</v>
      </c>
      <c r="I35" s="10" t="s">
        <v>113</v>
      </c>
      <c r="J35" s="13" t="s">
        <v>270</v>
      </c>
      <c r="K35" s="10" t="s">
        <v>271</v>
      </c>
      <c r="L35" s="9" t="s">
        <v>272</v>
      </c>
      <c r="M35" s="9" t="s">
        <v>31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1078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v>0</v>
      </c>
      <c r="BN35" s="12">
        <v>0</v>
      </c>
      <c r="BO35" s="12">
        <v>7</v>
      </c>
      <c r="BP35" s="12">
        <v>0</v>
      </c>
      <c r="BQ35" s="12">
        <v>0</v>
      </c>
      <c r="BR35" s="12">
        <v>0</v>
      </c>
      <c r="BS35" s="12">
        <v>1</v>
      </c>
      <c r="BT35" s="12">
        <v>0</v>
      </c>
      <c r="BU35" s="51">
        <v>0</v>
      </c>
      <c r="BV35" s="12">
        <v>418637388.98805219</v>
      </c>
      <c r="BW35" s="54">
        <v>0</v>
      </c>
      <c r="BX35" s="54" t="s">
        <v>243</v>
      </c>
      <c r="BY35" s="54">
        <v>0</v>
      </c>
      <c r="BZ35" s="12">
        <v>-13803600</v>
      </c>
    </row>
    <row r="36" spans="1:78" x14ac:dyDescent="0.25">
      <c r="A36" s="8" t="s">
        <v>273</v>
      </c>
      <c r="B36" s="8" t="s">
        <v>273</v>
      </c>
      <c r="C36" s="9" t="s">
        <v>6</v>
      </c>
      <c r="D36" s="9" t="s">
        <v>37</v>
      </c>
      <c r="E36" s="10" t="s">
        <v>274</v>
      </c>
      <c r="F36" s="21" t="s">
        <v>275</v>
      </c>
      <c r="G36" s="12">
        <v>850886</v>
      </c>
      <c r="H36" s="9" t="s">
        <v>276</v>
      </c>
      <c r="I36" s="10" t="s">
        <v>51</v>
      </c>
      <c r="J36" s="13" t="s">
        <v>277</v>
      </c>
      <c r="K36" s="10" t="s">
        <v>63</v>
      </c>
      <c r="L36" s="9" t="s">
        <v>64</v>
      </c>
      <c r="M36" s="9" t="s">
        <v>278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1078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v>64</v>
      </c>
      <c r="BN36" s="12">
        <v>1</v>
      </c>
      <c r="BO36" s="12">
        <v>120</v>
      </c>
      <c r="BP36" s="12">
        <v>0</v>
      </c>
      <c r="BQ36" s="12">
        <v>0</v>
      </c>
      <c r="BR36" s="12">
        <v>0</v>
      </c>
      <c r="BS36" s="12">
        <v>91</v>
      </c>
      <c r="BT36" s="12">
        <v>36</v>
      </c>
      <c r="BU36" s="48">
        <v>-7.8907559303507124E-2</v>
      </c>
      <c r="BV36" s="12">
        <v>1165839927.0632734</v>
      </c>
      <c r="BW36" s="54">
        <v>1050219306.1046869</v>
      </c>
      <c r="BX36" s="54">
        <v>119643444.15604973</v>
      </c>
      <c r="BY36" s="54">
        <v>0</v>
      </c>
      <c r="BZ36" s="12">
        <v>-15405000</v>
      </c>
    </row>
    <row r="37" spans="1:78" x14ac:dyDescent="0.25">
      <c r="A37" s="8" t="s">
        <v>279</v>
      </c>
      <c r="B37" s="8" t="s">
        <v>279</v>
      </c>
      <c r="C37" s="9" t="s">
        <v>6</v>
      </c>
      <c r="D37" s="9" t="s">
        <v>24</v>
      </c>
      <c r="E37" s="10" t="s">
        <v>280</v>
      </c>
      <c r="F37" s="21" t="s">
        <v>281</v>
      </c>
      <c r="G37" s="12">
        <v>15442905</v>
      </c>
      <c r="H37" s="9" t="s">
        <v>282</v>
      </c>
      <c r="I37" s="10" t="s">
        <v>11</v>
      </c>
      <c r="J37" s="13" t="s">
        <v>283</v>
      </c>
      <c r="K37" s="10" t="s">
        <v>284</v>
      </c>
      <c r="L37" s="9" t="s">
        <v>285</v>
      </c>
      <c r="M37" s="9" t="s">
        <v>218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1078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v>58</v>
      </c>
      <c r="BN37" s="12">
        <v>12</v>
      </c>
      <c r="BO37" s="12">
        <v>8</v>
      </c>
      <c r="BP37" s="12">
        <v>22</v>
      </c>
      <c r="BQ37" s="12">
        <v>178</v>
      </c>
      <c r="BR37" s="12">
        <v>266</v>
      </c>
      <c r="BS37" s="12">
        <v>587</v>
      </c>
      <c r="BT37" s="12">
        <v>1189</v>
      </c>
      <c r="BU37" s="48">
        <v>0.53954861982003144</v>
      </c>
      <c r="BV37" s="12">
        <v>35731000000</v>
      </c>
      <c r="BW37" s="54">
        <v>0</v>
      </c>
      <c r="BX37" s="54">
        <v>590222500</v>
      </c>
      <c r="BY37" s="54">
        <v>0</v>
      </c>
      <c r="BZ37" s="12">
        <v>-319051600</v>
      </c>
    </row>
    <row r="38" spans="1:78" x14ac:dyDescent="0.25">
      <c r="A38" s="8" t="s">
        <v>286</v>
      </c>
      <c r="B38" s="8" t="s">
        <v>286</v>
      </c>
      <c r="C38" s="9" t="s">
        <v>6</v>
      </c>
      <c r="D38" s="9" t="s">
        <v>24</v>
      </c>
      <c r="E38" s="10" t="s">
        <v>287</v>
      </c>
      <c r="F38" s="21" t="s">
        <v>288</v>
      </c>
      <c r="G38" s="12">
        <v>3213972</v>
      </c>
      <c r="H38" s="9" t="s">
        <v>289</v>
      </c>
      <c r="I38" s="10" t="s">
        <v>11</v>
      </c>
      <c r="J38" s="13" t="s">
        <v>290</v>
      </c>
      <c r="K38" s="10" t="s">
        <v>291</v>
      </c>
      <c r="L38" s="9" t="s">
        <v>292</v>
      </c>
      <c r="M38" s="9" t="s">
        <v>293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1085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v>0</v>
      </c>
      <c r="BN38" s="12">
        <v>0</v>
      </c>
      <c r="BO38" s="12">
        <v>1</v>
      </c>
      <c r="BP38" s="12">
        <v>0</v>
      </c>
      <c r="BQ38" s="12">
        <v>3</v>
      </c>
      <c r="BR38" s="12">
        <v>0</v>
      </c>
      <c r="BS38" s="12">
        <v>0</v>
      </c>
      <c r="BT38" s="12">
        <v>0</v>
      </c>
      <c r="BU38" s="48">
        <v>0</v>
      </c>
      <c r="BV38" s="12">
        <v>2065001626.0162601</v>
      </c>
      <c r="BW38" s="54">
        <v>0</v>
      </c>
      <c r="BX38" s="54" t="s">
        <v>243</v>
      </c>
      <c r="BY38" s="54">
        <v>0</v>
      </c>
      <c r="BZ38" s="12">
        <v>11197700</v>
      </c>
    </row>
    <row r="39" spans="1:78" x14ac:dyDescent="0.25">
      <c r="A39" s="8" t="s">
        <v>294</v>
      </c>
      <c r="B39" s="8" t="s">
        <v>294</v>
      </c>
      <c r="C39" s="9" t="s">
        <v>6</v>
      </c>
      <c r="D39" s="9" t="s">
        <v>37</v>
      </c>
      <c r="E39" s="10" t="s">
        <v>295</v>
      </c>
      <c r="F39" s="21" t="s">
        <v>296</v>
      </c>
      <c r="G39" s="12">
        <v>2303697</v>
      </c>
      <c r="H39" s="9" t="s">
        <v>297</v>
      </c>
      <c r="I39" s="10" t="s">
        <v>11</v>
      </c>
      <c r="J39" s="13" t="s">
        <v>298</v>
      </c>
      <c r="K39" s="10" t="s">
        <v>299</v>
      </c>
      <c r="L39" s="9" t="s">
        <v>300</v>
      </c>
      <c r="M39" s="9" t="s">
        <v>55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1078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301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2</v>
      </c>
      <c r="BS39" s="12">
        <v>5</v>
      </c>
      <c r="BT39" s="12">
        <v>1</v>
      </c>
      <c r="BU39" s="48">
        <v>-0.29289321881345243</v>
      </c>
      <c r="BV39" s="12">
        <v>18340480936.044403</v>
      </c>
      <c r="BW39" s="54">
        <v>9059759757.4787388</v>
      </c>
      <c r="BX39" s="54">
        <v>3379903067.153841</v>
      </c>
      <c r="BY39" s="54">
        <v>6393136250.8018856</v>
      </c>
      <c r="BZ39" s="12">
        <v>-132044400</v>
      </c>
    </row>
    <row r="40" spans="1:78" x14ac:dyDescent="0.25">
      <c r="A40" s="8" t="s">
        <v>302</v>
      </c>
      <c r="B40" s="8" t="s">
        <v>302</v>
      </c>
      <c r="C40" s="9" t="s">
        <v>6</v>
      </c>
      <c r="D40" s="9" t="s">
        <v>24</v>
      </c>
      <c r="E40" s="10" t="s">
        <v>303</v>
      </c>
      <c r="F40" s="21" t="s">
        <v>304</v>
      </c>
      <c r="G40" s="12">
        <v>12626950</v>
      </c>
      <c r="H40" s="9" t="s">
        <v>305</v>
      </c>
      <c r="I40" s="10" t="s">
        <v>11</v>
      </c>
      <c r="J40" s="13" t="s">
        <v>306</v>
      </c>
      <c r="K40" s="10" t="s">
        <v>307</v>
      </c>
      <c r="L40" s="9" t="s">
        <v>308</v>
      </c>
      <c r="M40" s="9" t="s">
        <v>55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1078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v>328</v>
      </c>
      <c r="BN40" s="12">
        <v>66</v>
      </c>
      <c r="BO40" s="12">
        <v>190</v>
      </c>
      <c r="BP40" s="12">
        <v>79</v>
      </c>
      <c r="BQ40" s="12">
        <v>61</v>
      </c>
      <c r="BR40" s="12">
        <v>153</v>
      </c>
      <c r="BS40" s="12">
        <v>105</v>
      </c>
      <c r="BT40" s="12">
        <v>325</v>
      </c>
      <c r="BU40" s="49">
        <v>-1.3117711685389777E-3</v>
      </c>
      <c r="BV40" s="12">
        <v>10354417725.155495</v>
      </c>
      <c r="BW40" s="54">
        <v>8367829265.7937756</v>
      </c>
      <c r="BX40" s="54">
        <v>1636102347.8128617</v>
      </c>
      <c r="BY40" s="54">
        <v>2801356905.4444318</v>
      </c>
      <c r="BZ40" s="12">
        <v>-203341200</v>
      </c>
    </row>
    <row r="41" spans="1:78" x14ac:dyDescent="0.25">
      <c r="A41" s="8" t="s">
        <v>309</v>
      </c>
      <c r="B41" s="8" t="s">
        <v>309</v>
      </c>
      <c r="C41" s="9" t="s">
        <v>6</v>
      </c>
      <c r="D41" s="9" t="s">
        <v>58</v>
      </c>
      <c r="E41" s="10" t="s">
        <v>310</v>
      </c>
      <c r="F41" s="21" t="s">
        <v>311</v>
      </c>
      <c r="G41" s="12">
        <v>20321378</v>
      </c>
      <c r="H41" s="9" t="s">
        <v>61</v>
      </c>
      <c r="I41" s="10" t="s">
        <v>61</v>
      </c>
      <c r="J41" s="13" t="s">
        <v>290</v>
      </c>
      <c r="K41" s="10" t="s">
        <v>63</v>
      </c>
      <c r="L41" s="9" t="s">
        <v>64</v>
      </c>
      <c r="M41" s="9" t="s">
        <v>31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1078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v>2324</v>
      </c>
      <c r="BN41" s="12">
        <v>2438</v>
      </c>
      <c r="BO41" s="12">
        <v>2507</v>
      </c>
      <c r="BP41" s="12">
        <v>1451</v>
      </c>
      <c r="BQ41" s="12">
        <v>2464</v>
      </c>
      <c r="BR41" s="12">
        <v>1049</v>
      </c>
      <c r="BS41" s="12">
        <v>1512</v>
      </c>
      <c r="BT41" s="12">
        <v>742</v>
      </c>
      <c r="BU41" s="48">
        <v>-0.15049326583066669</v>
      </c>
      <c r="BV41" s="12">
        <v>15990803569.996099</v>
      </c>
      <c r="BW41" s="54">
        <v>11099686196.672436</v>
      </c>
      <c r="BX41" s="54">
        <v>3041227998.1089282</v>
      </c>
      <c r="BY41" s="54">
        <v>3670318400.9175458</v>
      </c>
      <c r="BZ41" s="12">
        <v>-99158700</v>
      </c>
    </row>
    <row r="42" spans="1:78" x14ac:dyDescent="0.25">
      <c r="A42" s="8" t="s">
        <v>312</v>
      </c>
      <c r="B42" s="8" t="s">
        <v>312</v>
      </c>
      <c r="C42" s="9" t="s">
        <v>6</v>
      </c>
      <c r="D42" s="9" t="s">
        <v>58</v>
      </c>
      <c r="E42" s="10" t="s">
        <v>313</v>
      </c>
      <c r="F42" s="21" t="s">
        <v>314</v>
      </c>
      <c r="G42" s="12">
        <v>19658031</v>
      </c>
      <c r="H42" s="9" t="s">
        <v>61</v>
      </c>
      <c r="I42" s="10" t="s">
        <v>11</v>
      </c>
      <c r="J42" s="13" t="s">
        <v>315</v>
      </c>
      <c r="K42" s="10" t="s">
        <v>63</v>
      </c>
      <c r="L42" s="9" t="s">
        <v>64</v>
      </c>
      <c r="M42" s="9" t="s">
        <v>31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1078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v>964</v>
      </c>
      <c r="BN42" s="12">
        <v>3426</v>
      </c>
      <c r="BO42" s="12">
        <v>1991</v>
      </c>
      <c r="BP42" s="12">
        <v>1531</v>
      </c>
      <c r="BQ42" s="12">
        <v>4007</v>
      </c>
      <c r="BR42" s="12">
        <v>4405</v>
      </c>
      <c r="BS42" s="12">
        <v>4651</v>
      </c>
      <c r="BT42" s="12">
        <v>3776</v>
      </c>
      <c r="BU42" s="48">
        <v>0.21536814784289704</v>
      </c>
      <c r="BV42" s="12">
        <v>17279566718.608662</v>
      </c>
      <c r="BW42" s="54">
        <v>11684228152.67775</v>
      </c>
      <c r="BX42" s="54">
        <v>2720453552.7640767</v>
      </c>
      <c r="BY42" s="54">
        <v>3729931463.535356</v>
      </c>
      <c r="BZ42" s="12">
        <v>-140696900</v>
      </c>
    </row>
    <row r="43" spans="1:78" x14ac:dyDescent="0.25">
      <c r="A43" s="8" t="s">
        <v>316</v>
      </c>
      <c r="B43" s="8" t="s">
        <v>316</v>
      </c>
      <c r="C43" s="9" t="s">
        <v>6</v>
      </c>
      <c r="D43" s="9" t="s">
        <v>37</v>
      </c>
      <c r="E43" s="10" t="s">
        <v>317</v>
      </c>
      <c r="F43" s="21" t="s">
        <v>318</v>
      </c>
      <c r="G43" s="12">
        <v>18628747</v>
      </c>
      <c r="H43" s="9" t="s">
        <v>11</v>
      </c>
      <c r="I43" s="10" t="s">
        <v>11</v>
      </c>
      <c r="J43" s="13" t="s">
        <v>319</v>
      </c>
      <c r="K43" s="10" t="s">
        <v>320</v>
      </c>
      <c r="L43" s="9" t="s">
        <v>321</v>
      </c>
      <c r="M43" s="9" t="s">
        <v>95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1078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v>6233</v>
      </c>
      <c r="BN43" s="12">
        <v>3445</v>
      </c>
      <c r="BO43" s="12">
        <v>4899</v>
      </c>
      <c r="BP43" s="12">
        <v>3868</v>
      </c>
      <c r="BQ43" s="12">
        <v>0</v>
      </c>
      <c r="BR43" s="12">
        <v>1065</v>
      </c>
      <c r="BS43" s="12">
        <v>3988</v>
      </c>
      <c r="BT43" s="12">
        <v>2059</v>
      </c>
      <c r="BU43" s="48">
        <v>-0.1463499137724189</v>
      </c>
      <c r="BV43" s="12">
        <v>7666704427.0091467</v>
      </c>
      <c r="BW43" s="54">
        <v>9578255088.3234196</v>
      </c>
      <c r="BX43" s="54">
        <v>1066186283.6114528</v>
      </c>
      <c r="BY43" s="54">
        <v>943616211.92266059</v>
      </c>
      <c r="BZ43" s="12">
        <v>-202816500</v>
      </c>
    </row>
    <row r="44" spans="1:78" x14ac:dyDescent="0.25">
      <c r="A44" s="8" t="s">
        <v>322</v>
      </c>
      <c r="B44" s="8" t="s">
        <v>322</v>
      </c>
      <c r="C44" s="9" t="s">
        <v>6</v>
      </c>
      <c r="D44" s="9" t="s">
        <v>24</v>
      </c>
      <c r="E44" s="10" t="s">
        <v>323</v>
      </c>
      <c r="F44" s="21" t="s">
        <v>324</v>
      </c>
      <c r="G44" s="12">
        <v>44269594</v>
      </c>
      <c r="H44" s="9" t="s">
        <v>196</v>
      </c>
      <c r="I44" s="10" t="s">
        <v>11</v>
      </c>
      <c r="J44" s="13" t="s">
        <v>197</v>
      </c>
      <c r="K44" s="10" t="s">
        <v>325</v>
      </c>
      <c r="L44" s="9" t="s">
        <v>250</v>
      </c>
      <c r="M44" s="9" t="s">
        <v>95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326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1078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v>4589</v>
      </c>
      <c r="BN44" s="12">
        <v>13079</v>
      </c>
      <c r="BO44" s="12">
        <v>12290</v>
      </c>
      <c r="BP44" s="12">
        <v>8048</v>
      </c>
      <c r="BQ44" s="12">
        <v>6713</v>
      </c>
      <c r="BR44" s="12">
        <v>22293</v>
      </c>
      <c r="BS44" s="12">
        <v>23027</v>
      </c>
      <c r="BT44" s="12">
        <v>20411</v>
      </c>
      <c r="BU44" s="48">
        <v>0.23763424554862667</v>
      </c>
      <c r="BV44" s="12">
        <v>35165157016.912476</v>
      </c>
      <c r="BW44" s="54">
        <v>31354889637.055752</v>
      </c>
      <c r="BX44" s="54">
        <v>3101645554.7538347</v>
      </c>
      <c r="BY44" s="54">
        <v>9128939127.6647015</v>
      </c>
      <c r="BZ44" s="12">
        <v>-413224400</v>
      </c>
    </row>
    <row r="45" spans="1:78" x14ac:dyDescent="0.25">
      <c r="A45" s="8" t="s">
        <v>327</v>
      </c>
      <c r="B45" s="8" t="s">
        <v>327</v>
      </c>
      <c r="C45" s="9" t="s">
        <v>6</v>
      </c>
      <c r="D45" s="9" t="s">
        <v>37</v>
      </c>
      <c r="E45" s="10" t="s">
        <v>328</v>
      </c>
      <c r="F45" s="21" t="s">
        <v>329</v>
      </c>
      <c r="G45" s="12">
        <v>17861030</v>
      </c>
      <c r="H45" s="9" t="s">
        <v>11</v>
      </c>
      <c r="I45" s="10" t="s">
        <v>11</v>
      </c>
      <c r="J45" s="13" t="s">
        <v>330</v>
      </c>
      <c r="K45" s="10" t="s">
        <v>331</v>
      </c>
      <c r="L45" s="9" t="s">
        <v>332</v>
      </c>
      <c r="M45" s="9" t="s">
        <v>95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1078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v>4002</v>
      </c>
      <c r="BN45" s="12">
        <v>24</v>
      </c>
      <c r="BO45" s="12">
        <v>55</v>
      </c>
      <c r="BP45" s="12">
        <v>1475</v>
      </c>
      <c r="BQ45" s="12">
        <v>50</v>
      </c>
      <c r="BR45" s="12">
        <v>15</v>
      </c>
      <c r="BS45" s="12">
        <v>911</v>
      </c>
      <c r="BT45" s="12">
        <v>41</v>
      </c>
      <c r="BU45" s="48">
        <v>-0.48025935413362064</v>
      </c>
      <c r="BV45" s="12">
        <v>23309773922.758236</v>
      </c>
      <c r="BW45" s="54">
        <v>0</v>
      </c>
      <c r="BX45" s="54">
        <v>4122146880.3823295</v>
      </c>
      <c r="BY45" s="54">
        <v>9151861219.2964764</v>
      </c>
      <c r="BZ45" s="12">
        <v>-26439000</v>
      </c>
    </row>
    <row r="46" spans="1:78" x14ac:dyDescent="0.25">
      <c r="A46" s="8" t="s">
        <v>333</v>
      </c>
      <c r="B46" s="8" t="s">
        <v>333</v>
      </c>
      <c r="C46" s="9" t="s">
        <v>6</v>
      </c>
      <c r="D46" s="9" t="s">
        <v>103</v>
      </c>
      <c r="E46" s="10" t="s">
        <v>334</v>
      </c>
      <c r="F46" s="21" t="s">
        <v>335</v>
      </c>
      <c r="G46" s="12">
        <v>15946876</v>
      </c>
      <c r="H46" s="9" t="s">
        <v>26</v>
      </c>
      <c r="I46" s="10" t="s">
        <v>11</v>
      </c>
      <c r="J46" s="13" t="s">
        <v>336</v>
      </c>
      <c r="K46" s="10" t="s">
        <v>337</v>
      </c>
      <c r="L46" s="9" t="s">
        <v>64</v>
      </c>
      <c r="M46" s="9" t="s">
        <v>100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1078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v>949</v>
      </c>
      <c r="BN46" s="12">
        <v>14</v>
      </c>
      <c r="BO46" s="12">
        <v>26</v>
      </c>
      <c r="BP46" s="12">
        <v>35</v>
      </c>
      <c r="BQ46" s="12">
        <v>181</v>
      </c>
      <c r="BR46" s="12">
        <v>20</v>
      </c>
      <c r="BS46" s="12">
        <v>1</v>
      </c>
      <c r="BT46" s="12">
        <v>21</v>
      </c>
      <c r="BU46" s="48">
        <v>-0.41981736511143197</v>
      </c>
      <c r="BV46" s="12">
        <v>11314951342.780731</v>
      </c>
      <c r="BW46" s="54">
        <v>8613706688.646759</v>
      </c>
      <c r="BX46" s="54">
        <v>405925302.64835447</v>
      </c>
      <c r="BY46" s="54">
        <v>2422919521.9069109</v>
      </c>
      <c r="BZ46" s="12">
        <v>31142400</v>
      </c>
    </row>
    <row r="47" spans="1:78" x14ac:dyDescent="0.25">
      <c r="A47" s="8" t="s">
        <v>338</v>
      </c>
      <c r="B47" s="8" t="s">
        <v>338</v>
      </c>
      <c r="C47" s="9" t="s">
        <v>6</v>
      </c>
      <c r="D47" s="9" t="s">
        <v>24</v>
      </c>
      <c r="E47" s="10" t="s">
        <v>339</v>
      </c>
      <c r="F47" s="21" t="s">
        <v>340</v>
      </c>
      <c r="G47" s="12">
        <v>112078730</v>
      </c>
      <c r="H47" s="9" t="s">
        <v>341</v>
      </c>
      <c r="I47" s="10" t="s">
        <v>11</v>
      </c>
      <c r="J47" s="13" t="s">
        <v>342</v>
      </c>
      <c r="K47" s="10" t="s">
        <v>343</v>
      </c>
      <c r="L47" s="9" t="s">
        <v>344</v>
      </c>
      <c r="M47" s="9" t="s">
        <v>345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346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1078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v>775</v>
      </c>
      <c r="BN47" s="12">
        <v>990</v>
      </c>
      <c r="BO47" s="12">
        <v>441</v>
      </c>
      <c r="BP47" s="12">
        <v>285</v>
      </c>
      <c r="BQ47" s="12">
        <v>426</v>
      </c>
      <c r="BR47" s="12">
        <v>982</v>
      </c>
      <c r="BS47" s="12">
        <v>653</v>
      </c>
      <c r="BT47" s="12">
        <v>644</v>
      </c>
      <c r="BU47" s="48">
        <v>-2.6105252526842593E-2</v>
      </c>
      <c r="BV47" s="12">
        <v>95912590628.141235</v>
      </c>
      <c r="BW47" s="54">
        <v>0</v>
      </c>
      <c r="BX47" s="54">
        <v>8817289389.8239822</v>
      </c>
      <c r="BY47" s="54">
        <v>33822600537.530922</v>
      </c>
      <c r="BZ47" s="12">
        <v>-676906700</v>
      </c>
    </row>
    <row r="48" spans="1:78" x14ac:dyDescent="0.25">
      <c r="A48" s="8" t="s">
        <v>347</v>
      </c>
      <c r="B48" s="8" t="s">
        <v>347</v>
      </c>
      <c r="C48" s="9" t="s">
        <v>6</v>
      </c>
      <c r="D48" s="9" t="s">
        <v>37</v>
      </c>
      <c r="E48" s="10" t="s">
        <v>348</v>
      </c>
      <c r="F48" s="21" t="s">
        <v>349</v>
      </c>
      <c r="G48" s="12">
        <v>2125268</v>
      </c>
      <c r="H48" s="9" t="s">
        <v>350</v>
      </c>
      <c r="I48" s="10" t="s">
        <v>11</v>
      </c>
      <c r="J48" s="13" t="s">
        <v>351</v>
      </c>
      <c r="K48" s="10" t="s">
        <v>352</v>
      </c>
      <c r="L48" s="9" t="s">
        <v>353</v>
      </c>
      <c r="M48" s="9" t="s">
        <v>354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1078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355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v>0</v>
      </c>
      <c r="BN48" s="12">
        <v>144</v>
      </c>
      <c r="BO48" s="12">
        <v>10</v>
      </c>
      <c r="BP48" s="12">
        <v>0</v>
      </c>
      <c r="BQ48" s="12">
        <v>0</v>
      </c>
      <c r="BR48" s="12">
        <v>2</v>
      </c>
      <c r="BS48" s="12">
        <v>5</v>
      </c>
      <c r="BT48" s="12">
        <v>6</v>
      </c>
      <c r="BU48" s="48">
        <v>-0.41120407849975948</v>
      </c>
      <c r="BV48" s="12">
        <v>2376328637.2631779</v>
      </c>
      <c r="BW48" s="54">
        <v>2138844579.577368</v>
      </c>
      <c r="BX48" s="54">
        <v>941172705.13015676</v>
      </c>
      <c r="BY48" s="54">
        <v>790465706.69397581</v>
      </c>
      <c r="BZ48" s="12">
        <v>-72353500</v>
      </c>
    </row>
    <row r="49" spans="1:78" x14ac:dyDescent="0.25">
      <c r="A49" s="8" t="s">
        <v>356</v>
      </c>
      <c r="B49" s="8" t="s">
        <v>356</v>
      </c>
      <c r="C49" s="9" t="s">
        <v>6</v>
      </c>
      <c r="D49" s="9" t="s">
        <v>103</v>
      </c>
      <c r="E49" s="10" t="s">
        <v>357</v>
      </c>
      <c r="F49" s="21" t="s">
        <v>358</v>
      </c>
      <c r="G49" s="12">
        <v>4745185</v>
      </c>
      <c r="H49" s="9" t="s">
        <v>359</v>
      </c>
      <c r="I49" s="10" t="s">
        <v>11</v>
      </c>
      <c r="J49" s="13" t="s">
        <v>360</v>
      </c>
      <c r="K49" s="10" t="s">
        <v>63</v>
      </c>
      <c r="L49" s="9" t="s">
        <v>64</v>
      </c>
      <c r="M49" s="9" t="s">
        <v>361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1078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v>3895</v>
      </c>
      <c r="BN49" s="12">
        <v>7645</v>
      </c>
      <c r="BO49" s="12">
        <v>5953</v>
      </c>
      <c r="BP49" s="12">
        <v>5956</v>
      </c>
      <c r="BQ49" s="12">
        <v>3840</v>
      </c>
      <c r="BR49" s="12">
        <v>2315</v>
      </c>
      <c r="BS49" s="12">
        <v>2059</v>
      </c>
      <c r="BT49" s="12">
        <v>1262</v>
      </c>
      <c r="BU49" s="48">
        <v>-0.14870743212774529</v>
      </c>
      <c r="BV49" s="12">
        <v>2220307368.6959281</v>
      </c>
      <c r="BW49" s="54">
        <v>1349526172.087471</v>
      </c>
      <c r="BX49" s="54">
        <v>332722622.03645259</v>
      </c>
      <c r="BY49" s="54">
        <v>514134248.20493209</v>
      </c>
      <c r="BZ49" s="12">
        <v>-23564700</v>
      </c>
    </row>
    <row r="50" spans="1:78" x14ac:dyDescent="0.25">
      <c r="A50" s="8" t="s">
        <v>362</v>
      </c>
      <c r="B50" s="8" t="s">
        <v>362</v>
      </c>
      <c r="C50" s="9" t="s">
        <v>6</v>
      </c>
      <c r="D50" s="9" t="s">
        <v>37</v>
      </c>
      <c r="E50" s="10" t="s">
        <v>363</v>
      </c>
      <c r="F50" s="21" t="s">
        <v>364</v>
      </c>
      <c r="G50" s="12">
        <v>14645468</v>
      </c>
      <c r="H50" s="9" t="s">
        <v>365</v>
      </c>
      <c r="I50" s="10" t="s">
        <v>11</v>
      </c>
      <c r="J50" s="13" t="s">
        <v>107</v>
      </c>
      <c r="K50" s="10" t="s">
        <v>366</v>
      </c>
      <c r="L50" s="9" t="s">
        <v>367</v>
      </c>
      <c r="M50" s="9" t="s">
        <v>117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1078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v>19</v>
      </c>
      <c r="BN50" s="12">
        <v>2827</v>
      </c>
      <c r="BO50" s="12">
        <v>1385</v>
      </c>
      <c r="BP50" s="12">
        <v>891</v>
      </c>
      <c r="BQ50" s="12">
        <v>418</v>
      </c>
      <c r="BR50" s="12">
        <v>291</v>
      </c>
      <c r="BS50" s="12">
        <v>925</v>
      </c>
      <c r="BT50" s="12">
        <v>14</v>
      </c>
      <c r="BU50" s="48">
        <v>-4.2688026884090791E-2</v>
      </c>
      <c r="BV50" s="12">
        <v>21440758800</v>
      </c>
      <c r="BW50" s="54">
        <v>0</v>
      </c>
      <c r="BX50" s="54" t="s">
        <v>243</v>
      </c>
      <c r="BY50" s="54">
        <v>0</v>
      </c>
      <c r="BZ50" s="12">
        <v>-51450500</v>
      </c>
    </row>
    <row r="51" spans="1:78" x14ac:dyDescent="0.25">
      <c r="A51" s="8" t="s">
        <v>368</v>
      </c>
      <c r="B51" s="8" t="s">
        <v>368</v>
      </c>
      <c r="C51" s="9" t="s">
        <v>6</v>
      </c>
      <c r="D51" s="9" t="s">
        <v>58</v>
      </c>
      <c r="E51" s="10" t="s">
        <v>369</v>
      </c>
      <c r="F51" s="21" t="s">
        <v>370</v>
      </c>
      <c r="G51" s="12">
        <v>23310715</v>
      </c>
      <c r="H51" s="9" t="s">
        <v>61</v>
      </c>
      <c r="I51" s="10" t="s">
        <v>11</v>
      </c>
      <c r="J51" s="13" t="s">
        <v>371</v>
      </c>
      <c r="K51" s="10" t="s">
        <v>63</v>
      </c>
      <c r="L51" s="9" t="s">
        <v>64</v>
      </c>
      <c r="M51" s="9" t="s">
        <v>372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1078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v>0</v>
      </c>
      <c r="BN51" s="12">
        <v>5</v>
      </c>
      <c r="BO51" s="12">
        <v>38</v>
      </c>
      <c r="BP51" s="12">
        <v>2</v>
      </c>
      <c r="BQ51" s="12">
        <v>114</v>
      </c>
      <c r="BR51" s="12">
        <v>27</v>
      </c>
      <c r="BS51" s="12">
        <v>1</v>
      </c>
      <c r="BT51" s="12">
        <v>37</v>
      </c>
      <c r="BU51" s="48">
        <v>0.39595671866095405</v>
      </c>
      <c r="BV51" s="12">
        <v>12911689659.350994</v>
      </c>
      <c r="BW51" s="54">
        <v>9184390077.0833645</v>
      </c>
      <c r="BX51" s="54">
        <v>2225593989.5308332</v>
      </c>
      <c r="BY51" s="54">
        <v>3905029944.8209715</v>
      </c>
      <c r="BZ51" s="12">
        <v>-210162600</v>
      </c>
    </row>
    <row r="52" spans="1:78" x14ac:dyDescent="0.25">
      <c r="A52" s="8" t="s">
        <v>373</v>
      </c>
      <c r="B52" s="8" t="s">
        <v>373</v>
      </c>
      <c r="C52" s="9" t="s">
        <v>6</v>
      </c>
      <c r="D52" s="9" t="s">
        <v>24</v>
      </c>
      <c r="E52" s="10" t="s">
        <v>374</v>
      </c>
      <c r="F52" s="21" t="s">
        <v>375</v>
      </c>
      <c r="G52" s="12">
        <v>11530580</v>
      </c>
      <c r="H52" s="9" t="s">
        <v>376</v>
      </c>
      <c r="I52" s="10" t="s">
        <v>11</v>
      </c>
      <c r="J52" s="13" t="s">
        <v>377</v>
      </c>
      <c r="K52" s="10" t="s">
        <v>378</v>
      </c>
      <c r="L52" s="9" t="s">
        <v>124</v>
      </c>
      <c r="M52" s="9" t="s">
        <v>95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1078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v>0</v>
      </c>
      <c r="BN52" s="12">
        <v>0</v>
      </c>
      <c r="BO52" s="12">
        <v>288</v>
      </c>
      <c r="BP52" s="12">
        <v>0</v>
      </c>
      <c r="BQ52" s="12">
        <v>50</v>
      </c>
      <c r="BR52" s="12">
        <v>98</v>
      </c>
      <c r="BS52" s="12">
        <v>1</v>
      </c>
      <c r="BT52" s="12">
        <v>110</v>
      </c>
      <c r="BU52" s="48">
        <v>-0.17510240107686548</v>
      </c>
      <c r="BV52" s="12">
        <v>3012334881.6405659</v>
      </c>
      <c r="BW52" s="54">
        <v>2177305696.817697</v>
      </c>
      <c r="BX52" s="54">
        <v>832569245.29436648</v>
      </c>
      <c r="BY52" s="54">
        <v>369402621.41398466</v>
      </c>
      <c r="BZ52" s="12">
        <v>-70657300</v>
      </c>
    </row>
    <row r="53" spans="1:78" x14ac:dyDescent="0.25">
      <c r="A53" s="8" t="s">
        <v>379</v>
      </c>
      <c r="B53" s="8" t="s">
        <v>379</v>
      </c>
      <c r="C53" s="9" t="s">
        <v>6</v>
      </c>
      <c r="D53" s="9" t="s">
        <v>37</v>
      </c>
      <c r="E53" s="10" t="s">
        <v>380</v>
      </c>
      <c r="F53" s="21" t="s">
        <v>381</v>
      </c>
      <c r="G53" s="12">
        <v>1148130</v>
      </c>
      <c r="H53" s="9" t="s">
        <v>382</v>
      </c>
      <c r="I53" s="10" t="s">
        <v>11</v>
      </c>
      <c r="J53" s="13" t="s">
        <v>122</v>
      </c>
      <c r="K53" s="10" t="s">
        <v>383</v>
      </c>
      <c r="L53" s="9" t="s">
        <v>353</v>
      </c>
      <c r="M53" s="9" t="s">
        <v>384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1078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385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243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v>199</v>
      </c>
      <c r="BN53" s="12">
        <v>362</v>
      </c>
      <c r="BO53" s="12">
        <v>230</v>
      </c>
      <c r="BP53" s="12">
        <v>170</v>
      </c>
      <c r="BQ53" s="12">
        <v>237</v>
      </c>
      <c r="BR53" s="12">
        <v>579</v>
      </c>
      <c r="BS53" s="12">
        <v>394</v>
      </c>
      <c r="BT53" s="12">
        <v>533</v>
      </c>
      <c r="BU53" s="48">
        <v>0.15113133515585564</v>
      </c>
      <c r="BV53" s="12">
        <v>4471598726.6435986</v>
      </c>
      <c r="BW53" s="54">
        <v>3672745374.0951972</v>
      </c>
      <c r="BX53" s="54">
        <v>926481266.43598616</v>
      </c>
      <c r="BY53" s="54">
        <v>602398491.34948099</v>
      </c>
      <c r="BZ53" s="12">
        <v>16109600</v>
      </c>
    </row>
    <row r="54" spans="1:78" x14ac:dyDescent="0.25">
      <c r="A54" s="8" t="s">
        <v>386</v>
      </c>
      <c r="B54" s="8" t="s">
        <v>386</v>
      </c>
      <c r="C54" s="9" t="s">
        <v>6</v>
      </c>
      <c r="D54" s="9" t="s">
        <v>103</v>
      </c>
      <c r="E54" s="10" t="s">
        <v>387</v>
      </c>
      <c r="F54" s="21" t="s">
        <v>388</v>
      </c>
      <c r="G54" s="12">
        <v>11062113</v>
      </c>
      <c r="H54" s="9" t="s">
        <v>11</v>
      </c>
      <c r="I54" s="10" t="s">
        <v>11</v>
      </c>
      <c r="J54" s="13" t="s">
        <v>389</v>
      </c>
      <c r="K54" s="10" t="s">
        <v>390</v>
      </c>
      <c r="L54" s="9" t="s">
        <v>391</v>
      </c>
      <c r="M54" s="9" t="s">
        <v>278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1078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243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  <c r="BV54" s="12">
        <v>11997800760.224199</v>
      </c>
      <c r="BW54" s="54">
        <v>0</v>
      </c>
      <c r="BX54" s="54" t="s">
        <v>243</v>
      </c>
      <c r="BY54" s="54">
        <v>0</v>
      </c>
      <c r="BZ54" s="12">
        <v>103339600</v>
      </c>
    </row>
    <row r="55" spans="1:78" x14ac:dyDescent="0.25">
      <c r="A55" s="8" t="s">
        <v>392</v>
      </c>
      <c r="B55" s="8" t="s">
        <v>392</v>
      </c>
      <c r="C55" s="9" t="s">
        <v>6</v>
      </c>
      <c r="D55" s="9" t="s">
        <v>7</v>
      </c>
      <c r="E55" s="10" t="s">
        <v>393</v>
      </c>
      <c r="F55" s="21" t="s">
        <v>394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395</v>
      </c>
      <c r="L55" s="9" t="s">
        <v>396</v>
      </c>
      <c r="M55" s="9" t="s">
        <v>1060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397</v>
      </c>
      <c r="W55" s="15" t="s">
        <v>398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>
        <v>0.37</v>
      </c>
      <c r="AD55" s="17" t="s">
        <v>1078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  <c r="BV55" s="12">
        <v>118096227400.09161</v>
      </c>
      <c r="BW55" s="54">
        <v>74228823296.660355</v>
      </c>
      <c r="BX55" s="54">
        <v>23184431897.34951</v>
      </c>
      <c r="BY55" s="54">
        <v>38533549614.748726</v>
      </c>
      <c r="BZ55" s="12" t="e">
        <v>#REF!</v>
      </c>
    </row>
    <row r="56" spans="1:78" ht="24" x14ac:dyDescent="0.25">
      <c r="A56" s="8" t="s">
        <v>399</v>
      </c>
      <c r="B56" s="8" t="s">
        <v>399</v>
      </c>
      <c r="C56" s="22" t="s">
        <v>400</v>
      </c>
      <c r="D56" s="22" t="s">
        <v>401</v>
      </c>
      <c r="E56" s="17" t="s">
        <v>402</v>
      </c>
      <c r="F56" s="23" t="s">
        <v>403</v>
      </c>
      <c r="G56" s="12">
        <v>328239523</v>
      </c>
      <c r="H56" s="9" t="s">
        <v>11</v>
      </c>
      <c r="I56" s="17" t="s">
        <v>11</v>
      </c>
      <c r="J56" s="24" t="s">
        <v>404</v>
      </c>
      <c r="K56" s="17" t="s">
        <v>366</v>
      </c>
      <c r="L56" s="22" t="s">
        <v>367</v>
      </c>
      <c r="M56" s="22" t="s">
        <v>405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406</v>
      </c>
      <c r="W56" s="26" t="s">
        <v>407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1080</v>
      </c>
      <c r="AE56" s="17" t="s">
        <v>408</v>
      </c>
      <c r="AF56" s="18">
        <v>38153</v>
      </c>
      <c r="AG56" s="18">
        <v>38718</v>
      </c>
      <c r="AH56" s="17" t="s">
        <v>409</v>
      </c>
      <c r="AI56" s="7" t="s">
        <v>35</v>
      </c>
      <c r="AJ56" s="9" t="s">
        <v>410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 t="e">
        <f>VLOOKUP(A56,'[1]Trade_Map_-_Liste_des_marchés_i'!$A$18:$K$221,3,0)</f>
        <v>#N/A</v>
      </c>
      <c r="BE56" s="12" t="e">
        <f>VLOOKUP($A56,'[1]Trade_Map_-_Liste_des_marchés_i'!$A$18:$K$221,4,0)</f>
        <v>#N/A</v>
      </c>
      <c r="BF56" s="12" t="e">
        <f>VLOOKUP($A56,'[1]Trade_Map_-_Liste_des_marchés_i'!$A$18:$K$221,5,0)</f>
        <v>#N/A</v>
      </c>
      <c r="BG56" s="12" t="e">
        <f>VLOOKUP($A56,'[1]Trade_Map_-_Liste_des_marchés_i'!$A$18:$K$221,6,0)</f>
        <v>#N/A</v>
      </c>
      <c r="BH56" s="12" t="e">
        <f>VLOOKUP($A56,'[1]Trade_Map_-_Liste_des_marchés_i'!$A$18:$K$221,7,0)</f>
        <v>#N/A</v>
      </c>
      <c r="BI56" s="12" t="e">
        <f>VLOOKUP($A56,'[1]Trade_Map_-_Liste_des_marchés_i'!$A$18:$K$221,8,0)</f>
        <v>#N/A</v>
      </c>
      <c r="BJ56" s="12" t="e">
        <f>VLOOKUP($A56,'[1]Trade_Map_-_Liste_des_marchés_i'!$A$18:$K$221,9,0)</f>
        <v>#N/A</v>
      </c>
      <c r="BK56" s="12" t="e">
        <f>VLOOKUP($A56,'[1]Trade_Map_-_Liste_des_marchés_i'!$A$18:$K$221,10,0)</f>
        <v>#N/A</v>
      </c>
      <c r="BL56" s="48">
        <v>3.2584058721659259E-2</v>
      </c>
      <c r="BM56" s="12" t="e">
        <v>#N/A</v>
      </c>
      <c r="BN56" s="12" t="e">
        <v>#N/A</v>
      </c>
      <c r="BO56" s="12" t="e">
        <v>#N/A</v>
      </c>
      <c r="BP56" s="12" t="e">
        <v>#N/A</v>
      </c>
      <c r="BQ56" s="12" t="e">
        <v>#N/A</v>
      </c>
      <c r="BR56" s="12" t="e">
        <v>#N/A</v>
      </c>
      <c r="BS56" s="12" t="e">
        <v>#N/A</v>
      </c>
      <c r="BT56" s="12" t="e">
        <v>#N/A</v>
      </c>
      <c r="BU56" s="48">
        <v>4.0569622594589294E-2</v>
      </c>
      <c r="BV56" s="12">
        <v>21433226000000</v>
      </c>
      <c r="BW56" s="54">
        <v>12671538762017.102</v>
      </c>
      <c r="BX56" s="55">
        <v>2995056000000</v>
      </c>
      <c r="BY56" s="54">
        <v>4504040000000</v>
      </c>
      <c r="BZ56" s="12">
        <v>-92322211400</v>
      </c>
    </row>
    <row r="57" spans="1:78" x14ac:dyDescent="0.25">
      <c r="A57" s="8" t="s">
        <v>411</v>
      </c>
      <c r="B57" s="8" t="s">
        <v>411</v>
      </c>
      <c r="C57" s="22" t="s">
        <v>400</v>
      </c>
      <c r="D57" s="22" t="s">
        <v>412</v>
      </c>
      <c r="E57" s="17" t="s">
        <v>413</v>
      </c>
      <c r="F57" s="23" t="s">
        <v>414</v>
      </c>
      <c r="G57" s="12">
        <v>211049527</v>
      </c>
      <c r="H57" s="9" t="s">
        <v>112</v>
      </c>
      <c r="I57" s="17" t="s">
        <v>415</v>
      </c>
      <c r="J57" s="24" t="s">
        <v>416</v>
      </c>
      <c r="K57" s="17" t="s">
        <v>417</v>
      </c>
      <c r="L57" s="22" t="s">
        <v>418</v>
      </c>
      <c r="M57" s="22" t="s">
        <v>83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419</v>
      </c>
      <c r="W57" s="15" t="s">
        <v>420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1085</v>
      </c>
      <c r="AE57" s="17"/>
      <c r="AF57" s="17"/>
      <c r="AG57" s="17"/>
      <c r="AH57" s="17"/>
      <c r="AI57" s="17"/>
      <c r="AJ57" s="9" t="s">
        <v>421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VLOOKUP(A57,'[1]Trade_Map_-_Liste_des_marchés_i'!$A$18:$K$221,3,0)</f>
        <v>1266370</v>
      </c>
      <c r="BE57" s="12">
        <f>VLOOKUP($A57,'[1]Trade_Map_-_Liste_des_marchés_i'!$A$18:$K$221,4,0)</f>
        <v>1311733</v>
      </c>
      <c r="BF57" s="12">
        <f>VLOOKUP($A57,'[1]Trade_Map_-_Liste_des_marchés_i'!$A$18:$K$221,5,0)</f>
        <v>1088609</v>
      </c>
      <c r="BG57" s="12">
        <f>VLOOKUP($A57,'[1]Trade_Map_-_Liste_des_marchés_i'!$A$18:$K$221,6,0)</f>
        <v>665821</v>
      </c>
      <c r="BH57" s="12">
        <f>VLOOKUP($A57,'[1]Trade_Map_-_Liste_des_marchés_i'!$A$18:$K$221,7,0)</f>
        <v>589978</v>
      </c>
      <c r="BI57" s="12">
        <f>VLOOKUP($A57,'[1]Trade_Map_-_Liste_des_marchés_i'!$A$18:$K$221,8,0)</f>
        <v>756678</v>
      </c>
      <c r="BJ57" s="12">
        <f>VLOOKUP($A57,'[1]Trade_Map_-_Liste_des_marchés_i'!$A$18:$K$221,9,0)</f>
        <v>767557</v>
      </c>
      <c r="BK57" s="12">
        <f>VLOOKUP($A57,'[1]Trade_Map_-_Liste_des_marchés_i'!$A$18:$K$221,10,0)</f>
        <v>898549</v>
      </c>
      <c r="BL57" s="48">
        <v>-4.7836360213998286E-2</v>
      </c>
      <c r="BM57" s="12">
        <v>1013234</v>
      </c>
      <c r="BN57" s="12">
        <v>805559</v>
      </c>
      <c r="BO57" s="12">
        <v>548344</v>
      </c>
      <c r="BP57" s="12">
        <v>625260</v>
      </c>
      <c r="BQ57" s="12">
        <v>653799</v>
      </c>
      <c r="BR57" s="12">
        <v>716604</v>
      </c>
      <c r="BS57" s="12">
        <v>618826</v>
      </c>
      <c r="BT57" s="12">
        <v>576964</v>
      </c>
      <c r="BU57" s="48">
        <v>-7.7295351023330183E-2</v>
      </c>
      <c r="BV57" s="12">
        <v>1839758040765.623</v>
      </c>
      <c r="BW57" s="54">
        <v>1506058515802.6375</v>
      </c>
      <c r="BX57" s="55">
        <v>373150131322.09406</v>
      </c>
      <c r="BY57" s="54">
        <v>278042052757.00336</v>
      </c>
      <c r="BZ57" s="12">
        <v>4665744400</v>
      </c>
    </row>
    <row r="58" spans="1:78" x14ac:dyDescent="0.25">
      <c r="A58" s="8" t="s">
        <v>422</v>
      </c>
      <c r="B58" s="8" t="s">
        <v>422</v>
      </c>
      <c r="C58" s="22" t="s">
        <v>400</v>
      </c>
      <c r="D58" s="22" t="s">
        <v>412</v>
      </c>
      <c r="E58" s="17" t="s">
        <v>423</v>
      </c>
      <c r="F58" s="23" t="s">
        <v>424</v>
      </c>
      <c r="G58" s="12">
        <v>32510453</v>
      </c>
      <c r="H58" s="9" t="s">
        <v>425</v>
      </c>
      <c r="I58" s="17" t="s">
        <v>415</v>
      </c>
      <c r="J58" s="24" t="s">
        <v>426</v>
      </c>
      <c r="K58" s="17" t="s">
        <v>427</v>
      </c>
      <c r="L58" s="22" t="s">
        <v>428</v>
      </c>
      <c r="M58" s="22" t="s">
        <v>83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429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1085</v>
      </c>
      <c r="AE58" s="17"/>
      <c r="AF58" s="17"/>
      <c r="AG58" s="17"/>
      <c r="AH58" s="17"/>
      <c r="AI58" s="17"/>
      <c r="AJ58" s="9" t="s">
        <v>430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VLOOKUP(A58,'[1]Trade_Map_-_Liste_des_marchés_i'!$A$18:$K$221,3,0)</f>
        <v>21250</v>
      </c>
      <c r="BE58" s="12">
        <f>VLOOKUP($A58,'[1]Trade_Map_-_Liste_des_marchés_i'!$A$18:$K$221,4,0)</f>
        <v>16325</v>
      </c>
      <c r="BF58" s="12">
        <f>VLOOKUP($A58,'[1]Trade_Map_-_Liste_des_marchés_i'!$A$18:$K$221,5,0)</f>
        <v>22412</v>
      </c>
      <c r="BG58" s="12">
        <f>VLOOKUP($A58,'[1]Trade_Map_-_Liste_des_marchés_i'!$A$18:$K$221,6,0)</f>
        <v>45163</v>
      </c>
      <c r="BH58" s="12">
        <f>VLOOKUP($A58,'[1]Trade_Map_-_Liste_des_marchés_i'!$A$18:$K$221,7,0)</f>
        <v>41917</v>
      </c>
      <c r="BI58" s="12">
        <f>VLOOKUP($A58,'[1]Trade_Map_-_Liste_des_marchés_i'!$A$18:$K$221,8,0)</f>
        <v>50714</v>
      </c>
      <c r="BJ58" s="12">
        <f>VLOOKUP($A58,'[1]Trade_Map_-_Liste_des_marchés_i'!$A$18:$K$221,9,0)</f>
        <v>48241</v>
      </c>
      <c r="BK58" s="12">
        <f>VLOOKUP($A58,'[1]Trade_Map_-_Liste_des_marchés_i'!$A$18:$K$221,10,0)</f>
        <v>27894</v>
      </c>
      <c r="BL58" s="48">
        <v>3.9630082014141754E-2</v>
      </c>
      <c r="BM58" s="12">
        <v>28472</v>
      </c>
      <c r="BN58" s="12">
        <v>12885</v>
      </c>
      <c r="BO58" s="12">
        <v>11857</v>
      </c>
      <c r="BP58" s="12">
        <v>15724</v>
      </c>
      <c r="BQ58" s="12">
        <v>25635</v>
      </c>
      <c r="BR58" s="12">
        <v>23791</v>
      </c>
      <c r="BS58" s="12">
        <v>32995</v>
      </c>
      <c r="BT58" s="12">
        <v>34243</v>
      </c>
      <c r="BU58" s="48">
        <v>2.6716513691543931E-2</v>
      </c>
      <c r="BV58" s="12">
        <v>226848050819.52478</v>
      </c>
      <c r="BW58" s="54">
        <v>136687434769.98352</v>
      </c>
      <c r="BX58" s="55">
        <v>30181883558.565308</v>
      </c>
      <c r="BY58" s="54">
        <v>47305606328.469124</v>
      </c>
      <c r="BZ58" s="12">
        <v>277118000</v>
      </c>
    </row>
    <row r="59" spans="1:78" x14ac:dyDescent="0.25">
      <c r="A59" s="8" t="s">
        <v>431</v>
      </c>
      <c r="B59" s="8" t="s">
        <v>431</v>
      </c>
      <c r="C59" s="22" t="s">
        <v>400</v>
      </c>
      <c r="D59" s="22" t="s">
        <v>412</v>
      </c>
      <c r="E59" s="17" t="s">
        <v>432</v>
      </c>
      <c r="F59" s="23" t="s">
        <v>433</v>
      </c>
      <c r="G59" s="12">
        <v>3461734</v>
      </c>
      <c r="H59" s="9" t="s">
        <v>434</v>
      </c>
      <c r="I59" s="17" t="s">
        <v>415</v>
      </c>
      <c r="J59" s="24" t="s">
        <v>435</v>
      </c>
      <c r="K59" s="17" t="s">
        <v>436</v>
      </c>
      <c r="L59" s="22" t="s">
        <v>437</v>
      </c>
      <c r="M59" s="22" t="s">
        <v>83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1085</v>
      </c>
      <c r="AE59" s="17"/>
      <c r="AF59" s="17"/>
      <c r="AG59" s="17"/>
      <c r="AH59" s="17"/>
      <c r="AI59" s="17"/>
      <c r="AJ59" s="9" t="s">
        <v>438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VLOOKUP(A59,'[1]Trade_Map_-_Liste_des_marchés_i'!$A$18:$K$221,3,0)</f>
        <v>13749</v>
      </c>
      <c r="BE59" s="12">
        <f>VLOOKUP($A59,'[1]Trade_Map_-_Liste_des_marchés_i'!$A$18:$K$221,4,0)</f>
        <v>12550</v>
      </c>
      <c r="BF59" s="12">
        <f>VLOOKUP($A59,'[1]Trade_Map_-_Liste_des_marchés_i'!$A$18:$K$221,5,0)</f>
        <v>5909</v>
      </c>
      <c r="BG59" s="12">
        <f>VLOOKUP($A59,'[1]Trade_Map_-_Liste_des_marchés_i'!$A$18:$K$221,6,0)</f>
        <v>153</v>
      </c>
      <c r="BH59" s="12">
        <f>VLOOKUP($A59,'[1]Trade_Map_-_Liste_des_marchés_i'!$A$18:$K$221,7,0)</f>
        <v>15342</v>
      </c>
      <c r="BI59" s="12">
        <f>VLOOKUP($A59,'[1]Trade_Map_-_Liste_des_marchés_i'!$A$18:$K$221,8,0)</f>
        <v>16608</v>
      </c>
      <c r="BJ59" s="12">
        <f>VLOOKUP($A59,'[1]Trade_Map_-_Liste_des_marchés_i'!$A$18:$K$221,9,0)</f>
        <v>37779</v>
      </c>
      <c r="BK59" s="12">
        <f>VLOOKUP($A59,'[1]Trade_Map_-_Liste_des_marchés_i'!$A$18:$K$221,10,0)</f>
        <v>18577</v>
      </c>
      <c r="BL59" s="48">
        <v>4.3931655433535166E-2</v>
      </c>
      <c r="BM59" s="12">
        <v>161149</v>
      </c>
      <c r="BN59" s="12">
        <v>31505</v>
      </c>
      <c r="BO59" s="12">
        <v>32132</v>
      </c>
      <c r="BP59" s="12">
        <v>17455</v>
      </c>
      <c r="BQ59" s="12">
        <v>12759</v>
      </c>
      <c r="BR59" s="12">
        <v>6558</v>
      </c>
      <c r="BS59" s="12">
        <v>6066</v>
      </c>
      <c r="BT59" s="12">
        <v>3414</v>
      </c>
      <c r="BU59" s="48">
        <v>-0.42341641820630849</v>
      </c>
      <c r="BV59" s="12">
        <v>56045912952.97316</v>
      </c>
      <c r="BW59" s="54">
        <v>35027607557.832558</v>
      </c>
      <c r="BX59" s="55">
        <v>8408544569.7769423</v>
      </c>
      <c r="BY59" s="54">
        <v>9057631384.2548943</v>
      </c>
      <c r="BZ59" s="12">
        <v>-49762100</v>
      </c>
    </row>
    <row r="60" spans="1:78" x14ac:dyDescent="0.25">
      <c r="A60" s="8" t="s">
        <v>439</v>
      </c>
      <c r="B60" s="8" t="s">
        <v>439</v>
      </c>
      <c r="C60" s="22" t="s">
        <v>400</v>
      </c>
      <c r="D60" s="22" t="s">
        <v>412</v>
      </c>
      <c r="E60" s="17" t="s">
        <v>440</v>
      </c>
      <c r="F60" s="23" t="s">
        <v>441</v>
      </c>
      <c r="G60" s="12">
        <v>44938712</v>
      </c>
      <c r="H60" s="9" t="s">
        <v>434</v>
      </c>
      <c r="I60" s="17" t="s">
        <v>415</v>
      </c>
      <c r="J60" s="24" t="s">
        <v>442</v>
      </c>
      <c r="K60" s="17" t="s">
        <v>443</v>
      </c>
      <c r="L60" s="22" t="s">
        <v>256</v>
      </c>
      <c r="M60" s="22" t="s">
        <v>83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444</v>
      </c>
      <c r="W60" s="15" t="s">
        <v>445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1085</v>
      </c>
      <c r="AE60" s="17"/>
      <c r="AF60" s="17"/>
      <c r="AG60" s="17"/>
      <c r="AH60" s="17"/>
      <c r="AI60" s="17"/>
      <c r="AJ60" s="9" t="s">
        <v>446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VLOOKUP(A60,'[1]Trade_Map_-_Liste_des_marchés_i'!$A$18:$K$221,3,0)</f>
        <v>94115</v>
      </c>
      <c r="BE60" s="12">
        <f>VLOOKUP($A60,'[1]Trade_Map_-_Liste_des_marchés_i'!$A$18:$K$221,4,0)</f>
        <v>42087</v>
      </c>
      <c r="BF60" s="12">
        <f>VLOOKUP($A60,'[1]Trade_Map_-_Liste_des_marchés_i'!$A$18:$K$221,5,0)</f>
        <v>40736</v>
      </c>
      <c r="BG60" s="12">
        <f>VLOOKUP($A60,'[1]Trade_Map_-_Liste_des_marchés_i'!$A$18:$K$221,6,0)</f>
        <v>3927</v>
      </c>
      <c r="BH60" s="12">
        <f>VLOOKUP($A60,'[1]Trade_Map_-_Liste_des_marchés_i'!$A$18:$K$221,7,0)</f>
        <v>113046</v>
      </c>
      <c r="BI60" s="12">
        <f>VLOOKUP($A60,'[1]Trade_Map_-_Liste_des_marchés_i'!$A$18:$K$221,8,0)</f>
        <v>92510</v>
      </c>
      <c r="BJ60" s="12">
        <f>VLOOKUP($A60,'[1]Trade_Map_-_Liste_des_marchés_i'!$A$18:$K$221,9,0)</f>
        <v>118911</v>
      </c>
      <c r="BK60" s="12">
        <f>VLOOKUP($A60,'[1]Trade_Map_-_Liste_des_marchés_i'!$A$18:$K$221,10,0)</f>
        <v>190010</v>
      </c>
      <c r="BL60" s="48">
        <v>0.10557505247423871</v>
      </c>
      <c r="BM60" s="12">
        <v>630369</v>
      </c>
      <c r="BN60" s="12">
        <v>550321</v>
      </c>
      <c r="BO60" s="12">
        <v>581172</v>
      </c>
      <c r="BP60" s="12">
        <v>412024</v>
      </c>
      <c r="BQ60" s="12">
        <v>446906</v>
      </c>
      <c r="BR60" s="12">
        <v>577434</v>
      </c>
      <c r="BS60" s="12">
        <v>408362</v>
      </c>
      <c r="BT60" s="12">
        <v>738750</v>
      </c>
      <c r="BU60" s="48">
        <v>2.2923686714241276E-2</v>
      </c>
      <c r="BV60" s="12">
        <v>445445177459.42603</v>
      </c>
      <c r="BW60" s="54">
        <v>291823754916.01691</v>
      </c>
      <c r="BX60" s="55">
        <v>70251190127.897171</v>
      </c>
      <c r="BY60" s="54">
        <v>64782625812.630249</v>
      </c>
      <c r="BZ60" s="12">
        <v>1599029700</v>
      </c>
    </row>
    <row r="61" spans="1:78" x14ac:dyDescent="0.25">
      <c r="A61" s="8" t="s">
        <v>447</v>
      </c>
      <c r="B61" s="8" t="s">
        <v>447</v>
      </c>
      <c r="C61" s="22" t="s">
        <v>400</v>
      </c>
      <c r="D61" s="22" t="s">
        <v>412</v>
      </c>
      <c r="E61" s="17" t="s">
        <v>448</v>
      </c>
      <c r="F61" s="23" t="s">
        <v>449</v>
      </c>
      <c r="G61" s="12">
        <v>18952038</v>
      </c>
      <c r="H61" s="9" t="s">
        <v>434</v>
      </c>
      <c r="I61" s="17" t="s">
        <v>415</v>
      </c>
      <c r="J61" s="24" t="s">
        <v>450</v>
      </c>
      <c r="K61" s="17" t="s">
        <v>451</v>
      </c>
      <c r="L61" s="22" t="s">
        <v>452</v>
      </c>
      <c r="M61" s="22" t="s">
        <v>453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454</v>
      </c>
      <c r="W61" s="15" t="s">
        <v>455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1085</v>
      </c>
      <c r="AE61" s="17"/>
      <c r="AF61" s="17"/>
      <c r="AG61" s="17"/>
      <c r="AH61" s="17"/>
      <c r="AI61" s="17"/>
      <c r="AJ61" s="9" t="s">
        <v>438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VLOOKUP(A61,'[1]Trade_Map_-_Liste_des_marchés_i'!$A$18:$K$221,3,0)</f>
        <v>1711</v>
      </c>
      <c r="BE61" s="12">
        <f>VLOOKUP($A61,'[1]Trade_Map_-_Liste_des_marchés_i'!$A$18:$K$221,4,0)</f>
        <v>3349</v>
      </c>
      <c r="BF61" s="12">
        <f>VLOOKUP($A61,'[1]Trade_Map_-_Liste_des_marchés_i'!$A$18:$K$221,5,0)</f>
        <v>8816</v>
      </c>
      <c r="BG61" s="12">
        <f>VLOOKUP($A61,'[1]Trade_Map_-_Liste_des_marchés_i'!$A$18:$K$221,6,0)</f>
        <v>12169</v>
      </c>
      <c r="BH61" s="12">
        <f>VLOOKUP($A61,'[1]Trade_Map_-_Liste_des_marchés_i'!$A$18:$K$221,7,0)</f>
        <v>13470</v>
      </c>
      <c r="BI61" s="12">
        <f>VLOOKUP($A61,'[1]Trade_Map_-_Liste_des_marchés_i'!$A$18:$K$221,8,0)</f>
        <v>13622</v>
      </c>
      <c r="BJ61" s="12">
        <f>VLOOKUP($A61,'[1]Trade_Map_-_Liste_des_marchés_i'!$A$18:$K$221,9,0)</f>
        <v>8596</v>
      </c>
      <c r="BK61" s="12">
        <f>VLOOKUP($A61,'[1]Trade_Map_-_Liste_des_marchés_i'!$A$18:$K$221,10,0)</f>
        <v>13771</v>
      </c>
      <c r="BL61" s="48">
        <v>0.34706305162791518</v>
      </c>
      <c r="BM61" s="12">
        <v>11751</v>
      </c>
      <c r="BN61" s="12">
        <v>18963</v>
      </c>
      <c r="BO61" s="12">
        <v>20050</v>
      </c>
      <c r="BP61" s="12">
        <v>36903</v>
      </c>
      <c r="BQ61" s="12">
        <v>91081</v>
      </c>
      <c r="BR61" s="12">
        <v>93737</v>
      </c>
      <c r="BS61" s="12">
        <v>34988</v>
      </c>
      <c r="BT61" s="12">
        <v>37141</v>
      </c>
      <c r="BU61" s="48">
        <v>0.17868285569839726</v>
      </c>
      <c r="BV61" s="12">
        <v>282318159744.6496</v>
      </c>
      <c r="BW61" s="54">
        <v>178542215507.01764</v>
      </c>
      <c r="BX61" s="55">
        <v>41193164885.356827</v>
      </c>
      <c r="BY61" s="54">
        <v>64297186590.340958</v>
      </c>
      <c r="BZ61" s="12">
        <v>502685600</v>
      </c>
    </row>
    <row r="62" spans="1:78" x14ac:dyDescent="0.25">
      <c r="A62" s="8" t="s">
        <v>456</v>
      </c>
      <c r="B62" s="8" t="s">
        <v>456</v>
      </c>
      <c r="C62" s="22" t="s">
        <v>400</v>
      </c>
      <c r="D62" s="22" t="s">
        <v>412</v>
      </c>
      <c r="E62" s="17" t="s">
        <v>457</v>
      </c>
      <c r="F62" s="23" t="s">
        <v>458</v>
      </c>
      <c r="G62" s="12">
        <v>10738958</v>
      </c>
      <c r="H62" s="9" t="s">
        <v>11</v>
      </c>
      <c r="I62" s="17" t="s">
        <v>11</v>
      </c>
      <c r="J62" s="24" t="s">
        <v>459</v>
      </c>
      <c r="K62" s="17" t="s">
        <v>460</v>
      </c>
      <c r="L62" s="22" t="s">
        <v>461</v>
      </c>
      <c r="M62" s="22" t="s">
        <v>90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462</v>
      </c>
      <c r="W62" s="15" t="s">
        <v>463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1085</v>
      </c>
      <c r="AE62" s="17"/>
      <c r="AF62" s="17"/>
      <c r="AG62" s="17"/>
      <c r="AH62" s="17"/>
      <c r="AI62" s="17"/>
      <c r="AJ62" s="9" t="s">
        <v>438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VLOOKUP(A62,'[1]Trade_Map_-_Liste_des_marchés_i'!$A$18:$K$221,3,0)</f>
        <v>2235</v>
      </c>
      <c r="BE62" s="12">
        <f>VLOOKUP($A62,'[1]Trade_Map_-_Liste_des_marchés_i'!$A$18:$K$221,4,0)</f>
        <v>372</v>
      </c>
      <c r="BF62" s="12">
        <f>VLOOKUP($A62,'[1]Trade_Map_-_Liste_des_marchés_i'!$A$18:$K$221,5,0)</f>
        <v>958</v>
      </c>
      <c r="BG62" s="12">
        <f>VLOOKUP($A62,'[1]Trade_Map_-_Liste_des_marchés_i'!$A$18:$K$221,6,0)</f>
        <v>1614</v>
      </c>
      <c r="BH62" s="12">
        <f>VLOOKUP($A62,'[1]Trade_Map_-_Liste_des_marchés_i'!$A$18:$K$221,7,0)</f>
        <v>615</v>
      </c>
      <c r="BI62" s="12">
        <f>VLOOKUP($A62,'[1]Trade_Map_-_Liste_des_marchés_i'!$A$18:$K$221,8,0)</f>
        <v>3661</v>
      </c>
      <c r="BJ62" s="12">
        <f>VLOOKUP($A62,'[1]Trade_Map_-_Liste_des_marchés_i'!$A$18:$K$221,9,0)</f>
        <v>4412</v>
      </c>
      <c r="BK62" s="12">
        <f>VLOOKUP($A62,'[1]Trade_Map_-_Liste_des_marchés_i'!$A$18:$K$221,10,0)</f>
        <v>6466</v>
      </c>
      <c r="BL62" s="48">
        <v>0.16388028145257261</v>
      </c>
      <c r="BM62" s="12">
        <v>189</v>
      </c>
      <c r="BN62" s="12">
        <v>916</v>
      </c>
      <c r="BO62" s="12">
        <v>620</v>
      </c>
      <c r="BP62" s="12">
        <v>618</v>
      </c>
      <c r="BQ62" s="12">
        <v>399</v>
      </c>
      <c r="BR62" s="12">
        <v>671</v>
      </c>
      <c r="BS62" s="12">
        <v>827</v>
      </c>
      <c r="BT62" s="12">
        <v>823</v>
      </c>
      <c r="BU62" s="48">
        <v>0.23389118490199112</v>
      </c>
      <c r="BV62" s="12">
        <v>88941299734.207306</v>
      </c>
      <c r="BW62" s="54">
        <v>59669358268.821053</v>
      </c>
      <c r="BX62" s="55">
        <v>9844732157.4432545</v>
      </c>
      <c r="BY62" s="54">
        <v>23127839333.574879</v>
      </c>
      <c r="BZ62" s="12">
        <v>-1223884000</v>
      </c>
    </row>
    <row r="63" spans="1:78" ht="16.5" customHeight="1" x14ac:dyDescent="0.25">
      <c r="A63" s="8" t="s">
        <v>464</v>
      </c>
      <c r="B63" s="8" t="s">
        <v>464</v>
      </c>
      <c r="C63" s="22" t="s">
        <v>400</v>
      </c>
      <c r="D63" s="22" t="s">
        <v>401</v>
      </c>
      <c r="E63" s="17" t="s">
        <v>465</v>
      </c>
      <c r="F63" s="23" t="s">
        <v>466</v>
      </c>
      <c r="G63" s="12">
        <v>127575529</v>
      </c>
      <c r="H63" s="9" t="s">
        <v>434</v>
      </c>
      <c r="I63" s="17" t="s">
        <v>467</v>
      </c>
      <c r="J63" s="24" t="s">
        <v>468</v>
      </c>
      <c r="K63" s="17" t="s">
        <v>469</v>
      </c>
      <c r="L63" s="22" t="s">
        <v>470</v>
      </c>
      <c r="M63" s="22" t="s">
        <v>471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472</v>
      </c>
      <c r="W63" s="15" t="s">
        <v>473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1085</v>
      </c>
      <c r="AE63" s="17"/>
      <c r="AF63" s="17"/>
      <c r="AG63" s="17"/>
      <c r="AH63" s="17"/>
      <c r="AI63" s="17"/>
      <c r="AJ63" s="9" t="s">
        <v>438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VLOOKUP(A63,'[1]Trade_Map_-_Liste_des_marchés_i'!$A$18:$K$221,3,0)</f>
        <v>112509</v>
      </c>
      <c r="BE63" s="12">
        <f>VLOOKUP($A63,'[1]Trade_Map_-_Liste_des_marchés_i'!$A$18:$K$221,4,0)</f>
        <v>75419</v>
      </c>
      <c r="BF63" s="12">
        <f>VLOOKUP($A63,'[1]Trade_Map_-_Liste_des_marchés_i'!$A$18:$K$221,5,0)</f>
        <v>95861</v>
      </c>
      <c r="BG63" s="12">
        <f>VLOOKUP($A63,'[1]Trade_Map_-_Liste_des_marchés_i'!$A$18:$K$221,6,0)</f>
        <v>98481</v>
      </c>
      <c r="BH63" s="12">
        <f>VLOOKUP($A63,'[1]Trade_Map_-_Liste_des_marchés_i'!$A$18:$K$221,7,0)</f>
        <v>60338</v>
      </c>
      <c r="BI63" s="12">
        <f>VLOOKUP($A63,'[1]Trade_Map_-_Liste_des_marchés_i'!$A$18:$K$221,8,0)</f>
        <v>127475</v>
      </c>
      <c r="BJ63" s="12">
        <f>VLOOKUP($A63,'[1]Trade_Map_-_Liste_des_marchés_i'!$A$18:$K$221,9,0)</f>
        <v>214615</v>
      </c>
      <c r="BK63" s="12">
        <f>VLOOKUP($A63,'[1]Trade_Map_-_Liste_des_marchés_i'!$A$18:$K$221,10,0)</f>
        <v>157663</v>
      </c>
      <c r="BL63" s="48">
        <v>4.9384501885860077E-2</v>
      </c>
      <c r="BM63" s="12">
        <v>45803</v>
      </c>
      <c r="BN63" s="12">
        <v>49729</v>
      </c>
      <c r="BO63" s="12">
        <v>153351</v>
      </c>
      <c r="BP63" s="12">
        <v>68342</v>
      </c>
      <c r="BQ63" s="12">
        <v>84630</v>
      </c>
      <c r="BR63" s="12">
        <v>199449</v>
      </c>
      <c r="BS63" s="12">
        <v>139230</v>
      </c>
      <c r="BT63" s="12">
        <v>261018</v>
      </c>
      <c r="BU63" s="48">
        <v>0.28223632547984878</v>
      </c>
      <c r="BV63" s="12">
        <v>1268870527160.0325</v>
      </c>
      <c r="BW63" s="54">
        <v>861156097985.33215</v>
      </c>
      <c r="BX63" s="55">
        <v>144122539971.76022</v>
      </c>
      <c r="BY63" s="54">
        <v>267576111837.87039</v>
      </c>
      <c r="BZ63" s="12">
        <v>541431800</v>
      </c>
    </row>
    <row r="64" spans="1:78" x14ac:dyDescent="0.25">
      <c r="A64" s="8" t="s">
        <v>474</v>
      </c>
      <c r="B64" s="8" t="s">
        <v>474</v>
      </c>
      <c r="C64" s="22" t="s">
        <v>400</v>
      </c>
      <c r="D64" s="22" t="s">
        <v>401</v>
      </c>
      <c r="E64" s="17" t="s">
        <v>475</v>
      </c>
      <c r="F64" s="23" t="s">
        <v>476</v>
      </c>
      <c r="G64" s="12">
        <v>37589262</v>
      </c>
      <c r="H64" s="9" t="s">
        <v>106</v>
      </c>
      <c r="I64" s="17" t="s">
        <v>11</v>
      </c>
      <c r="J64" s="24" t="s">
        <v>477</v>
      </c>
      <c r="K64" s="17" t="s">
        <v>478</v>
      </c>
      <c r="L64" s="22" t="s">
        <v>479</v>
      </c>
      <c r="M64" s="22" t="s">
        <v>480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481</v>
      </c>
      <c r="W64" s="15" t="s">
        <v>482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1085</v>
      </c>
      <c r="AE64" s="17"/>
      <c r="AF64" s="17"/>
      <c r="AG64" s="17"/>
      <c r="AH64" s="17"/>
      <c r="AI64" s="17"/>
      <c r="AJ64" s="9" t="s">
        <v>483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VLOOKUP(A64,'[1]Trade_Map_-_Liste_des_marchés_i'!$A$18:$K$221,3,0)</f>
        <v>66688</v>
      </c>
      <c r="BE64" s="12">
        <f>VLOOKUP($A64,'[1]Trade_Map_-_Liste_des_marchés_i'!$A$18:$K$221,4,0)</f>
        <v>67785</v>
      </c>
      <c r="BF64" s="12">
        <f>VLOOKUP($A64,'[1]Trade_Map_-_Liste_des_marchés_i'!$A$18:$K$221,5,0)</f>
        <v>160663</v>
      </c>
      <c r="BG64" s="12">
        <f>VLOOKUP($A64,'[1]Trade_Map_-_Liste_des_marchés_i'!$A$18:$K$221,6,0)</f>
        <v>206108</v>
      </c>
      <c r="BH64" s="12">
        <f>VLOOKUP($A64,'[1]Trade_Map_-_Liste_des_marchés_i'!$A$18:$K$221,7,0)</f>
        <v>166923</v>
      </c>
      <c r="BI64" s="12">
        <f>VLOOKUP($A64,'[1]Trade_Map_-_Liste_des_marchés_i'!$A$18:$K$221,8,0)</f>
        <v>168798</v>
      </c>
      <c r="BJ64" s="12">
        <f>VLOOKUP($A64,'[1]Trade_Map_-_Liste_des_marchés_i'!$A$18:$K$221,9,0)</f>
        <v>313135</v>
      </c>
      <c r="BK64" s="12">
        <f>VLOOKUP($A64,'[1]Trade_Map_-_Liste_des_marchés_i'!$A$18:$K$221,10,0)</f>
        <v>291929</v>
      </c>
      <c r="BL64" s="48">
        <v>0.23482160915477168</v>
      </c>
      <c r="BM64" s="12">
        <v>450825</v>
      </c>
      <c r="BN64" s="12">
        <v>422136</v>
      </c>
      <c r="BO64" s="12">
        <v>348612</v>
      </c>
      <c r="BP64" s="12">
        <v>397945</v>
      </c>
      <c r="BQ64" s="12">
        <v>408843</v>
      </c>
      <c r="BR64" s="12">
        <v>424377</v>
      </c>
      <c r="BS64" s="12">
        <v>487567</v>
      </c>
      <c r="BT64" s="12">
        <v>402838</v>
      </c>
      <c r="BU64" s="48">
        <v>-1.5949261974475215E-2</v>
      </c>
      <c r="BV64" s="12">
        <v>1736425629519.9573</v>
      </c>
      <c r="BW64" s="54">
        <v>1135998564621.4365</v>
      </c>
      <c r="BX64" s="55">
        <v>367540276974.47833</v>
      </c>
      <c r="BY64" s="54">
        <v>394236219987.77893</v>
      </c>
      <c r="BZ64" s="12">
        <v>-659491400</v>
      </c>
    </row>
    <row r="65" spans="1:78" x14ac:dyDescent="0.25">
      <c r="A65" s="8" t="s">
        <v>484</v>
      </c>
      <c r="B65" s="8" t="s">
        <v>484</v>
      </c>
      <c r="C65" s="22" t="s">
        <v>400</v>
      </c>
      <c r="D65" s="22" t="s">
        <v>412</v>
      </c>
      <c r="E65" s="17" t="s">
        <v>485</v>
      </c>
      <c r="F65" s="23" t="s">
        <v>486</v>
      </c>
      <c r="G65" s="12">
        <v>50339443</v>
      </c>
      <c r="H65" s="9" t="s">
        <v>434</v>
      </c>
      <c r="I65" s="17" t="s">
        <v>415</v>
      </c>
      <c r="J65" s="24" t="s">
        <v>416</v>
      </c>
      <c r="K65" s="17" t="s">
        <v>487</v>
      </c>
      <c r="L65" s="22" t="s">
        <v>488</v>
      </c>
      <c r="M65" s="22" t="s">
        <v>83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489</v>
      </c>
      <c r="W65" s="15" t="s">
        <v>490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1085</v>
      </c>
      <c r="AE65" s="17"/>
      <c r="AF65" s="17"/>
      <c r="AG65" s="17"/>
      <c r="AH65" s="17"/>
      <c r="AI65" s="17"/>
      <c r="AJ65" s="9" t="s">
        <v>491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VLOOKUP(A65,'[1]Trade_Map_-_Liste_des_marchés_i'!$A$18:$K$221,3,0)</f>
        <v>13958</v>
      </c>
      <c r="BE65" s="12">
        <f>VLOOKUP($A65,'[1]Trade_Map_-_Liste_des_marchés_i'!$A$18:$K$221,4,0)</f>
        <v>27670</v>
      </c>
      <c r="BF65" s="12">
        <f>VLOOKUP($A65,'[1]Trade_Map_-_Liste_des_marchés_i'!$A$18:$K$221,5,0)</f>
        <v>12395</v>
      </c>
      <c r="BG65" s="12">
        <f>VLOOKUP($A65,'[1]Trade_Map_-_Liste_des_marchés_i'!$A$18:$K$221,6,0)</f>
        <v>8819</v>
      </c>
      <c r="BH65" s="12">
        <f>VLOOKUP($A65,'[1]Trade_Map_-_Liste_des_marchés_i'!$A$18:$K$221,7,0)</f>
        <v>10986</v>
      </c>
      <c r="BI65" s="12">
        <f>VLOOKUP($A65,'[1]Trade_Map_-_Liste_des_marchés_i'!$A$18:$K$221,8,0)</f>
        <v>13256</v>
      </c>
      <c r="BJ65" s="12">
        <f>VLOOKUP($A65,'[1]Trade_Map_-_Liste_des_marchés_i'!$A$18:$K$221,9,0)</f>
        <v>5090</v>
      </c>
      <c r="BK65" s="12">
        <f>VLOOKUP($A65,'[1]Trade_Map_-_Liste_des_marchés_i'!$A$18:$K$221,10,0)</f>
        <v>1647</v>
      </c>
      <c r="BL65" s="48">
        <v>-0.26309745252547223</v>
      </c>
      <c r="BM65" s="12">
        <v>8485</v>
      </c>
      <c r="BN65" s="12">
        <v>5744</v>
      </c>
      <c r="BO65" s="12">
        <v>96147</v>
      </c>
      <c r="BP65" s="12">
        <v>4539</v>
      </c>
      <c r="BQ65" s="12">
        <v>24337</v>
      </c>
      <c r="BR65" s="12">
        <v>60046</v>
      </c>
      <c r="BS65" s="12">
        <v>45929</v>
      </c>
      <c r="BT65" s="12">
        <v>38840</v>
      </c>
      <c r="BU65" s="48">
        <v>0.24272587007502144</v>
      </c>
      <c r="BV65" s="12">
        <v>323615979418.65106</v>
      </c>
      <c r="BW65" s="54">
        <v>264097336858.86465</v>
      </c>
      <c r="BX65" s="55">
        <v>49943286521.146042</v>
      </c>
      <c r="BY65" s="54">
        <v>72122495791.491104</v>
      </c>
      <c r="BZ65" s="12">
        <v>-1091680000</v>
      </c>
    </row>
    <row r="66" spans="1:78" x14ac:dyDescent="0.25">
      <c r="A66" s="8" t="s">
        <v>492</v>
      </c>
      <c r="B66" s="8" t="s">
        <v>493</v>
      </c>
      <c r="C66" s="22" t="s">
        <v>400</v>
      </c>
      <c r="D66" s="22" t="s">
        <v>412</v>
      </c>
      <c r="E66" s="17" t="s">
        <v>494</v>
      </c>
      <c r="F66" s="23" t="s">
        <v>495</v>
      </c>
      <c r="G66" s="12">
        <v>17373662</v>
      </c>
      <c r="H66" s="9" t="s">
        <v>434</v>
      </c>
      <c r="I66" s="17" t="s">
        <v>11</v>
      </c>
      <c r="J66" s="24" t="s">
        <v>496</v>
      </c>
      <c r="K66" s="17" t="s">
        <v>366</v>
      </c>
      <c r="L66" s="22" t="s">
        <v>367</v>
      </c>
      <c r="M66" s="22" t="s">
        <v>83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1085</v>
      </c>
      <c r="AE66" s="17"/>
      <c r="AF66" s="17"/>
      <c r="AG66" s="17"/>
      <c r="AH66" s="17"/>
      <c r="AI66" s="17"/>
      <c r="AJ66" s="9" t="s">
        <v>497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VLOOKUP(A66,'[1]Trade_Map_-_Liste_des_marchés_i'!$A$18:$K$221,3,0)</f>
        <v>419</v>
      </c>
      <c r="BE66" s="12">
        <f>VLOOKUP($A66,'[1]Trade_Map_-_Liste_des_marchés_i'!$A$18:$K$221,4,0)</f>
        <v>832</v>
      </c>
      <c r="BF66" s="12">
        <f>VLOOKUP($A66,'[1]Trade_Map_-_Liste_des_marchés_i'!$A$18:$K$221,5,0)</f>
        <v>1393</v>
      </c>
      <c r="BG66" s="12">
        <f>VLOOKUP($A66,'[1]Trade_Map_-_Liste_des_marchés_i'!$A$18:$K$221,6,0)</f>
        <v>2179</v>
      </c>
      <c r="BH66" s="12">
        <f>VLOOKUP($A66,'[1]Trade_Map_-_Liste_des_marchés_i'!$A$18:$K$221,7,0)</f>
        <v>57</v>
      </c>
      <c r="BI66" s="12">
        <f>VLOOKUP($A66,'[1]Trade_Map_-_Liste_des_marchés_i'!$A$18:$K$221,8,0)</f>
        <v>796</v>
      </c>
      <c r="BJ66" s="12">
        <f>VLOOKUP($A66,'[1]Trade_Map_-_Liste_des_marchés_i'!$A$18:$K$221,9,0)</f>
        <v>1561</v>
      </c>
      <c r="BK66" s="12">
        <f>VLOOKUP($A66,'[1]Trade_Map_-_Liste_des_marchés_i'!$A$18:$K$221,10,0)</f>
        <v>1792</v>
      </c>
      <c r="BL66" s="48">
        <v>0.23072371427727867</v>
      </c>
      <c r="BM66" s="12">
        <v>5133</v>
      </c>
      <c r="BN66" s="12">
        <v>6240</v>
      </c>
      <c r="BO66" s="12">
        <v>6129</v>
      </c>
      <c r="BP66" s="12">
        <v>7801</v>
      </c>
      <c r="BQ66" s="12">
        <v>9938</v>
      </c>
      <c r="BR66" s="12">
        <v>11053</v>
      </c>
      <c r="BS66" s="12">
        <v>15640</v>
      </c>
      <c r="BT66" s="12">
        <v>16279</v>
      </c>
      <c r="BU66" s="48">
        <v>0.17925592115926547</v>
      </c>
      <c r="BV66" s="12">
        <v>107435665000</v>
      </c>
      <c r="BW66" s="54">
        <v>53250164130.153091</v>
      </c>
      <c r="BX66" s="55">
        <v>15583181000</v>
      </c>
      <c r="BY66" s="54">
        <v>26810431000</v>
      </c>
      <c r="BZ66" s="12">
        <v>205228700</v>
      </c>
    </row>
    <row r="67" spans="1:78" x14ac:dyDescent="0.25">
      <c r="A67" s="8" t="s">
        <v>498</v>
      </c>
      <c r="B67" s="8" t="s">
        <v>498</v>
      </c>
      <c r="C67" s="22" t="s">
        <v>400</v>
      </c>
      <c r="D67" s="22" t="s">
        <v>412</v>
      </c>
      <c r="E67" s="17" t="s">
        <v>499</v>
      </c>
      <c r="F67" s="23" t="s">
        <v>500</v>
      </c>
      <c r="G67" s="12">
        <v>5047561</v>
      </c>
      <c r="H67" s="9" t="s">
        <v>434</v>
      </c>
      <c r="I67" s="17" t="s">
        <v>11</v>
      </c>
      <c r="J67" s="24" t="s">
        <v>501</v>
      </c>
      <c r="K67" s="17" t="s">
        <v>502</v>
      </c>
      <c r="L67" s="22" t="s">
        <v>503</v>
      </c>
      <c r="M67" s="22" t="s">
        <v>83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504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1085</v>
      </c>
      <c r="AE67" s="17"/>
      <c r="AF67" s="17"/>
      <c r="AG67" s="17"/>
      <c r="AH67" s="17"/>
      <c r="AI67" s="17"/>
      <c r="AJ67" s="9" t="s">
        <v>505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VLOOKUP(A67,'[1]Trade_Map_-_Liste_des_marchés_i'!$A$18:$K$221,3,0)</f>
        <v>329</v>
      </c>
      <c r="BE67" s="12">
        <f>VLOOKUP($A67,'[1]Trade_Map_-_Liste_des_marchés_i'!$A$18:$K$221,4,0)</f>
        <v>5503</v>
      </c>
      <c r="BF67" s="12">
        <f>VLOOKUP($A67,'[1]Trade_Map_-_Liste_des_marchés_i'!$A$18:$K$221,5,0)</f>
        <v>545</v>
      </c>
      <c r="BG67" s="12">
        <f>VLOOKUP($A67,'[1]Trade_Map_-_Liste_des_marchés_i'!$A$18:$K$221,6,0)</f>
        <v>1171</v>
      </c>
      <c r="BH67" s="12">
        <f>VLOOKUP($A67,'[1]Trade_Map_-_Liste_des_marchés_i'!$A$18:$K$221,7,0)</f>
        <v>1718</v>
      </c>
      <c r="BI67" s="12">
        <f>VLOOKUP($A67,'[1]Trade_Map_-_Liste_des_marchés_i'!$A$18:$K$221,8,0)</f>
        <v>1701</v>
      </c>
      <c r="BJ67" s="12">
        <f>VLOOKUP($A67,'[1]Trade_Map_-_Liste_des_marchés_i'!$A$18:$K$221,9,0)</f>
        <v>1177</v>
      </c>
      <c r="BK67" s="12">
        <f>VLOOKUP($A67,'[1]Trade_Map_-_Liste_des_marchés_i'!$A$18:$K$221,10,0)</f>
        <v>1262</v>
      </c>
      <c r="BL67" s="48">
        <v>0.211738942335292</v>
      </c>
      <c r="BM67" s="12">
        <v>3546</v>
      </c>
      <c r="BN67" s="12">
        <v>2761</v>
      </c>
      <c r="BO67" s="12">
        <v>3587</v>
      </c>
      <c r="BP67" s="12">
        <v>4583</v>
      </c>
      <c r="BQ67" s="12">
        <v>4585</v>
      </c>
      <c r="BR67" s="12">
        <v>3895</v>
      </c>
      <c r="BS67" s="12">
        <v>7241</v>
      </c>
      <c r="BT67" s="12">
        <v>6124</v>
      </c>
      <c r="BU67" s="48">
        <v>8.1183708323481429E-2</v>
      </c>
      <c r="BV67" s="12">
        <v>61801385049.071632</v>
      </c>
      <c r="BW67" s="54">
        <v>34447826011.417999</v>
      </c>
      <c r="BX67" s="55">
        <v>10747758594.670904</v>
      </c>
      <c r="BY67" s="54">
        <v>10916771989.202644</v>
      </c>
      <c r="BZ67" s="12">
        <v>-465588600</v>
      </c>
    </row>
    <row r="68" spans="1:78" x14ac:dyDescent="0.25">
      <c r="A68" s="8" t="s">
        <v>506</v>
      </c>
      <c r="B68" s="8" t="s">
        <v>506</v>
      </c>
      <c r="C68" s="22" t="s">
        <v>400</v>
      </c>
      <c r="D68" s="22" t="s">
        <v>1013</v>
      </c>
      <c r="E68" s="17" t="s">
        <v>507</v>
      </c>
      <c r="F68" s="23" t="s">
        <v>508</v>
      </c>
      <c r="G68" s="12">
        <v>1394973</v>
      </c>
      <c r="H68" s="9" t="s">
        <v>11</v>
      </c>
      <c r="I68" s="17" t="s">
        <v>11</v>
      </c>
      <c r="J68" s="24" t="s">
        <v>509</v>
      </c>
      <c r="K68" s="17" t="s">
        <v>510</v>
      </c>
      <c r="L68" s="22" t="s">
        <v>511</v>
      </c>
      <c r="M68" s="22" t="s">
        <v>512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1085</v>
      </c>
      <c r="AE68" s="17"/>
      <c r="AF68" s="17"/>
      <c r="AG68" s="17"/>
      <c r="AH68" s="17"/>
      <c r="AI68" s="17"/>
      <c r="AJ68" s="9" t="s">
        <v>513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VLOOKUP(A68,'[1]Trade_Map_-_Liste_des_marchés_i'!$A$18:$K$221,3,0)</f>
        <v>3134</v>
      </c>
      <c r="BE68" s="12">
        <f>VLOOKUP($A68,'[1]Trade_Map_-_Liste_des_marchés_i'!$A$18:$K$221,4,0)</f>
        <v>3679</v>
      </c>
      <c r="BF68" s="12">
        <f>VLOOKUP($A68,'[1]Trade_Map_-_Liste_des_marchés_i'!$A$18:$K$221,5,0)</f>
        <v>443</v>
      </c>
      <c r="BG68" s="12">
        <f>VLOOKUP($A68,'[1]Trade_Map_-_Liste_des_marchés_i'!$A$18:$K$221,6,0)</f>
        <v>3977</v>
      </c>
      <c r="BH68" s="12">
        <f>VLOOKUP($A68,'[1]Trade_Map_-_Liste_des_marchés_i'!$A$18:$K$221,7,0)</f>
        <v>3034</v>
      </c>
      <c r="BI68" s="12">
        <f>VLOOKUP($A68,'[1]Trade_Map_-_Liste_des_marchés_i'!$A$18:$K$221,8,0)</f>
        <v>3312</v>
      </c>
      <c r="BJ68" s="12">
        <f>VLOOKUP($A68,'[1]Trade_Map_-_Liste_des_marchés_i'!$A$18:$K$221,9,0)</f>
        <v>3268</v>
      </c>
      <c r="BK68" s="12">
        <f>VLOOKUP($A68,'[1]Trade_Map_-_Liste_des_marchés_i'!$A$18:$K$221,10,0)</f>
        <v>2390</v>
      </c>
      <c r="BL68" s="48">
        <v>-3.7976771511556651E-2</v>
      </c>
      <c r="BM68" s="12">
        <v>3028</v>
      </c>
      <c r="BN68" s="12">
        <v>16707</v>
      </c>
      <c r="BO68" s="12">
        <v>37212</v>
      </c>
      <c r="BP68" s="12">
        <v>12359</v>
      </c>
      <c r="BQ68" s="12">
        <v>23060</v>
      </c>
      <c r="BR68" s="12">
        <v>133569</v>
      </c>
      <c r="BS68" s="12">
        <v>97560</v>
      </c>
      <c r="BT68" s="12">
        <v>145534</v>
      </c>
      <c r="BU68" s="48">
        <v>0.73883498992303287</v>
      </c>
      <c r="BV68" s="12">
        <v>24269714809.907768</v>
      </c>
      <c r="BW68" s="54">
        <v>0</v>
      </c>
      <c r="BX68" s="55" t="s">
        <v>243</v>
      </c>
      <c r="BY68" s="54">
        <v>0</v>
      </c>
      <c r="BZ68" s="12">
        <v>405769800</v>
      </c>
    </row>
    <row r="69" spans="1:78" x14ac:dyDescent="0.25">
      <c r="A69" s="8" t="s">
        <v>514</v>
      </c>
      <c r="B69" s="8" t="s">
        <v>514</v>
      </c>
      <c r="C69" s="22" t="s">
        <v>400</v>
      </c>
      <c r="D69" s="22" t="s">
        <v>412</v>
      </c>
      <c r="E69" s="17" t="s">
        <v>515</v>
      </c>
      <c r="F69" s="23" t="s">
        <v>516</v>
      </c>
      <c r="G69" s="12">
        <v>11333483</v>
      </c>
      <c r="H69" s="9" t="s">
        <v>434</v>
      </c>
      <c r="I69" s="17" t="s">
        <v>434</v>
      </c>
      <c r="J69" s="24" t="s">
        <v>517</v>
      </c>
      <c r="K69" s="17" t="s">
        <v>518</v>
      </c>
      <c r="L69" s="22" t="s">
        <v>519</v>
      </c>
      <c r="M69" s="22" t="s">
        <v>520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1085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VLOOKUP(A69,'[1]Trade_Map_-_Liste_des_marchés_i'!$A$18:$K$221,3,0)</f>
        <v>2584</v>
      </c>
      <c r="BE69" s="12">
        <f>VLOOKUP($A69,'[1]Trade_Map_-_Liste_des_marchés_i'!$A$18:$K$221,4,0)</f>
        <v>7839</v>
      </c>
      <c r="BF69" s="12">
        <f>VLOOKUP($A69,'[1]Trade_Map_-_Liste_des_marchés_i'!$A$18:$K$221,5,0)</f>
        <v>6235</v>
      </c>
      <c r="BG69" s="12">
        <f>VLOOKUP($A69,'[1]Trade_Map_-_Liste_des_marchés_i'!$A$18:$K$221,6,0)</f>
        <v>620</v>
      </c>
      <c r="BH69" s="12">
        <f>VLOOKUP($A69,'[1]Trade_Map_-_Liste_des_marchés_i'!$A$18:$K$221,7,0)</f>
        <v>848</v>
      </c>
      <c r="BI69" s="12">
        <f>VLOOKUP($A69,'[1]Trade_Map_-_Liste_des_marchés_i'!$A$18:$K$221,8,0)</f>
        <v>5166</v>
      </c>
      <c r="BJ69" s="12">
        <f>VLOOKUP($A69,'[1]Trade_Map_-_Liste_des_marchés_i'!$A$18:$K$221,9,0)</f>
        <v>3745</v>
      </c>
      <c r="BK69" s="12">
        <f>VLOOKUP($A69,'[1]Trade_Map_-_Liste_des_marchés_i'!$A$18:$K$221,10,0)</f>
        <v>129</v>
      </c>
      <c r="BL69" s="48">
        <v>-0.34830789865241785</v>
      </c>
      <c r="BM69" s="12">
        <v>4330</v>
      </c>
      <c r="BN69" s="12">
        <v>13578</v>
      </c>
      <c r="BO69" s="12">
        <v>6784</v>
      </c>
      <c r="BP69" s="12">
        <v>1963</v>
      </c>
      <c r="BQ69" s="12">
        <v>14256</v>
      </c>
      <c r="BR69" s="12">
        <v>10454</v>
      </c>
      <c r="BS69" s="12">
        <v>1168</v>
      </c>
      <c r="BT69" s="12">
        <v>1688</v>
      </c>
      <c r="BU69" s="48">
        <v>-0.12591244860264927</v>
      </c>
      <c r="BV69" s="12">
        <v>100023000000</v>
      </c>
      <c r="BW69" s="54">
        <v>0</v>
      </c>
      <c r="BX69" s="55" t="s">
        <v>243</v>
      </c>
      <c r="BY69" s="54">
        <v>0</v>
      </c>
      <c r="BZ69" s="12">
        <v>-377220400</v>
      </c>
    </row>
    <row r="70" spans="1:78" x14ac:dyDescent="0.25">
      <c r="A70" s="8" t="s">
        <v>521</v>
      </c>
      <c r="B70" s="8" t="s">
        <v>521</v>
      </c>
      <c r="C70" s="22" t="s">
        <v>400</v>
      </c>
      <c r="D70" s="22" t="s">
        <v>412</v>
      </c>
      <c r="E70" s="17" t="s">
        <v>522</v>
      </c>
      <c r="F70" s="23" t="s">
        <v>523</v>
      </c>
      <c r="G70" s="12">
        <v>28515829</v>
      </c>
      <c r="H70" s="9" t="s">
        <v>434</v>
      </c>
      <c r="I70" s="17" t="s">
        <v>415</v>
      </c>
      <c r="J70" s="24" t="s">
        <v>524</v>
      </c>
      <c r="K70" s="17" t="s">
        <v>525</v>
      </c>
      <c r="L70" s="22" t="s">
        <v>526</v>
      </c>
      <c r="M70" s="22" t="s">
        <v>74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527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1085</v>
      </c>
      <c r="AE70" s="17"/>
      <c r="AF70" s="17"/>
      <c r="AG70" s="17"/>
      <c r="AH70" s="17"/>
      <c r="AI70" s="17"/>
      <c r="AJ70" s="9" t="s">
        <v>528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 t="e">
        <f>VLOOKUP(A70,'[1]Trade_Map_-_Liste_des_marchés_i'!$A$18:$K$221,3,0)</f>
        <v>#N/A</v>
      </c>
      <c r="BE70" s="12" t="e">
        <f>VLOOKUP($A70,'[1]Trade_Map_-_Liste_des_marchés_i'!$A$18:$K$221,4,0)</f>
        <v>#N/A</v>
      </c>
      <c r="BF70" s="12" t="e">
        <f>VLOOKUP($A70,'[1]Trade_Map_-_Liste_des_marchés_i'!$A$18:$K$221,5,0)</f>
        <v>#N/A</v>
      </c>
      <c r="BG70" s="12" t="e">
        <f>VLOOKUP($A70,'[1]Trade_Map_-_Liste_des_marchés_i'!$A$18:$K$221,6,0)</f>
        <v>#N/A</v>
      </c>
      <c r="BH70" s="12" t="e">
        <f>VLOOKUP($A70,'[1]Trade_Map_-_Liste_des_marchés_i'!$A$18:$K$221,7,0)</f>
        <v>#N/A</v>
      </c>
      <c r="BI70" s="12" t="e">
        <f>VLOOKUP($A70,'[1]Trade_Map_-_Liste_des_marchés_i'!$A$18:$K$221,8,0)</f>
        <v>#N/A</v>
      </c>
      <c r="BJ70" s="12" t="e">
        <f>VLOOKUP($A70,'[1]Trade_Map_-_Liste_des_marchés_i'!$A$18:$K$221,9,0)</f>
        <v>#N/A</v>
      </c>
      <c r="BK70" s="12" t="e">
        <f>VLOOKUP($A70,'[1]Trade_Map_-_Liste_des_marchés_i'!$A$18:$K$221,10,0)</f>
        <v>#N/A</v>
      </c>
      <c r="BL70" s="48">
        <v>-0.41435585466925673</v>
      </c>
      <c r="BM70" s="12">
        <v>87656</v>
      </c>
      <c r="BN70" s="12">
        <v>39030</v>
      </c>
      <c r="BO70" s="12">
        <v>91713</v>
      </c>
      <c r="BP70" s="12">
        <v>126633</v>
      </c>
      <c r="BQ70" s="12">
        <v>103868</v>
      </c>
      <c r="BR70" s="12">
        <v>32372</v>
      </c>
      <c r="BS70" s="12">
        <v>80</v>
      </c>
      <c r="BT70" s="12">
        <v>8767</v>
      </c>
      <c r="BU70" s="48">
        <v>-0.28029790744021366</v>
      </c>
      <c r="BV70" s="12">
        <v>482359318767.703</v>
      </c>
      <c r="BW70" s="54">
        <v>0</v>
      </c>
      <c r="BX70" s="55" t="s">
        <v>243</v>
      </c>
      <c r="BY70" s="54">
        <v>0</v>
      </c>
      <c r="BZ70" s="12">
        <v>1127355600</v>
      </c>
    </row>
    <row r="71" spans="1:78" x14ac:dyDescent="0.25">
      <c r="A71" s="8" t="s">
        <v>529</v>
      </c>
      <c r="B71" s="8" t="s">
        <v>529</v>
      </c>
      <c r="C71" s="22" t="s">
        <v>400</v>
      </c>
      <c r="D71" s="22" t="s">
        <v>412</v>
      </c>
      <c r="E71" s="17" t="s">
        <v>530</v>
      </c>
      <c r="F71" s="23" t="s">
        <v>531</v>
      </c>
      <c r="G71" s="12">
        <v>7044636</v>
      </c>
      <c r="H71" s="9" t="s">
        <v>532</v>
      </c>
      <c r="I71" s="17" t="s">
        <v>11</v>
      </c>
      <c r="J71" s="24" t="s">
        <v>533</v>
      </c>
      <c r="K71" s="17" t="s">
        <v>534</v>
      </c>
      <c r="L71" s="22" t="s">
        <v>535</v>
      </c>
      <c r="M71" s="22" t="s">
        <v>83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1085</v>
      </c>
      <c r="AE71" s="17"/>
      <c r="AF71" s="17"/>
      <c r="AG71" s="17"/>
      <c r="AH71" s="17"/>
      <c r="AI71" s="17"/>
      <c r="AJ71" s="9" t="s">
        <v>536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VLOOKUP(A71,'[1]Trade_Map_-_Liste_des_marchés_i'!$A$18:$K$221,3,0)</f>
        <v>15358</v>
      </c>
      <c r="BE71" s="12">
        <f>VLOOKUP($A71,'[1]Trade_Map_-_Liste_des_marchés_i'!$A$18:$K$221,4,0)</f>
        <v>682</v>
      </c>
      <c r="BF71" s="12">
        <f>VLOOKUP($A71,'[1]Trade_Map_-_Liste_des_marchés_i'!$A$18:$K$221,5,0)</f>
        <v>1211</v>
      </c>
      <c r="BG71" s="12">
        <f>VLOOKUP($A71,'[1]Trade_Map_-_Liste_des_marchés_i'!$A$18:$K$221,6,0)</f>
        <v>490</v>
      </c>
      <c r="BH71" s="12">
        <f>VLOOKUP($A71,'[1]Trade_Map_-_Liste_des_marchés_i'!$A$18:$K$221,7,0)</f>
        <v>759</v>
      </c>
      <c r="BI71" s="12">
        <f>VLOOKUP($A71,'[1]Trade_Map_-_Liste_des_marchés_i'!$A$18:$K$221,8,0)</f>
        <v>1090</v>
      </c>
      <c r="BJ71" s="12">
        <f>VLOOKUP($A71,'[1]Trade_Map_-_Liste_des_marchés_i'!$A$18:$K$221,9,0)</f>
        <v>1377</v>
      </c>
      <c r="BK71" s="12">
        <f>VLOOKUP($A71,'[1]Trade_Map_-_Liste_des_marchés_i'!$A$18:$K$221,10,0)</f>
        <v>2203</v>
      </c>
      <c r="BL71" s="48">
        <v>-0.24225044401740059</v>
      </c>
      <c r="BM71" s="12">
        <v>15106</v>
      </c>
      <c r="BN71" s="12">
        <v>49094</v>
      </c>
      <c r="BO71" s="12">
        <v>33458</v>
      </c>
      <c r="BP71" s="12">
        <v>39775</v>
      </c>
      <c r="BQ71" s="12">
        <v>11031</v>
      </c>
      <c r="BR71" s="12">
        <v>15040</v>
      </c>
      <c r="BS71" s="12">
        <v>342</v>
      </c>
      <c r="BT71" s="12">
        <v>396</v>
      </c>
      <c r="BU71" s="48">
        <v>-0.40560115352283699</v>
      </c>
      <c r="BV71" s="12">
        <v>38145288939.848801</v>
      </c>
      <c r="BW71" s="54">
        <v>24877819653.038616</v>
      </c>
      <c r="BX71" s="55">
        <v>4491357724.3248825</v>
      </c>
      <c r="BY71" s="54">
        <v>8547909365.6004972</v>
      </c>
      <c r="BZ71" s="12">
        <v>-453537100</v>
      </c>
    </row>
    <row r="72" spans="1:78" x14ac:dyDescent="0.25">
      <c r="A72" s="8" t="s">
        <v>537</v>
      </c>
      <c r="B72" s="8" t="s">
        <v>537</v>
      </c>
      <c r="C72" s="9" t="s">
        <v>538</v>
      </c>
      <c r="D72" s="9" t="s">
        <v>539</v>
      </c>
      <c r="E72" s="10" t="s">
        <v>540</v>
      </c>
      <c r="F72" s="21" t="s">
        <v>541</v>
      </c>
      <c r="G72" s="12">
        <v>1397715000</v>
      </c>
      <c r="H72" s="9" t="s">
        <v>542</v>
      </c>
      <c r="I72" s="10" t="s">
        <v>543</v>
      </c>
      <c r="J72" s="13" t="s">
        <v>496</v>
      </c>
      <c r="K72" s="10" t="s">
        <v>544</v>
      </c>
      <c r="L72" s="9" t="s">
        <v>511</v>
      </c>
      <c r="M72" s="9" t="s">
        <v>545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546</v>
      </c>
      <c r="W72" s="15" t="s">
        <v>547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1085</v>
      </c>
      <c r="AE72" s="10"/>
      <c r="AF72" s="10"/>
      <c r="AG72" s="10"/>
      <c r="AH72" s="10"/>
      <c r="AI72" s="10"/>
      <c r="AJ72" s="9" t="s">
        <v>548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VLOOKUP(A72,'[1]Trade_Map_-_Liste_des_marchés_i'!$A$18:$K$221,3,0)</f>
        <v>278809</v>
      </c>
      <c r="BE72" s="12">
        <f>VLOOKUP($A72,'[1]Trade_Map_-_Liste_des_marchés_i'!$A$18:$K$221,4,0)</f>
        <v>341517</v>
      </c>
      <c r="BF72" s="12">
        <f>VLOOKUP($A72,'[1]Trade_Map_-_Liste_des_marchés_i'!$A$18:$K$221,5,0)</f>
        <v>270928</v>
      </c>
      <c r="BG72" s="12">
        <f>VLOOKUP($A72,'[1]Trade_Map_-_Liste_des_marchés_i'!$A$18:$K$221,6,0)</f>
        <v>243651</v>
      </c>
      <c r="BH72" s="12">
        <f>VLOOKUP($A72,'[1]Trade_Map_-_Liste_des_marchés_i'!$A$18:$K$221,7,0)</f>
        <v>228313</v>
      </c>
      <c r="BI72" s="12">
        <f>VLOOKUP($A72,'[1]Trade_Map_-_Liste_des_marchés_i'!$A$18:$K$221,8,0)</f>
        <v>306696</v>
      </c>
      <c r="BJ72" s="12">
        <f>VLOOKUP($A72,'[1]Trade_Map_-_Liste_des_marchés_i'!$A$18:$K$221,9,0)</f>
        <v>270098</v>
      </c>
      <c r="BK72" s="12">
        <f>VLOOKUP($A72,'[1]Trade_Map_-_Liste_des_marchés_i'!$A$18:$K$221,10,0)</f>
        <v>283450</v>
      </c>
      <c r="BL72" s="49">
        <v>2.361180520742634E-3</v>
      </c>
      <c r="BM72" s="12">
        <v>2967814</v>
      </c>
      <c r="BN72" s="12">
        <v>3136793</v>
      </c>
      <c r="BO72" s="12">
        <v>3507532</v>
      </c>
      <c r="BP72" s="12">
        <v>3155693</v>
      </c>
      <c r="BQ72" s="12">
        <v>3802775</v>
      </c>
      <c r="BR72" s="12">
        <v>4078630</v>
      </c>
      <c r="BS72" s="12">
        <v>5037380</v>
      </c>
      <c r="BT72" s="12">
        <v>5181673</v>
      </c>
      <c r="BU72" s="49">
        <v>8.2869668187989243E-2</v>
      </c>
      <c r="BV72" s="12">
        <v>14342903006431.301</v>
      </c>
      <c r="BW72" s="54">
        <v>4666608145936.2568</v>
      </c>
      <c r="BX72" s="55">
        <v>2394818476696.4902</v>
      </c>
      <c r="BY72" s="54">
        <v>6176230854190.5508</v>
      </c>
      <c r="BZ72" s="12">
        <v>42961961100</v>
      </c>
    </row>
    <row r="73" spans="1:78" x14ac:dyDescent="0.25">
      <c r="A73" s="8" t="s">
        <v>549</v>
      </c>
      <c r="B73" s="8" t="s">
        <v>549</v>
      </c>
      <c r="C73" s="9" t="s">
        <v>538</v>
      </c>
      <c r="D73" s="9" t="s">
        <v>550</v>
      </c>
      <c r="E73" s="10" t="s">
        <v>549</v>
      </c>
      <c r="F73" s="21" t="s">
        <v>551</v>
      </c>
      <c r="G73" s="12">
        <v>5703569</v>
      </c>
      <c r="H73" s="9" t="s">
        <v>552</v>
      </c>
      <c r="I73" s="10" t="s">
        <v>11</v>
      </c>
      <c r="J73" s="13" t="s">
        <v>553</v>
      </c>
      <c r="K73" s="10" t="s">
        <v>554</v>
      </c>
      <c r="L73" s="9" t="s">
        <v>555</v>
      </c>
      <c r="M73" s="9" t="s">
        <v>453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556</v>
      </c>
      <c r="W73" s="15" t="s">
        <v>557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1085</v>
      </c>
      <c r="AE73" s="10"/>
      <c r="AF73" s="10"/>
      <c r="AG73" s="10"/>
      <c r="AH73" s="10"/>
      <c r="AI73" s="10"/>
      <c r="AJ73" s="9" t="s">
        <v>558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VLOOKUP(A73,'[1]Trade_Map_-_Liste_des_marchés_i'!$A$18:$K$221,3,0)</f>
        <v>291579</v>
      </c>
      <c r="BE73" s="12">
        <f>VLOOKUP($A73,'[1]Trade_Map_-_Liste_des_marchés_i'!$A$18:$K$221,4,0)</f>
        <v>293215</v>
      </c>
      <c r="BF73" s="12">
        <f>VLOOKUP($A73,'[1]Trade_Map_-_Liste_des_marchés_i'!$A$18:$K$221,5,0)</f>
        <v>300154</v>
      </c>
      <c r="BG73" s="12">
        <f>VLOOKUP($A73,'[1]Trade_Map_-_Liste_des_marchés_i'!$A$18:$K$221,6,0)</f>
        <v>246688</v>
      </c>
      <c r="BH73" s="12">
        <f>VLOOKUP($A73,'[1]Trade_Map_-_Liste_des_marchés_i'!$A$18:$K$221,7,0)</f>
        <v>248327</v>
      </c>
      <c r="BI73" s="12">
        <f>VLOOKUP($A73,'[1]Trade_Map_-_Liste_des_marchés_i'!$A$18:$K$221,8,0)</f>
        <v>270135</v>
      </c>
      <c r="BJ73" s="12">
        <f>VLOOKUP($A73,'[1]Trade_Map_-_Liste_des_marchés_i'!$A$18:$K$221,9,0)</f>
        <v>288143</v>
      </c>
      <c r="BK73" s="12">
        <f>VLOOKUP($A73,'[1]Trade_Map_-_Liste_des_marchés_i'!$A$18:$K$221,10,0)</f>
        <v>279805</v>
      </c>
      <c r="BL73" s="48">
        <v>-5.8709907095969571E-3</v>
      </c>
      <c r="BM73" s="12">
        <v>138178</v>
      </c>
      <c r="BN73" s="12">
        <v>119020</v>
      </c>
      <c r="BO73" s="12">
        <v>116307</v>
      </c>
      <c r="BP73" s="12">
        <v>92165</v>
      </c>
      <c r="BQ73" s="12">
        <v>102761</v>
      </c>
      <c r="BR73" s="12">
        <v>96382</v>
      </c>
      <c r="BS73" s="12">
        <v>110069</v>
      </c>
      <c r="BT73" s="12">
        <v>158348</v>
      </c>
      <c r="BU73" s="48">
        <v>1.9655304448776834E-2</v>
      </c>
      <c r="BV73" s="12">
        <v>372062527488.638</v>
      </c>
      <c r="BW73" s="54">
        <v>120995637773.37959</v>
      </c>
      <c r="BX73" s="55">
        <v>38147192493.769241</v>
      </c>
      <c r="BY73" s="54">
        <v>92491423544.934753</v>
      </c>
      <c r="BZ73" s="12">
        <v>3137797800</v>
      </c>
    </row>
    <row r="74" spans="1:78" x14ac:dyDescent="0.25">
      <c r="A74" s="8" t="s">
        <v>559</v>
      </c>
      <c r="B74" s="8" t="s">
        <v>559</v>
      </c>
      <c r="C74" s="9" t="s">
        <v>538</v>
      </c>
      <c r="D74" s="9" t="s">
        <v>550</v>
      </c>
      <c r="E74" s="10" t="s">
        <v>560</v>
      </c>
      <c r="F74" s="21" t="s">
        <v>561</v>
      </c>
      <c r="G74" s="12">
        <v>31949777</v>
      </c>
      <c r="H74" s="9" t="s">
        <v>562</v>
      </c>
      <c r="I74" s="10" t="s">
        <v>11</v>
      </c>
      <c r="J74" s="13" t="s">
        <v>563</v>
      </c>
      <c r="K74" s="10" t="s">
        <v>564</v>
      </c>
      <c r="L74" s="9" t="s">
        <v>565</v>
      </c>
      <c r="M74" s="9" t="s">
        <v>566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567</v>
      </c>
      <c r="W74" s="15" t="s">
        <v>568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1085</v>
      </c>
      <c r="AE74" s="10"/>
      <c r="AF74" s="10"/>
      <c r="AG74" s="10"/>
      <c r="AH74" s="10"/>
      <c r="AI74" s="10"/>
      <c r="AJ74" s="9" t="s">
        <v>569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VLOOKUP(A74,'[1]Trade_Map_-_Liste_des_marchés_i'!$A$18:$K$221,3,0)</f>
        <v>5721</v>
      </c>
      <c r="BE74" s="12">
        <f>VLOOKUP($A74,'[1]Trade_Map_-_Liste_des_marchés_i'!$A$18:$K$221,4,0)</f>
        <v>8413</v>
      </c>
      <c r="BF74" s="12">
        <f>VLOOKUP($A74,'[1]Trade_Map_-_Liste_des_marchés_i'!$A$18:$K$221,5,0)</f>
        <v>4763</v>
      </c>
      <c r="BG74" s="12">
        <f>VLOOKUP($A74,'[1]Trade_Map_-_Liste_des_marchés_i'!$A$18:$K$221,6,0)</f>
        <v>4190</v>
      </c>
      <c r="BH74" s="12">
        <f>VLOOKUP($A74,'[1]Trade_Map_-_Liste_des_marchés_i'!$A$18:$K$221,7,0)</f>
        <v>9936</v>
      </c>
      <c r="BI74" s="12">
        <f>VLOOKUP($A74,'[1]Trade_Map_-_Liste_des_marchés_i'!$A$18:$K$221,8,0)</f>
        <v>8909</v>
      </c>
      <c r="BJ74" s="12">
        <f>VLOOKUP($A74,'[1]Trade_Map_-_Liste_des_marchés_i'!$A$18:$K$221,9,0)</f>
        <v>7626</v>
      </c>
      <c r="BK74" s="12">
        <f>VLOOKUP($A74,'[1]Trade_Map_-_Liste_des_marchés_i'!$A$18:$K$221,10,0)</f>
        <v>15096</v>
      </c>
      <c r="BL74" s="48">
        <v>0.1486786861669287</v>
      </c>
      <c r="BM74" s="12">
        <v>91827</v>
      </c>
      <c r="BN74" s="12">
        <v>93156</v>
      </c>
      <c r="BO74" s="12">
        <v>102573</v>
      </c>
      <c r="BP74" s="12">
        <v>85868</v>
      </c>
      <c r="BQ74" s="12">
        <v>96167</v>
      </c>
      <c r="BR74" s="12">
        <v>100359</v>
      </c>
      <c r="BS74" s="12">
        <v>103538</v>
      </c>
      <c r="BT74" s="12">
        <v>84190</v>
      </c>
      <c r="BU74" s="48">
        <v>-1.2327701097742838E-2</v>
      </c>
      <c r="BV74" s="12">
        <v>364681367531.68378</v>
      </c>
      <c r="BW74" s="54">
        <v>227218640190.53317</v>
      </c>
      <c r="BX74" s="55">
        <v>42648922631.261314</v>
      </c>
      <c r="BY74" s="54">
        <v>76738105009.052505</v>
      </c>
      <c r="BZ74" s="12">
        <v>3317281100</v>
      </c>
    </row>
    <row r="75" spans="1:78" x14ac:dyDescent="0.25">
      <c r="A75" s="8" t="s">
        <v>1096</v>
      </c>
      <c r="B75" s="8" t="s">
        <v>570</v>
      </c>
      <c r="C75" s="9" t="s">
        <v>538</v>
      </c>
      <c r="D75" s="9" t="s">
        <v>539</v>
      </c>
      <c r="E75" s="10" t="s">
        <v>571</v>
      </c>
      <c r="F75" s="21" t="s">
        <v>572</v>
      </c>
      <c r="G75" s="12">
        <v>51709098</v>
      </c>
      <c r="H75" s="9" t="s">
        <v>573</v>
      </c>
      <c r="I75" s="10" t="s">
        <v>11</v>
      </c>
      <c r="J75" s="13" t="s">
        <v>574</v>
      </c>
      <c r="K75" s="10" t="s">
        <v>575</v>
      </c>
      <c r="L75" s="9" t="s">
        <v>576</v>
      </c>
      <c r="M75" s="9" t="s">
        <v>577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578</v>
      </c>
      <c r="W75" s="15" t="s">
        <v>579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1085</v>
      </c>
      <c r="AE75" s="10"/>
      <c r="AF75" s="10"/>
      <c r="AG75" s="10"/>
      <c r="AH75" s="10"/>
      <c r="AI75" s="10"/>
      <c r="AJ75" s="9" t="s">
        <v>438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 t="e">
        <f>VLOOKUP(A75,'[1]Trade_Map_-_Liste_des_marchés_i'!$A$18:$K$221,3,0)</f>
        <v>#N/A</v>
      </c>
      <c r="BE75" s="12" t="e">
        <f>VLOOKUP($A75,'[1]Trade_Map_-_Liste_des_marchés_i'!$A$18:$K$221,4,0)</f>
        <v>#N/A</v>
      </c>
      <c r="BF75" s="12" t="e">
        <f>VLOOKUP($A75,'[1]Trade_Map_-_Liste_des_marchés_i'!$A$18:$K$221,5,0)</f>
        <v>#N/A</v>
      </c>
      <c r="BG75" s="12" t="e">
        <f>VLOOKUP($A75,'[1]Trade_Map_-_Liste_des_marchés_i'!$A$18:$K$221,6,0)</f>
        <v>#N/A</v>
      </c>
      <c r="BH75" s="12" t="e">
        <f>VLOOKUP($A75,'[1]Trade_Map_-_Liste_des_marchés_i'!$A$18:$K$221,7,0)</f>
        <v>#N/A</v>
      </c>
      <c r="BI75" s="12" t="e">
        <f>VLOOKUP($A75,'[1]Trade_Map_-_Liste_des_marchés_i'!$A$18:$K$221,8,0)</f>
        <v>#N/A</v>
      </c>
      <c r="BJ75" s="12" t="e">
        <f>VLOOKUP($A75,'[1]Trade_Map_-_Liste_des_marchés_i'!$A$18:$K$221,9,0)</f>
        <v>#N/A</v>
      </c>
      <c r="BK75" s="12" t="e">
        <f>VLOOKUP($A75,'[1]Trade_Map_-_Liste_des_marchés_i'!$A$18:$K$221,10,0)</f>
        <v>#N/A</v>
      </c>
      <c r="BL75" s="48">
        <v>-0.15289438883201634</v>
      </c>
      <c r="BM75" s="12">
        <v>595997</v>
      </c>
      <c r="BN75" s="12">
        <v>402070</v>
      </c>
      <c r="BO75" s="12">
        <v>401637</v>
      </c>
      <c r="BP75" s="12">
        <v>407777</v>
      </c>
      <c r="BQ75" s="12">
        <v>788498</v>
      </c>
      <c r="BR75" s="12">
        <v>542766</v>
      </c>
      <c r="BS75" s="12">
        <v>453051</v>
      </c>
      <c r="BT75" s="12">
        <v>556900</v>
      </c>
      <c r="BU75" s="48">
        <v>-9.6460247339075211E-3</v>
      </c>
      <c r="BV75" s="12">
        <v>1646739219509.8928</v>
      </c>
      <c r="BW75" s="54">
        <v>708349809560.67786</v>
      </c>
      <c r="BX75" s="55">
        <v>282570370036.66254</v>
      </c>
      <c r="BY75" s="54">
        <v>516220473116.61871</v>
      </c>
      <c r="BZ75" s="12">
        <v>3907394000</v>
      </c>
    </row>
    <row r="76" spans="1:78" x14ac:dyDescent="0.25">
      <c r="A76" s="8" t="s">
        <v>1097</v>
      </c>
      <c r="B76" s="8" t="s">
        <v>580</v>
      </c>
      <c r="C76" s="9" t="s">
        <v>538</v>
      </c>
      <c r="D76" s="9" t="s">
        <v>539</v>
      </c>
      <c r="E76" s="10"/>
      <c r="F76" s="21" t="s">
        <v>581</v>
      </c>
      <c r="G76" s="12">
        <v>7507400</v>
      </c>
      <c r="H76" s="9" t="s">
        <v>582</v>
      </c>
      <c r="I76" s="10" t="s">
        <v>11</v>
      </c>
      <c r="J76" s="13" t="s">
        <v>583</v>
      </c>
      <c r="K76" s="10" t="s">
        <v>584</v>
      </c>
      <c r="L76" s="9" t="s">
        <v>585</v>
      </c>
      <c r="M76" s="9" t="s">
        <v>545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586</v>
      </c>
      <c r="W76" s="15" t="s">
        <v>587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1085</v>
      </c>
      <c r="AE76" s="10"/>
      <c r="AF76" s="10"/>
      <c r="AG76" s="10"/>
      <c r="AH76" s="10"/>
      <c r="AI76" s="10"/>
      <c r="AJ76" s="9" t="s">
        <v>588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 t="e">
        <f>VLOOKUP(A76,'[1]Trade_Map_-_Liste_des_marchés_i'!$A$18:$K$221,3,0)</f>
        <v>#N/A</v>
      </c>
      <c r="BE76" s="12" t="e">
        <f>VLOOKUP($A76,'[1]Trade_Map_-_Liste_des_marchés_i'!$A$18:$K$221,4,0)</f>
        <v>#N/A</v>
      </c>
      <c r="BF76" s="12" t="e">
        <f>VLOOKUP($A76,'[1]Trade_Map_-_Liste_des_marchés_i'!$A$18:$K$221,5,0)</f>
        <v>#N/A</v>
      </c>
      <c r="BG76" s="12" t="e">
        <f>VLOOKUP($A76,'[1]Trade_Map_-_Liste_des_marchés_i'!$A$18:$K$221,6,0)</f>
        <v>#N/A</v>
      </c>
      <c r="BH76" s="12" t="e">
        <f>VLOOKUP($A76,'[1]Trade_Map_-_Liste_des_marchés_i'!$A$18:$K$221,7,0)</f>
        <v>#N/A</v>
      </c>
      <c r="BI76" s="12" t="e">
        <f>VLOOKUP($A76,'[1]Trade_Map_-_Liste_des_marchés_i'!$A$18:$K$221,8,0)</f>
        <v>#N/A</v>
      </c>
      <c r="BJ76" s="12" t="e">
        <f>VLOOKUP($A76,'[1]Trade_Map_-_Liste_des_marchés_i'!$A$18:$K$221,9,0)</f>
        <v>#N/A</v>
      </c>
      <c r="BK76" s="12" t="e">
        <f>VLOOKUP($A76,'[1]Trade_Map_-_Liste_des_marchés_i'!$A$18:$K$221,10,0)</f>
        <v>#N/A</v>
      </c>
      <c r="BL76" s="48">
        <v>-0.21938788010904731</v>
      </c>
      <c r="BM76" s="12">
        <v>28138</v>
      </c>
      <c r="BN76" s="12">
        <v>24725</v>
      </c>
      <c r="BO76" s="12">
        <v>27566</v>
      </c>
      <c r="BP76" s="12">
        <v>22168</v>
      </c>
      <c r="BQ76" s="12">
        <v>23152</v>
      </c>
      <c r="BR76" s="12">
        <v>19753</v>
      </c>
      <c r="BS76" s="12">
        <v>20652</v>
      </c>
      <c r="BT76" s="12">
        <v>20200</v>
      </c>
      <c r="BU76" s="48">
        <v>-4.6244890183973375E-2</v>
      </c>
      <c r="BV76" s="12">
        <v>365711532816.9068</v>
      </c>
      <c r="BW76" s="54">
        <v>200963148880.47015</v>
      </c>
      <c r="BX76" s="55">
        <v>39424188670.095329</v>
      </c>
      <c r="BY76" s="54">
        <v>69007133832.744171</v>
      </c>
      <c r="BZ76" s="12">
        <v>-4287913200</v>
      </c>
    </row>
    <row r="77" spans="1:78" x14ac:dyDescent="0.25">
      <c r="A77" s="8" t="s">
        <v>589</v>
      </c>
      <c r="B77" s="8" t="s">
        <v>589</v>
      </c>
      <c r="C77" s="9" t="s">
        <v>538</v>
      </c>
      <c r="D77" s="9" t="s">
        <v>590</v>
      </c>
      <c r="E77" s="10" t="s">
        <v>591</v>
      </c>
      <c r="F77" s="21" t="s">
        <v>592</v>
      </c>
      <c r="G77" s="12">
        <v>9770529</v>
      </c>
      <c r="H77" s="9" t="s">
        <v>10</v>
      </c>
      <c r="I77" s="10" t="s">
        <v>11</v>
      </c>
      <c r="J77" s="13" t="s">
        <v>593</v>
      </c>
      <c r="K77" s="10" t="s">
        <v>594</v>
      </c>
      <c r="L77" s="9" t="s">
        <v>428</v>
      </c>
      <c r="M77" s="9" t="s">
        <v>595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596</v>
      </c>
      <c r="W77" s="15" t="s">
        <v>597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1085</v>
      </c>
      <c r="AE77" s="10"/>
      <c r="AF77" s="10"/>
      <c r="AG77" s="10"/>
      <c r="AH77" s="10"/>
      <c r="AI77" s="10"/>
      <c r="AJ77" s="9" t="s">
        <v>598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 t="e">
        <f>VLOOKUP(A77,'[1]Trade_Map_-_Liste_des_marchés_i'!$A$18:$K$221,3,0)</f>
        <v>#N/A</v>
      </c>
      <c r="BE77" s="12" t="e">
        <f>VLOOKUP($A77,'[1]Trade_Map_-_Liste_des_marchés_i'!$A$18:$K$221,4,0)</f>
        <v>#N/A</v>
      </c>
      <c r="BF77" s="12" t="e">
        <f>VLOOKUP($A77,'[1]Trade_Map_-_Liste_des_marchés_i'!$A$18:$K$221,5,0)</f>
        <v>#N/A</v>
      </c>
      <c r="BG77" s="12" t="e">
        <f>VLOOKUP($A77,'[1]Trade_Map_-_Liste_des_marchés_i'!$A$18:$K$221,6,0)</f>
        <v>#N/A</v>
      </c>
      <c r="BH77" s="12" t="e">
        <f>VLOOKUP($A77,'[1]Trade_Map_-_Liste_des_marchés_i'!$A$18:$K$221,7,0)</f>
        <v>#N/A</v>
      </c>
      <c r="BI77" s="12" t="e">
        <f>VLOOKUP($A77,'[1]Trade_Map_-_Liste_des_marchés_i'!$A$18:$K$221,8,0)</f>
        <v>#N/A</v>
      </c>
      <c r="BJ77" s="12" t="e">
        <f>VLOOKUP($A77,'[1]Trade_Map_-_Liste_des_marchés_i'!$A$18:$K$221,9,0)</f>
        <v>#N/A</v>
      </c>
      <c r="BK77" s="12" t="e">
        <f>VLOOKUP($A77,'[1]Trade_Map_-_Liste_des_marchés_i'!$A$18:$K$221,10,0)</f>
        <v>#N/A</v>
      </c>
      <c r="BL77" s="48">
        <v>6.7322429021279939E-2</v>
      </c>
      <c r="BM77" s="12">
        <v>521152</v>
      </c>
      <c r="BN77" s="12">
        <v>305121</v>
      </c>
      <c r="BO77" s="12">
        <v>430098</v>
      </c>
      <c r="BP77" s="12">
        <v>542638</v>
      </c>
      <c r="BQ77" s="12">
        <v>665723</v>
      </c>
      <c r="BR77" s="12">
        <v>522734</v>
      </c>
      <c r="BS77" s="12">
        <v>820158</v>
      </c>
      <c r="BT77" s="12">
        <v>907054</v>
      </c>
      <c r="BU77" s="48">
        <v>8.2383710669343246E-2</v>
      </c>
      <c r="BV77" s="12">
        <v>421142267937.65015</v>
      </c>
      <c r="BW77" s="54">
        <v>154836788914.12888</v>
      </c>
      <c r="BX77" s="55">
        <v>55921034717.494896</v>
      </c>
      <c r="BY77" s="54">
        <v>100370078773.96353</v>
      </c>
      <c r="BZ77" s="12">
        <v>4800543200</v>
      </c>
    </row>
    <row r="78" spans="1:78" x14ac:dyDescent="0.25">
      <c r="A78" s="8" t="s">
        <v>599</v>
      </c>
      <c r="B78" s="8" t="s">
        <v>599</v>
      </c>
      <c r="C78" s="9" t="s">
        <v>538</v>
      </c>
      <c r="D78" s="9" t="s">
        <v>590</v>
      </c>
      <c r="E78" s="10" t="s">
        <v>600</v>
      </c>
      <c r="F78" s="21" t="s">
        <v>601</v>
      </c>
      <c r="G78" s="12">
        <v>4974986</v>
      </c>
      <c r="H78" s="9" t="s">
        <v>10</v>
      </c>
      <c r="I78" s="10" t="s">
        <v>11</v>
      </c>
      <c r="J78" s="13" t="s">
        <v>602</v>
      </c>
      <c r="K78" s="10" t="s">
        <v>603</v>
      </c>
      <c r="L78" s="9" t="s">
        <v>604</v>
      </c>
      <c r="M78" s="9" t="s">
        <v>605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606</v>
      </c>
      <c r="W78" s="15" t="s">
        <v>607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1085</v>
      </c>
      <c r="AE78" s="10"/>
      <c r="AF78" s="10"/>
      <c r="AG78" s="10"/>
      <c r="AH78" s="10"/>
      <c r="AI78" s="10"/>
      <c r="AJ78" s="9" t="s">
        <v>608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VLOOKUP(A78,'[1]Trade_Map_-_Liste_des_marchés_i'!$A$18:$K$221,3,0)</f>
        <v>11012</v>
      </c>
      <c r="BE78" s="12">
        <f>VLOOKUP($A78,'[1]Trade_Map_-_Liste_des_marchés_i'!$A$18:$K$221,4,0)</f>
        <v>6947</v>
      </c>
      <c r="BF78" s="12">
        <f>VLOOKUP($A78,'[1]Trade_Map_-_Liste_des_marchés_i'!$A$18:$K$221,5,0)</f>
        <v>6201</v>
      </c>
      <c r="BG78" s="12">
        <f>VLOOKUP($A78,'[1]Trade_Map_-_Liste_des_marchés_i'!$A$18:$K$221,6,0)</f>
        <v>7317</v>
      </c>
      <c r="BH78" s="12">
        <f>VLOOKUP($A78,'[1]Trade_Map_-_Liste_des_marchés_i'!$A$18:$K$221,7,0)</f>
        <v>7974</v>
      </c>
      <c r="BI78" s="12">
        <f>VLOOKUP($A78,'[1]Trade_Map_-_Liste_des_marchés_i'!$A$18:$K$221,8,0)</f>
        <v>8828</v>
      </c>
      <c r="BJ78" s="12">
        <f>VLOOKUP($A78,'[1]Trade_Map_-_Liste_des_marchés_i'!$A$18:$K$221,9,0)</f>
        <v>8519</v>
      </c>
      <c r="BK78" s="12">
        <f>VLOOKUP($A78,'[1]Trade_Map_-_Liste_des_marchés_i'!$A$18:$K$221,10,0)</f>
        <v>50573</v>
      </c>
      <c r="BL78" s="48">
        <v>0.24330857967424202</v>
      </c>
      <c r="BM78" s="12">
        <v>36865</v>
      </c>
      <c r="BN78" s="12">
        <v>20572</v>
      </c>
      <c r="BO78" s="12">
        <v>38916</v>
      </c>
      <c r="BP78" s="12">
        <v>46489</v>
      </c>
      <c r="BQ78" s="12">
        <v>19082</v>
      </c>
      <c r="BR78" s="12">
        <v>46075</v>
      </c>
      <c r="BS78" s="12">
        <v>63444</v>
      </c>
      <c r="BT78" s="12">
        <v>43370</v>
      </c>
      <c r="BU78" s="48">
        <v>2.3486619078203264E-2</v>
      </c>
      <c r="BV78" s="12">
        <v>76331518668.577118</v>
      </c>
      <c r="BW78" s="54">
        <v>29730219449.804127</v>
      </c>
      <c r="BX78" s="55">
        <v>18754736553.185955</v>
      </c>
      <c r="BY78" s="54">
        <v>15649618528.53056</v>
      </c>
      <c r="BZ78" s="12">
        <v>975855000</v>
      </c>
    </row>
    <row r="79" spans="1:78" x14ac:dyDescent="0.25">
      <c r="A79" s="8" t="s">
        <v>609</v>
      </c>
      <c r="B79" s="8" t="s">
        <v>609</v>
      </c>
      <c r="C79" s="9" t="s">
        <v>538</v>
      </c>
      <c r="D79" s="9" t="s">
        <v>539</v>
      </c>
      <c r="E79" s="10" t="s">
        <v>610</v>
      </c>
      <c r="F79" s="21" t="s">
        <v>611</v>
      </c>
      <c r="G79" s="12">
        <v>126264931</v>
      </c>
      <c r="H79" s="9" t="s">
        <v>612</v>
      </c>
      <c r="I79" s="10" t="s">
        <v>11</v>
      </c>
      <c r="J79" s="13" t="s">
        <v>613</v>
      </c>
      <c r="K79" s="10" t="s">
        <v>614</v>
      </c>
      <c r="L79" s="9" t="s">
        <v>615</v>
      </c>
      <c r="M79" s="9" t="s">
        <v>616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617</v>
      </c>
      <c r="W79" s="15" t="s">
        <v>618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1085</v>
      </c>
      <c r="AE79" s="10"/>
      <c r="AF79" s="10"/>
      <c r="AG79" s="10"/>
      <c r="AH79" s="10"/>
      <c r="AI79" s="10"/>
      <c r="AJ79" s="9" t="s">
        <v>619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VLOOKUP(A79,'[1]Trade_Map_-_Liste_des_marchés_i'!$A$18:$K$221,3,0)</f>
        <v>204523</v>
      </c>
      <c r="BE79" s="12">
        <f>VLOOKUP($A79,'[1]Trade_Map_-_Liste_des_marchés_i'!$A$18:$K$221,4,0)</f>
        <v>261647</v>
      </c>
      <c r="BF79" s="12">
        <f>VLOOKUP($A79,'[1]Trade_Map_-_Liste_des_marchés_i'!$A$18:$K$221,5,0)</f>
        <v>218074</v>
      </c>
      <c r="BG79" s="12">
        <f>VLOOKUP($A79,'[1]Trade_Map_-_Liste_des_marchés_i'!$A$18:$K$221,6,0)</f>
        <v>164608</v>
      </c>
      <c r="BH79" s="12">
        <f>VLOOKUP($A79,'[1]Trade_Map_-_Liste_des_marchés_i'!$A$18:$K$221,7,0)</f>
        <v>188816</v>
      </c>
      <c r="BI79" s="12">
        <f>VLOOKUP($A79,'[1]Trade_Map_-_Liste_des_marchés_i'!$A$18:$K$221,8,0)</f>
        <v>199131</v>
      </c>
      <c r="BJ79" s="12">
        <f>VLOOKUP($A79,'[1]Trade_Map_-_Liste_des_marchés_i'!$A$18:$K$221,9,0)</f>
        <v>211706</v>
      </c>
      <c r="BK79" s="12">
        <f>VLOOKUP($A79,'[1]Trade_Map_-_Liste_des_marchés_i'!$A$18:$K$221,10,0)</f>
        <v>256848</v>
      </c>
      <c r="BL79" s="48">
        <v>3.3078761974003834E-2</v>
      </c>
      <c r="BM79" s="12">
        <v>653171</v>
      </c>
      <c r="BN79" s="12">
        <v>321525</v>
      </c>
      <c r="BO79" s="12">
        <v>345743</v>
      </c>
      <c r="BP79" s="12">
        <v>286734</v>
      </c>
      <c r="BQ79" s="12">
        <v>511346</v>
      </c>
      <c r="BR79" s="12">
        <v>457271</v>
      </c>
      <c r="BS79" s="12">
        <v>381359</v>
      </c>
      <c r="BT79" s="12">
        <v>353822</v>
      </c>
      <c r="BU79" s="48">
        <v>-8.3852459949385727E-2</v>
      </c>
      <c r="BV79" s="12">
        <v>5081769542379.7686</v>
      </c>
      <c r="BW79" s="54">
        <v>3422616122211.6919</v>
      </c>
      <c r="BX79" s="55">
        <v>0</v>
      </c>
      <c r="BY79" s="54">
        <v>0</v>
      </c>
      <c r="BZ79" s="12">
        <v>-1512243200</v>
      </c>
    </row>
    <row r="80" spans="1:78" x14ac:dyDescent="0.25">
      <c r="A80" s="8" t="s">
        <v>620</v>
      </c>
      <c r="B80" s="8" t="s">
        <v>620</v>
      </c>
      <c r="C80" s="9" t="s">
        <v>538</v>
      </c>
      <c r="D80" s="9" t="s">
        <v>590</v>
      </c>
      <c r="E80" s="10" t="s">
        <v>621</v>
      </c>
      <c r="F80" s="21" t="s">
        <v>622</v>
      </c>
      <c r="G80" s="12">
        <v>34268528</v>
      </c>
      <c r="H80" s="9" t="s">
        <v>10</v>
      </c>
      <c r="I80" s="10" t="s">
        <v>11</v>
      </c>
      <c r="J80" s="13" t="s">
        <v>623</v>
      </c>
      <c r="K80" s="10" t="s">
        <v>624</v>
      </c>
      <c r="L80" s="9" t="s">
        <v>428</v>
      </c>
      <c r="M80" s="9" t="s">
        <v>384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625</v>
      </c>
      <c r="W80" s="15" t="s">
        <v>626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1085</v>
      </c>
      <c r="AE80" s="10"/>
      <c r="AF80" s="10"/>
      <c r="AG80" s="10"/>
      <c r="AH80" s="10"/>
      <c r="AI80" s="10"/>
      <c r="AJ80" s="9" t="s">
        <v>627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VLOOKUP(A80,'[1]Trade_Map_-_Liste_des_marchés_i'!$A$18:$K$221,3,0)</f>
        <v>104826</v>
      </c>
      <c r="BE80" s="12">
        <f>VLOOKUP($A80,'[1]Trade_Map_-_Liste_des_marchés_i'!$A$18:$K$221,4,0)</f>
        <v>64259</v>
      </c>
      <c r="BF80" s="12">
        <f>VLOOKUP($A80,'[1]Trade_Map_-_Liste_des_marchés_i'!$A$18:$K$221,5,0)</f>
        <v>109705</v>
      </c>
      <c r="BG80" s="12">
        <f>VLOOKUP($A80,'[1]Trade_Map_-_Liste_des_marchés_i'!$A$18:$K$221,6,0)</f>
        <v>122842</v>
      </c>
      <c r="BH80" s="12">
        <f>VLOOKUP($A80,'[1]Trade_Map_-_Liste_des_marchés_i'!$A$18:$K$221,7,0)</f>
        <v>90185</v>
      </c>
      <c r="BI80" s="12">
        <f>VLOOKUP($A80,'[1]Trade_Map_-_Liste_des_marchés_i'!$A$18:$K$221,8,0)</f>
        <v>122582</v>
      </c>
      <c r="BJ80" s="12">
        <f>VLOOKUP($A80,'[1]Trade_Map_-_Liste_des_marchés_i'!$A$18:$K$221,9,0)</f>
        <v>134798</v>
      </c>
      <c r="BK80" s="12">
        <f>VLOOKUP($A80,'[1]Trade_Map_-_Liste_des_marchés_i'!$A$18:$K$221,10,0)</f>
        <v>103508</v>
      </c>
      <c r="BL80" s="48">
        <v>-1.805928533135881E-3</v>
      </c>
      <c r="BM80" s="12">
        <v>2831562</v>
      </c>
      <c r="BN80" s="12">
        <v>2783449</v>
      </c>
      <c r="BO80" s="12">
        <v>2514630</v>
      </c>
      <c r="BP80" s="12">
        <v>993926</v>
      </c>
      <c r="BQ80" s="12">
        <v>799151</v>
      </c>
      <c r="BR80" s="12">
        <v>875600</v>
      </c>
      <c r="BS80" s="12">
        <v>1174137</v>
      </c>
      <c r="BT80" s="12">
        <v>1224083</v>
      </c>
      <c r="BU80" s="48">
        <v>-0.11290678836933676</v>
      </c>
      <c r="BV80" s="12">
        <v>792966838161.65857</v>
      </c>
      <c r="BW80" s="54">
        <v>251205212522.47543</v>
      </c>
      <c r="BX80" s="55">
        <v>189112161107.1088</v>
      </c>
      <c r="BY80" s="54">
        <v>228183841641.31119</v>
      </c>
      <c r="BZ80" s="12">
        <v>10746556500</v>
      </c>
    </row>
    <row r="81" spans="1:78" x14ac:dyDescent="0.25">
      <c r="A81" s="8" t="s">
        <v>628</v>
      </c>
      <c r="B81" s="8" t="s">
        <v>628</v>
      </c>
      <c r="C81" s="9" t="s">
        <v>538</v>
      </c>
      <c r="D81" s="9" t="s">
        <v>629</v>
      </c>
      <c r="E81" s="10" t="s">
        <v>630</v>
      </c>
      <c r="F81" s="21" t="s">
        <v>631</v>
      </c>
      <c r="G81" s="12">
        <v>1366417754</v>
      </c>
      <c r="H81" s="9" t="s">
        <v>632</v>
      </c>
      <c r="I81" s="10" t="s">
        <v>11</v>
      </c>
      <c r="J81" s="13" t="s">
        <v>633</v>
      </c>
      <c r="K81" s="10" t="s">
        <v>634</v>
      </c>
      <c r="L81" s="9" t="s">
        <v>635</v>
      </c>
      <c r="M81" s="9" t="s">
        <v>55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636</v>
      </c>
      <c r="W81" s="15" t="s">
        <v>637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1085</v>
      </c>
      <c r="AE81" s="10"/>
      <c r="AF81" s="10"/>
      <c r="AG81" s="10"/>
      <c r="AH81" s="10"/>
      <c r="AI81" s="10"/>
      <c r="AJ81" s="9" t="s">
        <v>638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VLOOKUP(A81,'[1]Trade_Map_-_Liste_des_marchés_i'!$A$18:$K$221,3,0)</f>
        <v>1160555</v>
      </c>
      <c r="BE81" s="12">
        <f>VLOOKUP($A81,'[1]Trade_Map_-_Liste_des_marchés_i'!$A$18:$K$221,4,0)</f>
        <v>814633</v>
      </c>
      <c r="BF81" s="12">
        <f>VLOOKUP($A81,'[1]Trade_Map_-_Liste_des_marchés_i'!$A$18:$K$221,5,0)</f>
        <v>866844</v>
      </c>
      <c r="BG81" s="12">
        <f>VLOOKUP($A81,'[1]Trade_Map_-_Liste_des_marchés_i'!$A$18:$K$221,6,0)</f>
        <v>877824</v>
      </c>
      <c r="BH81" s="12">
        <f>VLOOKUP($A81,'[1]Trade_Map_-_Liste_des_marchés_i'!$A$18:$K$221,7,0)</f>
        <v>758187</v>
      </c>
      <c r="BI81" s="12">
        <f>VLOOKUP($A81,'[1]Trade_Map_-_Liste_des_marchés_i'!$A$18:$K$221,8,0)</f>
        <v>662531</v>
      </c>
      <c r="BJ81" s="12">
        <f>VLOOKUP($A81,'[1]Trade_Map_-_Liste_des_marchés_i'!$A$18:$K$221,9,0)</f>
        <v>1101799</v>
      </c>
      <c r="BK81" s="12">
        <f>VLOOKUP($A81,'[1]Trade_Map_-_Liste_des_marchés_i'!$A$18:$K$221,10,0)</f>
        <v>855400</v>
      </c>
      <c r="BL81" s="48">
        <v>-4.2647377544391851E-2</v>
      </c>
      <c r="BM81" s="12">
        <v>507746</v>
      </c>
      <c r="BN81" s="12">
        <v>629142</v>
      </c>
      <c r="BO81" s="12">
        <v>507647</v>
      </c>
      <c r="BP81" s="12">
        <v>400282</v>
      </c>
      <c r="BQ81" s="12">
        <v>633757</v>
      </c>
      <c r="BR81" s="12">
        <v>617349</v>
      </c>
      <c r="BS81" s="12">
        <v>702883</v>
      </c>
      <c r="BT81" s="12">
        <v>1159033</v>
      </c>
      <c r="BU81" s="48">
        <v>0.12514123551871004</v>
      </c>
      <c r="BV81" s="12">
        <v>2868929415617.0215</v>
      </c>
      <c r="BW81" s="54">
        <v>1670177515664.2778</v>
      </c>
      <c r="BX81" s="55">
        <v>345089176228.89539</v>
      </c>
      <c r="BY81" s="54">
        <v>851145880006.20618</v>
      </c>
      <c r="BZ81" s="12">
        <v>-15563300300</v>
      </c>
    </row>
    <row r="82" spans="1:78" x14ac:dyDescent="0.25">
      <c r="A82" s="8" t="s">
        <v>639</v>
      </c>
      <c r="B82" s="8" t="s">
        <v>639</v>
      </c>
      <c r="C82" s="9" t="s">
        <v>538</v>
      </c>
      <c r="D82" s="9" t="s">
        <v>629</v>
      </c>
      <c r="E82" s="10" t="s">
        <v>640</v>
      </c>
      <c r="F82" s="21" t="s">
        <v>641</v>
      </c>
      <c r="G82" s="12">
        <v>216565318</v>
      </c>
      <c r="H82" s="9" t="s">
        <v>642</v>
      </c>
      <c r="I82" s="10" t="s">
        <v>11</v>
      </c>
      <c r="J82" s="13" t="s">
        <v>643</v>
      </c>
      <c r="K82" s="10" t="s">
        <v>644</v>
      </c>
      <c r="L82" s="9" t="s">
        <v>645</v>
      </c>
      <c r="M82" s="9" t="s">
        <v>646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647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1085</v>
      </c>
      <c r="AE82" s="10"/>
      <c r="AF82" s="10"/>
      <c r="AG82" s="10"/>
      <c r="AH82" s="10"/>
      <c r="AI82" s="10"/>
      <c r="AJ82" s="9" t="s">
        <v>648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VLOOKUP(A82,'[1]Trade_Map_-_Liste_des_marchés_i'!$A$18:$K$221,3,0)</f>
        <v>332295</v>
      </c>
      <c r="BE82" s="12">
        <f>VLOOKUP($A82,'[1]Trade_Map_-_Liste_des_marchés_i'!$A$18:$K$221,4,0)</f>
        <v>247830</v>
      </c>
      <c r="BF82" s="12">
        <f>VLOOKUP($A82,'[1]Trade_Map_-_Liste_des_marchés_i'!$A$18:$K$221,5,0)</f>
        <v>254587</v>
      </c>
      <c r="BG82" s="12">
        <f>VLOOKUP($A82,'[1]Trade_Map_-_Liste_des_marchés_i'!$A$18:$K$221,6,0)</f>
        <v>272035</v>
      </c>
      <c r="BH82" s="12">
        <f>VLOOKUP($A82,'[1]Trade_Map_-_Liste_des_marchés_i'!$A$18:$K$221,7,0)</f>
        <v>230764</v>
      </c>
      <c r="BI82" s="12">
        <f>VLOOKUP($A82,'[1]Trade_Map_-_Liste_des_marchés_i'!$A$18:$K$221,8,0)</f>
        <v>222779</v>
      </c>
      <c r="BJ82" s="12">
        <f>VLOOKUP($A82,'[1]Trade_Map_-_Liste_des_marchés_i'!$A$18:$K$221,9,0)</f>
        <v>348410</v>
      </c>
      <c r="BK82" s="12">
        <f>VLOOKUP($A82,'[1]Trade_Map_-_Liste_des_marchés_i'!$A$18:$K$221,10,0)</f>
        <v>369521</v>
      </c>
      <c r="BL82" s="48">
        <v>1.528484262026808E-2</v>
      </c>
      <c r="BM82" s="12">
        <v>33684</v>
      </c>
      <c r="BN82" s="12">
        <v>30887</v>
      </c>
      <c r="BO82" s="12">
        <v>23298</v>
      </c>
      <c r="BP82" s="12">
        <v>32098</v>
      </c>
      <c r="BQ82" s="12">
        <v>28931</v>
      </c>
      <c r="BR82" s="12">
        <v>35633</v>
      </c>
      <c r="BS82" s="12">
        <v>35778</v>
      </c>
      <c r="BT82" s="12">
        <v>36224</v>
      </c>
      <c r="BU82" s="48">
        <v>1.0439679336346597E-2</v>
      </c>
      <c r="BV82" s="12">
        <v>278221906022.84106</v>
      </c>
      <c r="BW82" s="54">
        <v>219754824386.23709</v>
      </c>
      <c r="BX82" s="55">
        <v>32654457983.867481</v>
      </c>
      <c r="BY82" s="54">
        <v>43432582001.59581</v>
      </c>
      <c r="BZ82" s="12">
        <v>-2631599500</v>
      </c>
    </row>
    <row r="83" spans="1:78" x14ac:dyDescent="0.25">
      <c r="A83" s="8" t="s">
        <v>649</v>
      </c>
      <c r="B83" s="8" t="s">
        <v>649</v>
      </c>
      <c r="C83" s="9" t="s">
        <v>538</v>
      </c>
      <c r="D83" s="9" t="s">
        <v>550</v>
      </c>
      <c r="E83" s="10" t="s">
        <v>650</v>
      </c>
      <c r="F83" s="21" t="s">
        <v>651</v>
      </c>
      <c r="G83" s="12">
        <v>96462106</v>
      </c>
      <c r="H83" s="9" t="s">
        <v>652</v>
      </c>
      <c r="I83" s="10" t="s">
        <v>11</v>
      </c>
      <c r="J83" s="13" t="s">
        <v>653</v>
      </c>
      <c r="K83" s="10" t="s">
        <v>654</v>
      </c>
      <c r="L83" s="9" t="s">
        <v>655</v>
      </c>
      <c r="M83" s="9" t="s">
        <v>656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657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1085</v>
      </c>
      <c r="AE83" s="10"/>
      <c r="AF83" s="10"/>
      <c r="AG83" s="10"/>
      <c r="AH83" s="10"/>
      <c r="AI83" s="10"/>
      <c r="AJ83" s="9" t="s">
        <v>658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VLOOKUP(A83,'[1]Trade_Map_-_Liste_des_marchés_i'!$A$18:$K$221,3,0)</f>
        <v>4110</v>
      </c>
      <c r="BE83" s="12">
        <f>VLOOKUP($A83,'[1]Trade_Map_-_Liste_des_marchés_i'!$A$18:$K$221,4,0)</f>
        <v>3993</v>
      </c>
      <c r="BF83" s="12">
        <f>VLOOKUP($A83,'[1]Trade_Map_-_Liste_des_marchés_i'!$A$18:$K$221,5,0)</f>
        <v>2322</v>
      </c>
      <c r="BG83" s="12">
        <f>VLOOKUP($A83,'[1]Trade_Map_-_Liste_des_marchés_i'!$A$18:$K$221,6,0)</f>
        <v>2072</v>
      </c>
      <c r="BH83" s="12">
        <f>VLOOKUP($A83,'[1]Trade_Map_-_Liste_des_marchés_i'!$A$18:$K$221,7,0)</f>
        <v>9821</v>
      </c>
      <c r="BI83" s="12">
        <f>VLOOKUP($A83,'[1]Trade_Map_-_Liste_des_marchés_i'!$A$18:$K$221,8,0)</f>
        <v>7437</v>
      </c>
      <c r="BJ83" s="12">
        <f>VLOOKUP($A83,'[1]Trade_Map_-_Liste_des_marchés_i'!$A$18:$K$221,9,0)</f>
        <v>17125</v>
      </c>
      <c r="BK83" s="12">
        <f>VLOOKUP($A83,'[1]Trade_Map_-_Liste_des_marchés_i'!$A$18:$K$221,10,0)</f>
        <v>6515</v>
      </c>
      <c r="BL83" s="48">
        <v>6.8025937198836317E-2</v>
      </c>
      <c r="BM83" s="12">
        <v>128222</v>
      </c>
      <c r="BN83" s="12">
        <v>145907</v>
      </c>
      <c r="BO83" s="12">
        <v>187542</v>
      </c>
      <c r="BP83" s="12">
        <v>196780</v>
      </c>
      <c r="BQ83" s="12">
        <v>270770</v>
      </c>
      <c r="BR83" s="12">
        <v>215985</v>
      </c>
      <c r="BS83" s="12">
        <v>243193</v>
      </c>
      <c r="BT83" s="12">
        <v>263532</v>
      </c>
      <c r="BU83" s="48">
        <v>0.10839824683850074</v>
      </c>
      <c r="BV83" s="12">
        <v>261921244843.1723</v>
      </c>
      <c r="BW83" s="54">
        <v>136366214973.71233</v>
      </c>
      <c r="BX83" s="55">
        <v>16921774837.614828</v>
      </c>
      <c r="BY83" s="54">
        <v>70309718270.763306</v>
      </c>
      <c r="BZ83" s="12">
        <v>1116830700</v>
      </c>
    </row>
    <row r="84" spans="1:78" x14ac:dyDescent="0.25">
      <c r="A84" s="8" t="s">
        <v>659</v>
      </c>
      <c r="B84" s="8" t="s">
        <v>659</v>
      </c>
      <c r="C84" s="9" t="s">
        <v>538</v>
      </c>
      <c r="D84" s="9" t="s">
        <v>590</v>
      </c>
      <c r="E84" s="10" t="s">
        <v>660</v>
      </c>
      <c r="F84" s="21" t="s">
        <v>661</v>
      </c>
      <c r="G84" s="12">
        <v>83429615</v>
      </c>
      <c r="H84" s="9" t="s">
        <v>662</v>
      </c>
      <c r="I84" s="10" t="s">
        <v>11</v>
      </c>
      <c r="J84" s="13" t="s">
        <v>663</v>
      </c>
      <c r="K84" s="10" t="s">
        <v>664</v>
      </c>
      <c r="L84" s="9" t="s">
        <v>665</v>
      </c>
      <c r="M84" s="9" t="s">
        <v>55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1081</v>
      </c>
      <c r="AE84" s="10" t="s">
        <v>666</v>
      </c>
      <c r="AF84" s="28">
        <f>[2]Feuil1!$C$4</f>
        <v>38084</v>
      </c>
      <c r="AG84" s="28">
        <f>[2]Feuil1!$D$4</f>
        <v>38718</v>
      </c>
      <c r="AH84" s="10" t="s">
        <v>667</v>
      </c>
      <c r="AI84" s="10" t="s">
        <v>35</v>
      </c>
      <c r="AJ84" s="9" t="s">
        <v>668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VLOOKUP(A84,'[1]Trade_Map_-_Liste_des_marchés_i'!$A$18:$K$221,3,0)</f>
        <v>338016</v>
      </c>
      <c r="BE84" s="12">
        <f>VLOOKUP($A84,'[1]Trade_Map_-_Liste_des_marchés_i'!$A$18:$K$221,4,0)</f>
        <v>416447</v>
      </c>
      <c r="BF84" s="12">
        <f>VLOOKUP($A84,'[1]Trade_Map_-_Liste_des_marchés_i'!$A$18:$K$221,5,0)</f>
        <v>547332</v>
      </c>
      <c r="BG84" s="12">
        <f>VLOOKUP($A84,'[1]Trade_Map_-_Liste_des_marchés_i'!$A$18:$K$221,6,0)</f>
        <v>683019</v>
      </c>
      <c r="BH84" s="12">
        <f>VLOOKUP($A84,'[1]Trade_Map_-_Liste_des_marchés_i'!$A$18:$K$221,7,0)</f>
        <v>757920</v>
      </c>
      <c r="BI84" s="12">
        <f>VLOOKUP($A84,'[1]Trade_Map_-_Liste_des_marchés_i'!$A$18:$K$221,8,0)</f>
        <v>708965</v>
      </c>
      <c r="BJ84" s="12">
        <f>VLOOKUP($A84,'[1]Trade_Map_-_Liste_des_marchés_i'!$A$18:$K$221,9,0)</f>
        <v>590260</v>
      </c>
      <c r="BK84" s="12">
        <f>VLOOKUP($A84,'[1]Trade_Map_-_Liste_des_marchés_i'!$A$18:$K$221,10,0)</f>
        <v>652737</v>
      </c>
      <c r="BL84" s="48">
        <v>9.8572467312542322E-2</v>
      </c>
      <c r="BM84" s="12">
        <v>1136434</v>
      </c>
      <c r="BN84" s="12">
        <v>1387349</v>
      </c>
      <c r="BO84" s="12">
        <v>1651925</v>
      </c>
      <c r="BP84" s="12">
        <v>1589001</v>
      </c>
      <c r="BQ84" s="12">
        <v>1848730</v>
      </c>
      <c r="BR84" s="12">
        <v>1984845</v>
      </c>
      <c r="BS84" s="12">
        <v>2293732</v>
      </c>
      <c r="BT84" s="12">
        <v>2665874</v>
      </c>
      <c r="BU84" s="48">
        <v>0.12953409055901055</v>
      </c>
      <c r="BV84" s="12">
        <v>761425499358.15906</v>
      </c>
      <c r="BW84" s="54">
        <v>738690161271.44226</v>
      </c>
      <c r="BX84" s="55">
        <v>118228766806.34581</v>
      </c>
      <c r="BY84" s="54">
        <v>188828716305.22293</v>
      </c>
      <c r="BZ84" s="12">
        <v>-2956018500</v>
      </c>
    </row>
    <row r="85" spans="1:78" x14ac:dyDescent="0.25">
      <c r="A85" s="8" t="s">
        <v>669</v>
      </c>
      <c r="B85" s="8" t="s">
        <v>669</v>
      </c>
      <c r="C85" s="9" t="s">
        <v>538</v>
      </c>
      <c r="D85" s="9" t="s">
        <v>550</v>
      </c>
      <c r="E85" s="10" t="s">
        <v>670</v>
      </c>
      <c r="F85" s="21" t="s">
        <v>671</v>
      </c>
      <c r="G85" s="12">
        <v>69625582</v>
      </c>
      <c r="H85" s="9" t="s">
        <v>672</v>
      </c>
      <c r="I85" s="10" t="s">
        <v>673</v>
      </c>
      <c r="J85" s="13" t="s">
        <v>674</v>
      </c>
      <c r="K85" s="10" t="s">
        <v>675</v>
      </c>
      <c r="L85" s="9" t="s">
        <v>676</v>
      </c>
      <c r="M85" s="9" t="s">
        <v>354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677</v>
      </c>
      <c r="W85" s="15" t="s">
        <v>678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1085</v>
      </c>
      <c r="AE85" s="10"/>
      <c r="AF85" s="10"/>
      <c r="AG85" s="10"/>
      <c r="AH85" s="10"/>
      <c r="AI85" s="10"/>
      <c r="AJ85" s="9" t="s">
        <v>679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VLOOKUP(A85,'[1]Trade_Map_-_Liste_des_marchés_i'!$A$18:$K$221,3,0)</f>
        <v>37083</v>
      </c>
      <c r="BE85" s="12">
        <f>VLOOKUP($A85,'[1]Trade_Map_-_Liste_des_marchés_i'!$A$18:$K$221,4,0)</f>
        <v>37959</v>
      </c>
      <c r="BF85" s="12">
        <f>VLOOKUP($A85,'[1]Trade_Map_-_Liste_des_marchés_i'!$A$18:$K$221,5,0)</f>
        <v>32195</v>
      </c>
      <c r="BG85" s="12">
        <f>VLOOKUP($A85,'[1]Trade_Map_-_Liste_des_marchés_i'!$A$18:$K$221,6,0)</f>
        <v>42892</v>
      </c>
      <c r="BH85" s="12">
        <f>VLOOKUP($A85,'[1]Trade_Map_-_Liste_des_marchés_i'!$A$18:$K$221,7,0)</f>
        <v>16596</v>
      </c>
      <c r="BI85" s="12">
        <f>VLOOKUP($A85,'[1]Trade_Map_-_Liste_des_marchés_i'!$A$18:$K$221,8,0)</f>
        <v>22763</v>
      </c>
      <c r="BJ85" s="12">
        <f>VLOOKUP($A85,'[1]Trade_Map_-_Liste_des_marchés_i'!$A$18:$K$221,9,0)</f>
        <v>29103</v>
      </c>
      <c r="BK85" s="12">
        <f>VLOOKUP($A85,'[1]Trade_Map_-_Liste_des_marchés_i'!$A$18:$K$221,10,0)</f>
        <v>15384</v>
      </c>
      <c r="BL85" s="48">
        <v>-0.11811189028416091</v>
      </c>
      <c r="BM85" s="12">
        <v>202563</v>
      </c>
      <c r="BN85" s="12">
        <v>205359</v>
      </c>
      <c r="BO85" s="12">
        <v>145532</v>
      </c>
      <c r="BP85" s="12">
        <v>130243</v>
      </c>
      <c r="BQ85" s="12">
        <v>139171</v>
      </c>
      <c r="BR85" s="12">
        <v>154496</v>
      </c>
      <c r="BS85" s="12">
        <v>166018</v>
      </c>
      <c r="BT85" s="12">
        <v>169864</v>
      </c>
      <c r="BU85" s="48">
        <v>-2.4836768064819603E-2</v>
      </c>
      <c r="BV85" s="12">
        <v>543548969968.69324</v>
      </c>
      <c r="BW85" s="54">
        <v>234684112525.21744</v>
      </c>
      <c r="BX85" s="55">
        <v>87696955642.304077</v>
      </c>
      <c r="BY85" s="54">
        <v>130180239374.37999</v>
      </c>
      <c r="BZ85" s="12">
        <v>524126900</v>
      </c>
    </row>
    <row r="86" spans="1:78" x14ac:dyDescent="0.25">
      <c r="A86" s="8" t="s">
        <v>680</v>
      </c>
      <c r="B86" s="8" t="s">
        <v>680</v>
      </c>
      <c r="C86" s="9" t="s">
        <v>538</v>
      </c>
      <c r="D86" s="9" t="s">
        <v>590</v>
      </c>
      <c r="E86" s="10" t="s">
        <v>681</v>
      </c>
      <c r="F86" s="21" t="s">
        <v>682</v>
      </c>
      <c r="G86" s="12">
        <v>2832067</v>
      </c>
      <c r="H86" s="9" t="s">
        <v>10</v>
      </c>
      <c r="I86" s="10" t="s">
        <v>683</v>
      </c>
      <c r="J86" s="13" t="s">
        <v>684</v>
      </c>
      <c r="K86" s="10" t="s">
        <v>685</v>
      </c>
      <c r="L86" s="9" t="s">
        <v>428</v>
      </c>
      <c r="M86" s="9" t="s">
        <v>384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686</v>
      </c>
      <c r="W86" s="15" t="s">
        <v>687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1085</v>
      </c>
      <c r="AE86" s="10"/>
      <c r="AF86" s="10"/>
      <c r="AG86" s="10"/>
      <c r="AH86" s="10"/>
      <c r="AI86" s="10"/>
      <c r="AJ86" s="9" t="s">
        <v>688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VLOOKUP(A86,'[1]Trade_Map_-_Liste_des_marchés_i'!$A$18:$K$221,3,0)</f>
        <v>5453</v>
      </c>
      <c r="BE86" s="12">
        <f>VLOOKUP($A86,'[1]Trade_Map_-_Liste_des_marchés_i'!$A$18:$K$221,4,0)</f>
        <v>8267</v>
      </c>
      <c r="BF86" s="12">
        <f>VLOOKUP($A86,'[1]Trade_Map_-_Liste_des_marchés_i'!$A$18:$K$221,5,0)</f>
        <v>7871</v>
      </c>
      <c r="BG86" s="12">
        <f>VLOOKUP($A86,'[1]Trade_Map_-_Liste_des_marchés_i'!$A$18:$K$221,6,0)</f>
        <v>19078</v>
      </c>
      <c r="BH86" s="12">
        <f>VLOOKUP($A86,'[1]Trade_Map_-_Liste_des_marchés_i'!$A$18:$K$221,7,0)</f>
        <v>11220</v>
      </c>
      <c r="BI86" s="12">
        <f>VLOOKUP($A86,'[1]Trade_Map_-_Liste_des_marchés_i'!$A$18:$K$221,8,0)</f>
        <v>24738</v>
      </c>
      <c r="BJ86" s="12">
        <f>VLOOKUP($A86,'[1]Trade_Map_-_Liste_des_marchés_i'!$A$18:$K$221,9,0)</f>
        <v>40520</v>
      </c>
      <c r="BK86" s="12">
        <f>VLOOKUP($A86,'[1]Trade_Map_-_Liste_des_marchés_i'!$A$18:$K$221,10,0)</f>
        <v>39017</v>
      </c>
      <c r="BL86" s="48">
        <v>0.32461094562465354</v>
      </c>
      <c r="BM86" s="12">
        <v>141024</v>
      </c>
      <c r="BN86" s="12">
        <v>102461</v>
      </c>
      <c r="BO86" s="12">
        <v>73431</v>
      </c>
      <c r="BP86" s="12">
        <v>53173</v>
      </c>
      <c r="BQ86" s="12">
        <v>54351</v>
      </c>
      <c r="BR86" s="12">
        <v>46582</v>
      </c>
      <c r="BS86" s="12">
        <v>54480</v>
      </c>
      <c r="BT86" s="12">
        <v>52610</v>
      </c>
      <c r="BU86" s="48">
        <v>-0.13138957186665956</v>
      </c>
      <c r="BV86" s="12">
        <v>175837550996.18515</v>
      </c>
      <c r="BW86" s="54">
        <v>20232417582.417583</v>
      </c>
      <c r="BX86" s="55">
        <v>32564466497.318127</v>
      </c>
      <c r="BY86" s="54">
        <v>74872157812.342041</v>
      </c>
      <c r="BZ86" s="12">
        <v>4375689100</v>
      </c>
    </row>
    <row r="87" spans="1:78" x14ac:dyDescent="0.25">
      <c r="A87" s="8" t="s">
        <v>689</v>
      </c>
      <c r="B87" s="8" t="s">
        <v>689</v>
      </c>
      <c r="C87" s="9" t="s">
        <v>538</v>
      </c>
      <c r="D87" s="9" t="s">
        <v>550</v>
      </c>
      <c r="E87" s="10" t="s">
        <v>690</v>
      </c>
      <c r="F87" s="21" t="s">
        <v>691</v>
      </c>
      <c r="G87" s="12">
        <v>270625568</v>
      </c>
      <c r="H87" s="9" t="s">
        <v>692</v>
      </c>
      <c r="I87" s="10" t="s">
        <v>11</v>
      </c>
      <c r="J87" s="13" t="s">
        <v>693</v>
      </c>
      <c r="K87" s="10" t="s">
        <v>694</v>
      </c>
      <c r="L87" s="9" t="s">
        <v>695</v>
      </c>
      <c r="M87" s="9" t="s">
        <v>696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697</v>
      </c>
      <c r="W87" s="15" t="s">
        <v>698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1085</v>
      </c>
      <c r="AE87" s="10"/>
      <c r="AF87" s="10"/>
      <c r="AG87" s="10"/>
      <c r="AH87" s="10"/>
      <c r="AI87" s="10"/>
      <c r="AJ87" s="9" t="s">
        <v>699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VLOOKUP(A87,'[1]Trade_Map_-_Liste_des_marchés_i'!$A$18:$K$221,3,0)</f>
        <v>117071</v>
      </c>
      <c r="BE87" s="12">
        <f>VLOOKUP($A87,'[1]Trade_Map_-_Liste_des_marchés_i'!$A$18:$K$221,4,0)</f>
        <v>56804</v>
      </c>
      <c r="BF87" s="12">
        <f>VLOOKUP($A87,'[1]Trade_Map_-_Liste_des_marchés_i'!$A$18:$K$221,5,0)</f>
        <v>109022</v>
      </c>
      <c r="BG87" s="12">
        <f>VLOOKUP($A87,'[1]Trade_Map_-_Liste_des_marchés_i'!$A$18:$K$221,6,0)</f>
        <v>66246</v>
      </c>
      <c r="BH87" s="12">
        <f>VLOOKUP($A87,'[1]Trade_Map_-_Liste_des_marchés_i'!$A$18:$K$221,7,0)</f>
        <v>24983</v>
      </c>
      <c r="BI87" s="12">
        <f>VLOOKUP($A87,'[1]Trade_Map_-_Liste_des_marchés_i'!$A$18:$K$221,8,0)</f>
        <v>32423</v>
      </c>
      <c r="BJ87" s="12">
        <f>VLOOKUP($A87,'[1]Trade_Map_-_Liste_des_marchés_i'!$A$18:$K$221,9,0)</f>
        <v>47511</v>
      </c>
      <c r="BK87" s="12">
        <f>VLOOKUP($A87,'[1]Trade_Map_-_Liste_des_marchés_i'!$A$18:$K$221,10,0)</f>
        <v>47191</v>
      </c>
      <c r="BL87" s="48">
        <v>-0.12172609584957017</v>
      </c>
      <c r="BM87" s="12">
        <v>135767</v>
      </c>
      <c r="BN87" s="12">
        <v>91662</v>
      </c>
      <c r="BO87" s="12">
        <v>111692</v>
      </c>
      <c r="BP87" s="12">
        <v>135813</v>
      </c>
      <c r="BQ87" s="12">
        <v>172607</v>
      </c>
      <c r="BR87" s="12">
        <v>133574</v>
      </c>
      <c r="BS87" s="12">
        <v>105751</v>
      </c>
      <c r="BT87" s="12">
        <v>120193</v>
      </c>
      <c r="BU87" s="48">
        <v>-1.7255306032961881E-2</v>
      </c>
      <c r="BV87" s="12">
        <v>1119190780752.7959</v>
      </c>
      <c r="BW87" s="54">
        <v>667996035815.25659</v>
      </c>
      <c r="BX87" s="55">
        <v>97958278926.368057</v>
      </c>
      <c r="BY87" s="54">
        <v>377900595130.1145</v>
      </c>
      <c r="BZ87" s="12">
        <v>-359273800</v>
      </c>
    </row>
    <row r="88" spans="1:78" x14ac:dyDescent="0.25">
      <c r="A88" s="8" t="s">
        <v>1098</v>
      </c>
      <c r="B88" s="8" t="s">
        <v>700</v>
      </c>
      <c r="C88" s="9" t="s">
        <v>538</v>
      </c>
      <c r="D88" s="9" t="s">
        <v>590</v>
      </c>
      <c r="E88" s="10" t="s">
        <v>701</v>
      </c>
      <c r="F88" s="21" t="s">
        <v>702</v>
      </c>
      <c r="G88" s="12">
        <v>39309783</v>
      </c>
      <c r="H88" s="9" t="s">
        <v>703</v>
      </c>
      <c r="I88" s="10" t="s">
        <v>683</v>
      </c>
      <c r="J88" s="13" t="s">
        <v>704</v>
      </c>
      <c r="K88" s="10" t="s">
        <v>705</v>
      </c>
      <c r="L88" s="9" t="s">
        <v>706</v>
      </c>
      <c r="M88" s="9" t="s">
        <v>55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707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1085</v>
      </c>
      <c r="AE88" s="10"/>
      <c r="AF88" s="10"/>
      <c r="AG88" s="10"/>
      <c r="AH88" s="10"/>
      <c r="AI88" s="10"/>
      <c r="AJ88" s="9" t="s">
        <v>708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 t="e">
        <f>VLOOKUP(A88,'[1]Trade_Map_-_Liste_des_marchés_i'!$A$18:$K$221,3,0)</f>
        <v>#N/A</v>
      </c>
      <c r="BE88" s="12" t="e">
        <f>VLOOKUP($A88,'[1]Trade_Map_-_Liste_des_marchés_i'!$A$18:$K$221,4,0)</f>
        <v>#N/A</v>
      </c>
      <c r="BF88" s="12" t="e">
        <f>VLOOKUP($A88,'[1]Trade_Map_-_Liste_des_marchés_i'!$A$18:$K$221,5,0)</f>
        <v>#N/A</v>
      </c>
      <c r="BG88" s="12" t="e">
        <f>VLOOKUP($A88,'[1]Trade_Map_-_Liste_des_marchés_i'!$A$18:$K$221,6,0)</f>
        <v>#N/A</v>
      </c>
      <c r="BH88" s="12" t="e">
        <f>VLOOKUP($A88,'[1]Trade_Map_-_Liste_des_marchés_i'!$A$18:$K$221,7,0)</f>
        <v>#N/A</v>
      </c>
      <c r="BI88" s="12" t="e">
        <f>VLOOKUP($A88,'[1]Trade_Map_-_Liste_des_marchés_i'!$A$18:$K$221,8,0)</f>
        <v>#N/A</v>
      </c>
      <c r="BJ88" s="12" t="e">
        <f>VLOOKUP($A88,'[1]Trade_Map_-_Liste_des_marchés_i'!$A$18:$K$221,9,0)</f>
        <v>#N/A</v>
      </c>
      <c r="BK88" s="12" t="e">
        <f>VLOOKUP($A88,'[1]Trade_Map_-_Liste_des_marchés_i'!$A$18:$K$221,10,0)</f>
        <v>#N/A</v>
      </c>
      <c r="BL88" s="48">
        <v>0.32067014776092351</v>
      </c>
      <c r="BM88" s="12">
        <v>1166218</v>
      </c>
      <c r="BN88" s="12">
        <v>1357435</v>
      </c>
      <c r="BO88" s="12">
        <v>860019</v>
      </c>
      <c r="BP88" s="12">
        <v>373478</v>
      </c>
      <c r="BQ88" s="12">
        <v>598</v>
      </c>
      <c r="BR88" s="12">
        <v>426</v>
      </c>
      <c r="BS88" s="12">
        <v>196</v>
      </c>
      <c r="BT88" s="12">
        <v>68</v>
      </c>
      <c r="BU88" s="48">
        <v>-0.75162712325829184</v>
      </c>
      <c r="BV88" s="12">
        <v>234094042938.91705</v>
      </c>
      <c r="BW88" s="54">
        <v>131448936070.24501</v>
      </c>
      <c r="BX88" s="55">
        <v>55345540506.049072</v>
      </c>
      <c r="BY88" s="54">
        <v>0</v>
      </c>
      <c r="BZ88" s="12">
        <v>4129065300</v>
      </c>
    </row>
    <row r="89" spans="1:78" x14ac:dyDescent="0.25">
      <c r="A89" s="8" t="s">
        <v>709</v>
      </c>
      <c r="B89" s="8" t="s">
        <v>709</v>
      </c>
      <c r="C89" s="9" t="s">
        <v>538</v>
      </c>
      <c r="D89" s="9" t="s">
        <v>590</v>
      </c>
      <c r="E89" s="10" t="s">
        <v>710</v>
      </c>
      <c r="F89" s="21" t="s">
        <v>711</v>
      </c>
      <c r="G89" s="12">
        <v>6855713</v>
      </c>
      <c r="H89" s="9" t="s">
        <v>10</v>
      </c>
      <c r="I89" s="10" t="s">
        <v>712</v>
      </c>
      <c r="J89" s="13" t="s">
        <v>713</v>
      </c>
      <c r="K89" s="10" t="s">
        <v>714</v>
      </c>
      <c r="L89" s="9" t="s">
        <v>715</v>
      </c>
      <c r="M89" s="9" t="s">
        <v>55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716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1084</v>
      </c>
      <c r="AE89" s="17" t="s">
        <v>33</v>
      </c>
      <c r="AF89" s="18">
        <v>42463</v>
      </c>
      <c r="AG89" s="18">
        <v>42463</v>
      </c>
      <c r="AH89" s="17" t="s">
        <v>717</v>
      </c>
      <c r="AI89" s="17" t="s">
        <v>718</v>
      </c>
      <c r="AJ89" s="9" t="s">
        <v>719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VLOOKUP(A89,'[1]Trade_Map_-_Liste_des_marchés_i'!$A$18:$K$221,3,0)</f>
        <v>53451</v>
      </c>
      <c r="BE89" s="12">
        <f>VLOOKUP($A89,'[1]Trade_Map_-_Liste_des_marchés_i'!$A$18:$K$221,4,0)</f>
        <v>71535</v>
      </c>
      <c r="BF89" s="12">
        <f>VLOOKUP($A89,'[1]Trade_Map_-_Liste_des_marchés_i'!$A$18:$K$221,5,0)</f>
        <v>82376</v>
      </c>
      <c r="BG89" s="12">
        <f>VLOOKUP($A89,'[1]Trade_Map_-_Liste_des_marchés_i'!$A$18:$K$221,6,0)</f>
        <v>76626</v>
      </c>
      <c r="BH89" s="12">
        <f>VLOOKUP($A89,'[1]Trade_Map_-_Liste_des_marchés_i'!$A$18:$K$221,7,0)</f>
        <v>62626</v>
      </c>
      <c r="BI89" s="12">
        <f>VLOOKUP($A89,'[1]Trade_Map_-_Liste_des_marchés_i'!$A$18:$K$221,8,0)</f>
        <v>67240</v>
      </c>
      <c r="BJ89" s="12">
        <f>VLOOKUP($A89,'[1]Trade_Map_-_Liste_des_marchés_i'!$A$18:$K$221,9,0)</f>
        <v>84538</v>
      </c>
      <c r="BK89" s="12">
        <f>VLOOKUP($A89,'[1]Trade_Map_-_Liste_des_marchés_i'!$A$18:$K$221,10,0)</f>
        <v>69082</v>
      </c>
      <c r="BL89" s="48">
        <v>3.7326758867830101E-2</v>
      </c>
      <c r="BM89" s="12">
        <v>25466</v>
      </c>
      <c r="BN89" s="12">
        <v>27040</v>
      </c>
      <c r="BO89" s="12">
        <v>23800</v>
      </c>
      <c r="BP89" s="12">
        <v>21683</v>
      </c>
      <c r="BQ89" s="12">
        <v>23954</v>
      </c>
      <c r="BR89" s="12">
        <v>23276</v>
      </c>
      <c r="BS89" s="12">
        <v>23220</v>
      </c>
      <c r="BT89" s="12">
        <v>26630</v>
      </c>
      <c r="BU89" s="48">
        <v>6.4053083320927406E-3</v>
      </c>
      <c r="BV89" s="12">
        <v>51991634491.634491</v>
      </c>
      <c r="BW89" s="54">
        <v>37000045823.394722</v>
      </c>
      <c r="BX89" s="55">
        <v>8259330759.330759</v>
      </c>
      <c r="BY89" s="54">
        <v>9604451483.97085</v>
      </c>
      <c r="BZ89" s="12">
        <v>-1550804400</v>
      </c>
    </row>
    <row r="90" spans="1:78" x14ac:dyDescent="0.25">
      <c r="A90" s="8" t="s">
        <v>720</v>
      </c>
      <c r="B90" s="8" t="s">
        <v>720</v>
      </c>
      <c r="C90" s="9" t="s">
        <v>538</v>
      </c>
      <c r="D90" s="9" t="s">
        <v>590</v>
      </c>
      <c r="E90" s="10" t="s">
        <v>721</v>
      </c>
      <c r="F90" s="21" t="s">
        <v>722</v>
      </c>
      <c r="G90" s="12">
        <v>10101694</v>
      </c>
      <c r="H90" s="9" t="s">
        <v>10</v>
      </c>
      <c r="I90" s="10" t="s">
        <v>11</v>
      </c>
      <c r="J90" s="13" t="s">
        <v>723</v>
      </c>
      <c r="K90" s="10" t="s">
        <v>724</v>
      </c>
      <c r="L90" s="9" t="s">
        <v>725</v>
      </c>
      <c r="M90" s="9" t="s">
        <v>354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1084</v>
      </c>
      <c r="AE90" s="17" t="s">
        <v>33</v>
      </c>
      <c r="AF90" s="18">
        <v>38042</v>
      </c>
      <c r="AG90" s="18">
        <v>39168</v>
      </c>
      <c r="AH90" s="17" t="s">
        <v>717</v>
      </c>
      <c r="AI90" s="17" t="s">
        <v>718</v>
      </c>
      <c r="AJ90" s="9" t="s">
        <v>726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VLOOKUP(A90,'[1]Trade_Map_-_Liste_des_marchés_i'!$A$18:$K$221,3,0)</f>
        <v>42287</v>
      </c>
      <c r="BE90" s="12">
        <f>VLOOKUP($A90,'[1]Trade_Map_-_Liste_des_marchés_i'!$A$18:$K$221,4,0)</f>
        <v>26294</v>
      </c>
      <c r="BF90" s="12">
        <f>VLOOKUP($A90,'[1]Trade_Map_-_Liste_des_marchés_i'!$A$18:$K$221,5,0)</f>
        <v>26451</v>
      </c>
      <c r="BG90" s="12">
        <f>VLOOKUP($A90,'[1]Trade_Map_-_Liste_des_marchés_i'!$A$18:$K$221,6,0)</f>
        <v>22227</v>
      </c>
      <c r="BH90" s="12">
        <f>VLOOKUP($A90,'[1]Trade_Map_-_Liste_des_marchés_i'!$A$18:$K$221,7,0)</f>
        <v>26378</v>
      </c>
      <c r="BI90" s="12">
        <f>VLOOKUP($A90,'[1]Trade_Map_-_Liste_des_marchés_i'!$A$18:$K$221,8,0)</f>
        <v>31058</v>
      </c>
      <c r="BJ90" s="12">
        <f>VLOOKUP($A90,'[1]Trade_Map_-_Liste_des_marchés_i'!$A$18:$K$221,9,0)</f>
        <v>21499</v>
      </c>
      <c r="BK90" s="12">
        <f>VLOOKUP($A90,'[1]Trade_Map_-_Liste_des_marchés_i'!$A$18:$K$221,10,0)</f>
        <v>22017</v>
      </c>
      <c r="BL90" s="48">
        <v>-8.9023185426132856E-2</v>
      </c>
      <c r="BM90" s="12">
        <v>15048</v>
      </c>
      <c r="BN90" s="12">
        <v>11592</v>
      </c>
      <c r="BO90" s="12">
        <v>13415</v>
      </c>
      <c r="BP90" s="12">
        <v>26097</v>
      </c>
      <c r="BQ90" s="12">
        <v>15794</v>
      </c>
      <c r="BR90" s="12">
        <v>14194</v>
      </c>
      <c r="BS90" s="12">
        <v>21002</v>
      </c>
      <c r="BT90" s="12">
        <v>23653</v>
      </c>
      <c r="BU90" s="48">
        <v>6.6739083117240749E-2</v>
      </c>
      <c r="BV90" s="12">
        <v>44502895861.683662</v>
      </c>
      <c r="BW90" s="54">
        <v>27995279180.288017</v>
      </c>
      <c r="BX90" s="55">
        <v>6689390252.5818729</v>
      </c>
      <c r="BY90" s="54">
        <v>8262261274.2832832</v>
      </c>
      <c r="BZ90" s="12">
        <v>-1102379200</v>
      </c>
    </row>
    <row r="91" spans="1:78" x14ac:dyDescent="0.25">
      <c r="A91" s="8" t="s">
        <v>727</v>
      </c>
      <c r="B91" s="8" t="s">
        <v>727</v>
      </c>
      <c r="C91" s="9" t="s">
        <v>538</v>
      </c>
      <c r="D91" s="9" t="s">
        <v>550</v>
      </c>
      <c r="E91" s="10" t="s">
        <v>728</v>
      </c>
      <c r="F91" s="21" t="s">
        <v>729</v>
      </c>
      <c r="G91" s="12">
        <v>108116615</v>
      </c>
      <c r="H91" s="9" t="s">
        <v>730</v>
      </c>
      <c r="I91" s="10" t="s">
        <v>11</v>
      </c>
      <c r="J91" s="13" t="s">
        <v>731</v>
      </c>
      <c r="K91" s="10" t="s">
        <v>732</v>
      </c>
      <c r="L91" s="9" t="s">
        <v>733</v>
      </c>
      <c r="M91" s="9" t="s">
        <v>83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734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1085</v>
      </c>
      <c r="AE91" s="10"/>
      <c r="AF91" s="10"/>
      <c r="AG91" s="10"/>
      <c r="AH91" s="10"/>
      <c r="AI91" s="10"/>
      <c r="AJ91" s="9" t="s">
        <v>735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VLOOKUP(A91,'[1]Trade_Map_-_Liste_des_marchés_i'!$A$18:$K$221,3,0)</f>
        <v>26193</v>
      </c>
      <c r="BE91" s="12">
        <f>VLOOKUP($A91,'[1]Trade_Map_-_Liste_des_marchés_i'!$A$18:$K$221,4,0)</f>
        <v>29163</v>
      </c>
      <c r="BF91" s="12">
        <f>VLOOKUP($A91,'[1]Trade_Map_-_Liste_des_marchés_i'!$A$18:$K$221,5,0)</f>
        <v>2598</v>
      </c>
      <c r="BG91" s="12">
        <f>VLOOKUP($A91,'[1]Trade_Map_-_Liste_des_marchés_i'!$A$18:$K$221,6,0)</f>
        <v>1769</v>
      </c>
      <c r="BH91" s="12">
        <f>VLOOKUP($A91,'[1]Trade_Map_-_Liste_des_marchés_i'!$A$18:$K$221,7,0)</f>
        <v>7455</v>
      </c>
      <c r="BI91" s="12">
        <f>VLOOKUP($A91,'[1]Trade_Map_-_Liste_des_marchés_i'!$A$18:$K$221,8,0)</f>
        <v>6080</v>
      </c>
      <c r="BJ91" s="12">
        <f>VLOOKUP($A91,'[1]Trade_Map_-_Liste_des_marchés_i'!$A$18:$K$221,9,0)</f>
        <v>4635</v>
      </c>
      <c r="BK91" s="12">
        <f>VLOOKUP($A91,'[1]Trade_Map_-_Liste_des_marchés_i'!$A$18:$K$221,10,0)</f>
        <v>377</v>
      </c>
      <c r="BL91" s="48">
        <v>-0.45439361518469945</v>
      </c>
      <c r="BM91" s="12">
        <v>8096</v>
      </c>
      <c r="BN91" s="12">
        <v>11160</v>
      </c>
      <c r="BO91" s="12">
        <v>15865</v>
      </c>
      <c r="BP91" s="12">
        <v>17471</v>
      </c>
      <c r="BQ91" s="12">
        <v>19414</v>
      </c>
      <c r="BR91" s="12">
        <v>27082</v>
      </c>
      <c r="BS91" s="12">
        <v>22618</v>
      </c>
      <c r="BT91" s="12">
        <v>28391</v>
      </c>
      <c r="BU91" s="48">
        <v>0.19631159726641401</v>
      </c>
      <c r="BV91" s="12">
        <v>376795508678.85333</v>
      </c>
      <c r="BW91" s="54">
        <v>249737137765.00735</v>
      </c>
      <c r="BX91" s="55">
        <v>47198788191.847488</v>
      </c>
      <c r="BY91" s="54">
        <v>98681591043.76828</v>
      </c>
      <c r="BZ91" s="12">
        <v>-4257472600</v>
      </c>
    </row>
    <row r="92" spans="1:78" x14ac:dyDescent="0.25">
      <c r="A92" s="8" t="s">
        <v>736</v>
      </c>
      <c r="B92" s="8" t="s">
        <v>736</v>
      </c>
      <c r="C92" s="9" t="s">
        <v>538</v>
      </c>
      <c r="D92" s="9" t="s">
        <v>590</v>
      </c>
      <c r="E92" s="10" t="s">
        <v>737</v>
      </c>
      <c r="F92" s="21" t="s">
        <v>738</v>
      </c>
      <c r="G92" s="12">
        <v>1641172</v>
      </c>
      <c r="H92" s="9" t="s">
        <v>10</v>
      </c>
      <c r="I92" s="10" t="s">
        <v>11</v>
      </c>
      <c r="J92" s="13" t="s">
        <v>739</v>
      </c>
      <c r="K92" s="10" t="s">
        <v>740</v>
      </c>
      <c r="L92" s="9" t="s">
        <v>741</v>
      </c>
      <c r="M92" s="9" t="s">
        <v>742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1085</v>
      </c>
      <c r="AE92" s="10"/>
      <c r="AF92" s="10"/>
      <c r="AG92" s="10"/>
      <c r="AH92" s="10"/>
      <c r="AI92" s="10"/>
      <c r="AJ92" s="9" t="s">
        <v>743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VLOOKUP(A92,'[1]Trade_Map_-_Liste_des_marchés_i'!$A$18:$K$221,3,0)</f>
        <v>2535</v>
      </c>
      <c r="BE92" s="12">
        <f>VLOOKUP($A92,'[1]Trade_Map_-_Liste_des_marchés_i'!$A$18:$K$221,4,0)</f>
        <v>2551</v>
      </c>
      <c r="BF92" s="12">
        <f>VLOOKUP($A92,'[1]Trade_Map_-_Liste_des_marchés_i'!$A$18:$K$221,5,0)</f>
        <v>2786</v>
      </c>
      <c r="BG92" s="12">
        <f>VLOOKUP($A92,'[1]Trade_Map_-_Liste_des_marchés_i'!$A$18:$K$221,6,0)</f>
        <v>3728</v>
      </c>
      <c r="BH92" s="12">
        <f>VLOOKUP($A92,'[1]Trade_Map_-_Liste_des_marchés_i'!$A$18:$K$221,7,0)</f>
        <v>4793</v>
      </c>
      <c r="BI92" s="12">
        <f>VLOOKUP($A92,'[1]Trade_Map_-_Liste_des_marchés_i'!$A$18:$K$221,8,0)</f>
        <v>4075</v>
      </c>
      <c r="BJ92" s="12">
        <f>VLOOKUP($A92,'[1]Trade_Map_-_Liste_des_marchés_i'!$A$18:$K$221,9,0)</f>
        <v>2539</v>
      </c>
      <c r="BK92" s="12">
        <f>VLOOKUP($A92,'[1]Trade_Map_-_Liste_des_marchés_i'!$A$18:$K$221,10,0)</f>
        <v>3202</v>
      </c>
      <c r="BL92" s="48">
        <v>3.3931838740301368E-2</v>
      </c>
      <c r="BM92" s="12">
        <v>49357</v>
      </c>
      <c r="BN92" s="12">
        <v>64046</v>
      </c>
      <c r="BO92" s="12">
        <v>79579</v>
      </c>
      <c r="BP92" s="12">
        <v>68039</v>
      </c>
      <c r="BQ92" s="12">
        <v>62843</v>
      </c>
      <c r="BR92" s="12">
        <v>77784</v>
      </c>
      <c r="BS92" s="12">
        <v>87917</v>
      </c>
      <c r="BT92" s="12">
        <v>78989</v>
      </c>
      <c r="BU92" s="48">
        <v>6.9483232768851266E-2</v>
      </c>
      <c r="BV92" s="12">
        <v>38574069148.936172</v>
      </c>
      <c r="BW92" s="54">
        <v>12853723404.255322</v>
      </c>
      <c r="BX92" s="55">
        <v>0</v>
      </c>
      <c r="BY92" s="54">
        <v>0</v>
      </c>
      <c r="BZ92" s="12">
        <v>-442175400</v>
      </c>
    </row>
    <row r="93" spans="1:78" x14ac:dyDescent="0.25">
      <c r="A93" s="8" t="s">
        <v>744</v>
      </c>
      <c r="B93" s="8" t="s">
        <v>744</v>
      </c>
      <c r="C93" s="9" t="s">
        <v>538</v>
      </c>
      <c r="D93" s="9" t="s">
        <v>590</v>
      </c>
      <c r="E93" s="10" t="s">
        <v>744</v>
      </c>
      <c r="F93" s="21" t="s">
        <v>745</v>
      </c>
      <c r="G93" s="12">
        <v>4207083</v>
      </c>
      <c r="H93" s="9" t="s">
        <v>10</v>
      </c>
      <c r="I93" s="10" t="s">
        <v>11</v>
      </c>
      <c r="J93" s="13" t="s">
        <v>435</v>
      </c>
      <c r="K93" s="10" t="s">
        <v>746</v>
      </c>
      <c r="L93" s="9" t="s">
        <v>747</v>
      </c>
      <c r="M93" s="9" t="s">
        <v>354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748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1085</v>
      </c>
      <c r="AE93" s="10"/>
      <c r="AF93" s="10"/>
      <c r="AG93" s="10"/>
      <c r="AH93" s="10"/>
      <c r="AI93" s="10"/>
      <c r="AJ93" s="9" t="s">
        <v>749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VLOOKUP(A93,'[1]Trade_Map_-_Liste_des_marchés_i'!$A$18:$K$221,3,0)</f>
        <v>6175</v>
      </c>
      <c r="BE93" s="12">
        <f>VLOOKUP($A93,'[1]Trade_Map_-_Liste_des_marchés_i'!$A$18:$K$221,4,0)</f>
        <v>6332</v>
      </c>
      <c r="BF93" s="12">
        <f>VLOOKUP($A93,'[1]Trade_Map_-_Liste_des_marchés_i'!$A$18:$K$221,5,0)</f>
        <v>12824</v>
      </c>
      <c r="BG93" s="12">
        <f>VLOOKUP($A93,'[1]Trade_Map_-_Liste_des_marchés_i'!$A$18:$K$221,6,0)</f>
        <v>20941</v>
      </c>
      <c r="BH93" s="12">
        <f>VLOOKUP($A93,'[1]Trade_Map_-_Liste_des_marchés_i'!$A$18:$K$221,7,0)</f>
        <v>6693</v>
      </c>
      <c r="BI93" s="12">
        <f>VLOOKUP($A93,'[1]Trade_Map_-_Liste_des_marchés_i'!$A$18:$K$221,8,0)</f>
        <v>73045</v>
      </c>
      <c r="BJ93" s="12">
        <f>VLOOKUP($A93,'[1]Trade_Map_-_Liste_des_marchés_i'!$A$18:$K$221,9,0)</f>
        <v>12150</v>
      </c>
      <c r="BK93" s="12">
        <f>VLOOKUP($A93,'[1]Trade_Map_-_Liste_des_marchés_i'!$A$18:$K$221,10,0)</f>
        <v>14024</v>
      </c>
      <c r="BL93" s="48">
        <v>0.12432199259758359</v>
      </c>
      <c r="BM93" s="12">
        <v>45272</v>
      </c>
      <c r="BN93" s="12">
        <v>39516</v>
      </c>
      <c r="BO93" s="12">
        <v>86081</v>
      </c>
      <c r="BP93" s="12">
        <v>38165</v>
      </c>
      <c r="BQ93" s="12">
        <v>25736</v>
      </c>
      <c r="BR93" s="12">
        <v>12491</v>
      </c>
      <c r="BS93" s="12">
        <v>31667</v>
      </c>
      <c r="BT93" s="12">
        <v>23624</v>
      </c>
      <c r="BU93" s="48">
        <v>-8.8731726101831998E-2</v>
      </c>
      <c r="BV93" s="12">
        <v>134628542746.96971</v>
      </c>
      <c r="BW93" s="54">
        <v>46688764829.029991</v>
      </c>
      <c r="BX93" s="55">
        <v>0</v>
      </c>
      <c r="BY93" s="54">
        <v>0</v>
      </c>
      <c r="BZ93" s="12">
        <v>3095120400</v>
      </c>
    </row>
    <row r="94" spans="1:78" x14ac:dyDescent="0.25">
      <c r="A94" s="8" t="s">
        <v>750</v>
      </c>
      <c r="B94" s="8" t="s">
        <v>750</v>
      </c>
      <c r="C94" s="9" t="s">
        <v>538</v>
      </c>
      <c r="D94" s="9" t="s">
        <v>629</v>
      </c>
      <c r="E94" s="10" t="s">
        <v>751</v>
      </c>
      <c r="F94" s="21" t="s">
        <v>752</v>
      </c>
      <c r="G94" s="12">
        <v>163046161</v>
      </c>
      <c r="H94" s="9" t="s">
        <v>753</v>
      </c>
      <c r="I94" s="10" t="s">
        <v>11</v>
      </c>
      <c r="J94" s="13" t="s">
        <v>754</v>
      </c>
      <c r="K94" s="10" t="s">
        <v>755</v>
      </c>
      <c r="L94" s="9" t="s">
        <v>756</v>
      </c>
      <c r="M94" s="9" t="s">
        <v>55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757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1085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VLOOKUP(A94,'[1]Trade_Map_-_Liste_des_marchés_i'!$A$18:$K$221,3,0)</f>
        <v>143009</v>
      </c>
      <c r="BE94" s="12">
        <f>VLOOKUP($A94,'[1]Trade_Map_-_Liste_des_marchés_i'!$A$18:$K$221,4,0)</f>
        <v>93704</v>
      </c>
      <c r="BF94" s="12">
        <f>VLOOKUP($A94,'[1]Trade_Map_-_Liste_des_marchés_i'!$A$18:$K$221,5,0)</f>
        <v>175126</v>
      </c>
      <c r="BG94" s="12">
        <f>VLOOKUP($A94,'[1]Trade_Map_-_Liste_des_marchés_i'!$A$18:$K$221,6,0)</f>
        <v>133282</v>
      </c>
      <c r="BH94" s="12">
        <f>VLOOKUP($A94,'[1]Trade_Map_-_Liste_des_marchés_i'!$A$18:$K$221,7,0)</f>
        <v>134331</v>
      </c>
      <c r="BI94" s="12">
        <f>VLOOKUP($A94,'[1]Trade_Map_-_Liste_des_marchés_i'!$A$18:$K$221,8,0)</f>
        <v>91588</v>
      </c>
      <c r="BJ94" s="12">
        <f>VLOOKUP($A94,'[1]Trade_Map_-_Liste_des_marchés_i'!$A$18:$K$221,9,0)</f>
        <v>113727</v>
      </c>
      <c r="BK94" s="12">
        <f>VLOOKUP($A94,'[1]Trade_Map_-_Liste_des_marchés_i'!$A$18:$K$221,10,0)</f>
        <v>143193</v>
      </c>
      <c r="BL94" s="50">
        <v>1.8370334393491561E-4</v>
      </c>
      <c r="BM94" s="12">
        <v>17024</v>
      </c>
      <c r="BN94" s="12">
        <v>24368</v>
      </c>
      <c r="BO94" s="12">
        <v>28436</v>
      </c>
      <c r="BP94" s="12">
        <v>29318</v>
      </c>
      <c r="BQ94" s="12">
        <v>33597</v>
      </c>
      <c r="BR94" s="12">
        <v>43296</v>
      </c>
      <c r="BS94" s="12">
        <v>62580</v>
      </c>
      <c r="BT94" s="12">
        <v>57912</v>
      </c>
      <c r="BU94" s="50">
        <v>0.19112718367922943</v>
      </c>
      <c r="BV94" s="12">
        <v>302571254131.13513</v>
      </c>
      <c r="BW94" s="54">
        <v>139925410156.54453</v>
      </c>
      <c r="BX94" s="55">
        <v>18974507082.683105</v>
      </c>
      <c r="BY94" s="54">
        <v>95522666415.813889</v>
      </c>
      <c r="BZ94" s="12">
        <v>-1020764400</v>
      </c>
    </row>
    <row r="95" spans="1:78" x14ac:dyDescent="0.25">
      <c r="A95" s="8" t="s">
        <v>758</v>
      </c>
      <c r="B95" s="8" t="s">
        <v>759</v>
      </c>
      <c r="C95" s="9" t="s">
        <v>538</v>
      </c>
      <c r="D95" s="9" t="s">
        <v>590</v>
      </c>
      <c r="E95" s="10" t="s">
        <v>760</v>
      </c>
      <c r="F95" s="21" t="s">
        <v>761</v>
      </c>
      <c r="G95" s="12">
        <v>29161922</v>
      </c>
      <c r="H95" s="9" t="s">
        <v>10</v>
      </c>
      <c r="I95" s="10" t="s">
        <v>11</v>
      </c>
      <c r="J95" s="13" t="s">
        <v>762</v>
      </c>
      <c r="K95" s="10" t="s">
        <v>763</v>
      </c>
      <c r="L95" s="9" t="s">
        <v>764</v>
      </c>
      <c r="M95" s="9" t="s">
        <v>765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1085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VLOOKUP(A95,'[1]Trade_Map_-_Liste_des_marchés_i'!$A$18:$K$221,3,0)</f>
        <v>16753</v>
      </c>
      <c r="BE95" s="12">
        <f>VLOOKUP($A95,'[1]Trade_Map_-_Liste_des_marchés_i'!$A$18:$K$221,4,0)</f>
        <v>23421</v>
      </c>
      <c r="BF95" s="12">
        <f>VLOOKUP($A95,'[1]Trade_Map_-_Liste_des_marchés_i'!$A$18:$K$221,5,0)</f>
        <v>16762</v>
      </c>
      <c r="BG95" s="12">
        <f>VLOOKUP($A95,'[1]Trade_Map_-_Liste_des_marchés_i'!$A$18:$K$221,6,0)</f>
        <v>9520</v>
      </c>
      <c r="BH95" s="12">
        <f>VLOOKUP($A95,'[1]Trade_Map_-_Liste_des_marchés_i'!$A$18:$K$221,7,0)</f>
        <v>10094</v>
      </c>
      <c r="BI95" s="12">
        <f>VLOOKUP($A95,'[1]Trade_Map_-_Liste_des_marchés_i'!$A$18:$K$221,8,0)</f>
        <v>3702</v>
      </c>
      <c r="BJ95" s="12">
        <f>VLOOKUP($A95,'[1]Trade_Map_-_Liste_des_marchés_i'!$A$18:$K$221,9,0)</f>
        <v>5849</v>
      </c>
      <c r="BK95" s="12">
        <f>VLOOKUP($A95,'[1]Trade_Map_-_Liste_des_marchés_i'!$A$18:$K$221,10,0)</f>
        <v>3407</v>
      </c>
      <c r="BL95" s="48">
        <v>-0.20350547997036772</v>
      </c>
      <c r="BM95" s="12">
        <v>208</v>
      </c>
      <c r="BN95" s="12">
        <v>28</v>
      </c>
      <c r="BO95" s="12">
        <v>220</v>
      </c>
      <c r="BP95" s="12">
        <v>21</v>
      </c>
      <c r="BQ95" s="12">
        <v>0</v>
      </c>
      <c r="BR95" s="12">
        <v>0</v>
      </c>
      <c r="BS95" s="12">
        <v>10</v>
      </c>
      <c r="BT95" s="12">
        <v>38</v>
      </c>
      <c r="BU95" s="48">
        <v>-0.21561105182178553</v>
      </c>
      <c r="BV95" s="12">
        <v>22581081993.945004</v>
      </c>
      <c r="BW95" s="54">
        <v>0</v>
      </c>
      <c r="BX95" s="55">
        <v>0</v>
      </c>
      <c r="BY95" s="54">
        <v>0</v>
      </c>
      <c r="BZ95" s="12">
        <v>-858810600</v>
      </c>
    </row>
    <row r="96" spans="1:78" x14ac:dyDescent="0.25">
      <c r="A96" s="8" t="s">
        <v>766</v>
      </c>
      <c r="B96" s="8" t="s">
        <v>766</v>
      </c>
      <c r="C96" s="9" t="s">
        <v>767</v>
      </c>
      <c r="D96" s="9" t="s">
        <v>768</v>
      </c>
      <c r="E96" s="10" t="s">
        <v>769</v>
      </c>
      <c r="F96" s="21" t="s">
        <v>770</v>
      </c>
      <c r="G96" s="12">
        <v>47076781</v>
      </c>
      <c r="H96" s="9" t="s">
        <v>434</v>
      </c>
      <c r="I96" s="10" t="s">
        <v>434</v>
      </c>
      <c r="J96" s="13" t="s">
        <v>771</v>
      </c>
      <c r="K96" s="10" t="s">
        <v>772</v>
      </c>
      <c r="L96" s="9" t="s">
        <v>773</v>
      </c>
      <c r="M96" s="9" t="s">
        <v>774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775</v>
      </c>
      <c r="W96" s="15" t="s">
        <v>776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1082</v>
      </c>
      <c r="AE96" s="10" t="s">
        <v>777</v>
      </c>
      <c r="AF96" s="10" t="s">
        <v>778</v>
      </c>
      <c r="AG96" s="10" t="s">
        <v>779</v>
      </c>
      <c r="AH96" s="10" t="s">
        <v>1102</v>
      </c>
      <c r="AI96" s="10" t="s">
        <v>35</v>
      </c>
      <c r="AJ96" s="9" t="s">
        <v>780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VLOOKUP(A96,'[1]Trade_Map_-_Liste_des_marchés_i'!$A$18:$K$221,3,0)</f>
        <v>3540915</v>
      </c>
      <c r="BE96" s="12">
        <f>VLOOKUP($A96,'[1]Trade_Map_-_Liste_des_marchés_i'!$A$18:$K$221,4,0)</f>
        <v>4142563</v>
      </c>
      <c r="BF96" s="12">
        <f>VLOOKUP($A96,'[1]Trade_Map_-_Liste_des_marchés_i'!$A$18:$K$221,5,0)</f>
        <v>5206035</v>
      </c>
      <c r="BG96" s="12">
        <f>VLOOKUP($A96,'[1]Trade_Map_-_Liste_des_marchés_i'!$A$18:$K$221,6,0)</f>
        <v>5003960</v>
      </c>
      <c r="BH96" s="12">
        <f>VLOOKUP($A96,'[1]Trade_Map_-_Liste_des_marchés_i'!$A$18:$K$221,7,0)</f>
        <v>5334427</v>
      </c>
      <c r="BI96" s="12">
        <f>VLOOKUP($A96,'[1]Trade_Map_-_Liste_des_marchés_i'!$A$18:$K$221,8,0)</f>
        <v>6065919</v>
      </c>
      <c r="BJ96" s="12">
        <f>VLOOKUP($A96,'[1]Trade_Map_-_Liste_des_marchés_i'!$A$18:$K$221,9,0)</f>
        <v>6919648</v>
      </c>
      <c r="BK96" s="12">
        <f>VLOOKUP($A96,'[1]Trade_Map_-_Liste_des_marchés_i'!$A$18:$K$221,10,0)</f>
        <v>7134920</v>
      </c>
      <c r="BL96" s="48">
        <v>0.10526815690241142</v>
      </c>
      <c r="BM96" s="12">
        <v>5901448</v>
      </c>
      <c r="BN96" s="12">
        <v>6119973</v>
      </c>
      <c r="BO96" s="12">
        <v>6161210</v>
      </c>
      <c r="BP96" s="12">
        <v>5229337</v>
      </c>
      <c r="BQ96" s="12">
        <v>6551317</v>
      </c>
      <c r="BR96" s="12">
        <v>7607482</v>
      </c>
      <c r="BS96" s="12">
        <v>8106186</v>
      </c>
      <c r="BT96" s="12">
        <v>7948025</v>
      </c>
      <c r="BU96" s="48">
        <v>4.3449703447093757E-2</v>
      </c>
      <c r="BV96" s="12">
        <v>1393490524517.6448</v>
      </c>
      <c r="BW96" s="54">
        <v>859738991598.91821</v>
      </c>
      <c r="BX96" s="55">
        <v>263005982909.8035</v>
      </c>
      <c r="BY96" s="54">
        <v>289463643474.50934</v>
      </c>
      <c r="BZ96" s="12">
        <v>-3827005600</v>
      </c>
    </row>
    <row r="97" spans="1:78" x14ac:dyDescent="0.25">
      <c r="A97" s="8" t="s">
        <v>781</v>
      </c>
      <c r="B97" s="8" t="s">
        <v>781</v>
      </c>
      <c r="C97" s="9" t="s">
        <v>767</v>
      </c>
      <c r="D97" s="9" t="s">
        <v>782</v>
      </c>
      <c r="E97" s="10" t="s">
        <v>783</v>
      </c>
      <c r="F97" s="21" t="s">
        <v>784</v>
      </c>
      <c r="G97" s="12">
        <v>11484055</v>
      </c>
      <c r="H97" s="9" t="s">
        <v>785</v>
      </c>
      <c r="I97" s="10" t="s">
        <v>61</v>
      </c>
      <c r="J97" s="13" t="s">
        <v>786</v>
      </c>
      <c r="K97" s="10" t="s">
        <v>772</v>
      </c>
      <c r="L97" s="9" t="s">
        <v>773</v>
      </c>
      <c r="M97" s="9" t="s">
        <v>616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787</v>
      </c>
      <c r="W97" s="15" t="s">
        <v>788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1082</v>
      </c>
      <c r="AE97" s="10" t="s">
        <v>777</v>
      </c>
      <c r="AF97" s="10" t="s">
        <v>778</v>
      </c>
      <c r="AG97" s="10" t="s">
        <v>779</v>
      </c>
      <c r="AH97" s="10" t="s">
        <v>1102</v>
      </c>
      <c r="AI97" s="10" t="s">
        <v>35</v>
      </c>
      <c r="AJ97" s="9" t="s">
        <v>780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VLOOKUP(A97,'[1]Trade_Map_-_Liste_des_marchés_i'!$A$18:$K$221,3,0)</f>
        <v>402598</v>
      </c>
      <c r="BE97" s="12">
        <f>VLOOKUP($A97,'[1]Trade_Map_-_Liste_des_marchés_i'!$A$18:$K$221,4,0)</f>
        <v>565748</v>
      </c>
      <c r="BF97" s="12">
        <f>VLOOKUP($A97,'[1]Trade_Map_-_Liste_des_marchés_i'!$A$18:$K$221,5,0)</f>
        <v>436885</v>
      </c>
      <c r="BG97" s="12">
        <f>VLOOKUP($A97,'[1]Trade_Map_-_Liste_des_marchés_i'!$A$18:$K$221,6,0)</f>
        <v>371292</v>
      </c>
      <c r="BH97" s="12">
        <f>VLOOKUP($A97,'[1]Trade_Map_-_Liste_des_marchés_i'!$A$18:$K$221,7,0)</f>
        <v>351064</v>
      </c>
      <c r="BI97" s="12">
        <f>VLOOKUP($A97,'[1]Trade_Map_-_Liste_des_marchés_i'!$A$18:$K$221,8,0)</f>
        <v>397079</v>
      </c>
      <c r="BJ97" s="12">
        <f>VLOOKUP($A97,'[1]Trade_Map_-_Liste_des_marchés_i'!$A$18:$K$221,9,0)</f>
        <v>473989</v>
      </c>
      <c r="BK97" s="12">
        <f>VLOOKUP($A97,'[1]Trade_Map_-_Liste_des_marchés_i'!$A$18:$K$221,10,0)</f>
        <v>467849</v>
      </c>
      <c r="BL97" s="48">
        <v>2.1690031539537857E-2</v>
      </c>
      <c r="BM97" s="12">
        <v>737668</v>
      </c>
      <c r="BN97" s="12">
        <v>808531</v>
      </c>
      <c r="BO97" s="12">
        <v>980596</v>
      </c>
      <c r="BP97" s="12">
        <v>618149</v>
      </c>
      <c r="BQ97" s="12">
        <v>641773</v>
      </c>
      <c r="BR97" s="12">
        <v>604850</v>
      </c>
      <c r="BS97" s="12">
        <v>811377</v>
      </c>
      <c r="BT97" s="12">
        <v>772784</v>
      </c>
      <c r="BU97" s="48">
        <v>6.6657924255266732E-3</v>
      </c>
      <c r="BV97" s="12">
        <v>533097455834.50897</v>
      </c>
      <c r="BW97" s="54">
        <v>281240284632.70978</v>
      </c>
      <c r="BX97" s="55">
        <v>122796054559.9998</v>
      </c>
      <c r="BY97" s="54">
        <v>133020103310.58803</v>
      </c>
      <c r="BZ97" s="12">
        <v>1872534800</v>
      </c>
    </row>
    <row r="98" spans="1:78" x14ac:dyDescent="0.25">
      <c r="A98" s="8" t="s">
        <v>789</v>
      </c>
      <c r="B98" s="8" t="s">
        <v>789</v>
      </c>
      <c r="C98" s="9" t="s">
        <v>767</v>
      </c>
      <c r="D98" s="9" t="s">
        <v>782</v>
      </c>
      <c r="E98" s="10" t="s">
        <v>790</v>
      </c>
      <c r="F98" s="21" t="s">
        <v>791</v>
      </c>
      <c r="G98" s="12">
        <v>17332850</v>
      </c>
      <c r="H98" s="9" t="s">
        <v>792</v>
      </c>
      <c r="I98" s="10" t="s">
        <v>11</v>
      </c>
      <c r="J98" s="13" t="s">
        <v>793</v>
      </c>
      <c r="K98" s="10" t="s">
        <v>772</v>
      </c>
      <c r="L98" s="9" t="s">
        <v>773</v>
      </c>
      <c r="M98" s="9" t="s">
        <v>616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794</v>
      </c>
      <c r="W98" s="15" t="s">
        <v>795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1082</v>
      </c>
      <c r="AE98" s="10" t="s">
        <v>777</v>
      </c>
      <c r="AF98" s="10" t="s">
        <v>778</v>
      </c>
      <c r="AG98" s="10" t="s">
        <v>779</v>
      </c>
      <c r="AH98" s="10" t="s">
        <v>1102</v>
      </c>
      <c r="AI98" s="10" t="s">
        <v>35</v>
      </c>
      <c r="AJ98" s="9" t="s">
        <v>780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VLOOKUP(A98,'[1]Trade_Map_-_Liste_des_marchés_i'!$A$18:$K$221,3,0)</f>
        <v>621350</v>
      </c>
      <c r="BE98" s="12">
        <f>VLOOKUP($A98,'[1]Trade_Map_-_Liste_des_marchés_i'!$A$18:$K$221,4,0)</f>
        <v>654127</v>
      </c>
      <c r="BF98" s="12">
        <f>VLOOKUP($A98,'[1]Trade_Map_-_Liste_des_marchés_i'!$A$18:$K$221,5,0)</f>
        <v>662190</v>
      </c>
      <c r="BG98" s="12">
        <f>VLOOKUP($A98,'[1]Trade_Map_-_Liste_des_marchés_i'!$A$18:$K$221,6,0)</f>
        <v>682376</v>
      </c>
      <c r="BH98" s="12">
        <f>VLOOKUP($A98,'[1]Trade_Map_-_Liste_des_marchés_i'!$A$18:$K$221,7,0)</f>
        <v>502645</v>
      </c>
      <c r="BI98" s="12">
        <f>VLOOKUP($A98,'[1]Trade_Map_-_Liste_des_marchés_i'!$A$18:$K$221,8,0)</f>
        <v>555499</v>
      </c>
      <c r="BJ98" s="12">
        <f>VLOOKUP($A98,'[1]Trade_Map_-_Liste_des_marchés_i'!$A$18:$K$221,9,0)</f>
        <v>658911</v>
      </c>
      <c r="BK98" s="12">
        <f>VLOOKUP($A98,'[1]Trade_Map_-_Liste_des_marchés_i'!$A$18:$K$221,10,0)</f>
        <v>785993</v>
      </c>
      <c r="BL98" s="48">
        <v>3.4149190917220684E-2</v>
      </c>
      <c r="BM98" s="12">
        <v>666757</v>
      </c>
      <c r="BN98" s="12">
        <v>717650</v>
      </c>
      <c r="BO98" s="12">
        <v>935729</v>
      </c>
      <c r="BP98" s="12">
        <v>695938</v>
      </c>
      <c r="BQ98" s="12">
        <v>797251</v>
      </c>
      <c r="BR98" s="12">
        <v>745183</v>
      </c>
      <c r="BS98" s="12">
        <v>931068</v>
      </c>
      <c r="BT98" s="12">
        <v>804060</v>
      </c>
      <c r="BU98" s="48">
        <v>2.7110733432756939E-2</v>
      </c>
      <c r="BV98" s="12">
        <v>907050863145.09656</v>
      </c>
      <c r="BW98" s="54">
        <v>413150469163.58276</v>
      </c>
      <c r="BX98" s="55">
        <v>222285097615.68591</v>
      </c>
      <c r="BY98" s="54">
        <v>193043303945.09772</v>
      </c>
      <c r="BZ98" s="12">
        <v>6192676700</v>
      </c>
    </row>
    <row r="99" spans="1:78" x14ac:dyDescent="0.25">
      <c r="A99" s="8" t="s">
        <v>796</v>
      </c>
      <c r="B99" s="8" t="s">
        <v>796</v>
      </c>
      <c r="C99" s="9" t="s">
        <v>767</v>
      </c>
      <c r="D99" s="9" t="s">
        <v>797</v>
      </c>
      <c r="E99" s="10" t="s">
        <v>798</v>
      </c>
      <c r="F99" s="21" t="s">
        <v>799</v>
      </c>
      <c r="G99" s="12">
        <v>66834405</v>
      </c>
      <c r="H99" s="9" t="s">
        <v>11</v>
      </c>
      <c r="I99" s="10" t="s">
        <v>11</v>
      </c>
      <c r="J99" s="13" t="s">
        <v>404</v>
      </c>
      <c r="K99" s="10" t="s">
        <v>800</v>
      </c>
      <c r="L99" s="9" t="s">
        <v>801</v>
      </c>
      <c r="M99" s="9" t="s">
        <v>774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802</v>
      </c>
      <c r="W99" s="15" t="s">
        <v>803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1085</v>
      </c>
      <c r="AE99" s="10"/>
      <c r="AF99" s="10"/>
      <c r="AG99" s="10"/>
      <c r="AH99" s="10"/>
      <c r="AI99" s="10"/>
      <c r="AJ99" s="9" t="s">
        <v>804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VLOOKUP(A99,'[1]Trade_Map_-_Liste_des_marchés_i'!$A$18:$K$221,3,0)</f>
        <v>597066</v>
      </c>
      <c r="BE99" s="12">
        <f>VLOOKUP($A99,'[1]Trade_Map_-_Liste_des_marchés_i'!$A$18:$K$221,4,0)</f>
        <v>593750</v>
      </c>
      <c r="BF99" s="12">
        <f>VLOOKUP($A99,'[1]Trade_Map_-_Liste_des_marchés_i'!$A$18:$K$221,5,0)</f>
        <v>714720</v>
      </c>
      <c r="BG99" s="12">
        <f>VLOOKUP($A99,'[1]Trade_Map_-_Liste_des_marchés_i'!$A$18:$K$221,6,0)</f>
        <v>616097</v>
      </c>
      <c r="BH99" s="12">
        <f>VLOOKUP($A99,'[1]Trade_Map_-_Liste_des_marchés_i'!$A$18:$K$221,7,0)</f>
        <v>669906</v>
      </c>
      <c r="BI99" s="12">
        <f>VLOOKUP($A99,'[1]Trade_Map_-_Liste_des_marchés_i'!$A$18:$K$221,8,0)</f>
        <v>605773</v>
      </c>
      <c r="BJ99" s="12">
        <f>VLOOKUP($A99,'[1]Trade_Map_-_Liste_des_marchés_i'!$A$18:$K$221,9,0)</f>
        <v>830129</v>
      </c>
      <c r="BK99" s="12">
        <f>VLOOKUP($A99,'[1]Trade_Map_-_Liste_des_marchés_i'!$A$18:$K$221,10,0)</f>
        <v>727720</v>
      </c>
      <c r="BL99" s="48">
        <v>2.8673197526401406E-2</v>
      </c>
      <c r="BM99" s="12">
        <v>982997</v>
      </c>
      <c r="BN99" s="12">
        <v>853742</v>
      </c>
      <c r="BO99" s="12">
        <v>831203</v>
      </c>
      <c r="BP99" s="12">
        <v>820046</v>
      </c>
      <c r="BQ99" s="12">
        <v>797405</v>
      </c>
      <c r="BR99" s="12">
        <v>1021707</v>
      </c>
      <c r="BS99" s="12">
        <v>1130752</v>
      </c>
      <c r="BT99" s="12">
        <v>864590</v>
      </c>
      <c r="BU99" s="48">
        <v>-1.8168730662810106E-2</v>
      </c>
      <c r="BV99" s="12">
        <v>2829108219165.7969</v>
      </c>
      <c r="BW99" s="54">
        <v>1898908902576.6851</v>
      </c>
      <c r="BX99" s="55">
        <v>532953738129.32782</v>
      </c>
      <c r="BY99" s="54">
        <v>489956469310.47327</v>
      </c>
      <c r="BZ99" s="12">
        <v>-22417175400</v>
      </c>
    </row>
    <row r="100" spans="1:78" x14ac:dyDescent="0.25">
      <c r="A100" s="8" t="s">
        <v>805</v>
      </c>
      <c r="B100" s="8" t="s">
        <v>805</v>
      </c>
      <c r="C100" s="9" t="s">
        <v>767</v>
      </c>
      <c r="D100" s="9" t="s">
        <v>782</v>
      </c>
      <c r="E100" s="10" t="s">
        <v>806</v>
      </c>
      <c r="F100" s="21" t="s">
        <v>807</v>
      </c>
      <c r="G100" s="12">
        <v>83132799</v>
      </c>
      <c r="H100" s="9" t="s">
        <v>808</v>
      </c>
      <c r="I100" s="10" t="s">
        <v>809</v>
      </c>
      <c r="J100" s="13" t="s">
        <v>583</v>
      </c>
      <c r="K100" s="10" t="s">
        <v>772</v>
      </c>
      <c r="L100" s="9" t="s">
        <v>773</v>
      </c>
      <c r="M100" s="9" t="s">
        <v>810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811</v>
      </c>
      <c r="W100" s="15" t="s">
        <v>812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1082</v>
      </c>
      <c r="AE100" s="10" t="s">
        <v>777</v>
      </c>
      <c r="AF100" s="10" t="s">
        <v>778</v>
      </c>
      <c r="AG100" s="10" t="s">
        <v>779</v>
      </c>
      <c r="AH100" s="10" t="s">
        <v>1102</v>
      </c>
      <c r="AI100" s="10" t="s">
        <v>35</v>
      </c>
      <c r="AJ100" s="9" t="s">
        <v>780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VLOOKUP(A100,'[1]Trade_Map_-_Liste_des_marchés_i'!$A$18:$K$221,3,0)</f>
        <v>644762</v>
      </c>
      <c r="BE100" s="12">
        <f>VLOOKUP($A100,'[1]Trade_Map_-_Liste_des_marchés_i'!$A$18:$K$221,4,0)</f>
        <v>597259</v>
      </c>
      <c r="BF100" s="12">
        <f>VLOOKUP($A100,'[1]Trade_Map_-_Liste_des_marchés_i'!$A$18:$K$221,5,0)</f>
        <v>681777</v>
      </c>
      <c r="BG100" s="12">
        <f>VLOOKUP($A100,'[1]Trade_Map_-_Liste_des_marchés_i'!$A$18:$K$221,6,0)</f>
        <v>570710</v>
      </c>
      <c r="BH100" s="12">
        <f>VLOOKUP($A100,'[1]Trade_Map_-_Liste_des_marchés_i'!$A$18:$K$221,7,0)</f>
        <v>629149</v>
      </c>
      <c r="BI100" s="12">
        <f>VLOOKUP($A100,'[1]Trade_Map_-_Liste_des_marchés_i'!$A$18:$K$221,8,0)</f>
        <v>721770</v>
      </c>
      <c r="BJ100" s="12">
        <f>VLOOKUP($A100,'[1]Trade_Map_-_Liste_des_marchés_i'!$A$18:$K$221,9,0)</f>
        <v>927953</v>
      </c>
      <c r="BK100" s="12">
        <f>VLOOKUP($A100,'[1]Trade_Map_-_Liste_des_marchés_i'!$A$18:$K$221,10,0)</f>
        <v>937456</v>
      </c>
      <c r="BL100" s="48">
        <v>5.4925127567743814E-2</v>
      </c>
      <c r="BM100" s="12">
        <v>2139392</v>
      </c>
      <c r="BN100" s="12">
        <v>2167299</v>
      </c>
      <c r="BO100" s="12">
        <v>2398343</v>
      </c>
      <c r="BP100" s="12">
        <v>2181565</v>
      </c>
      <c r="BQ100" s="12">
        <v>2451636</v>
      </c>
      <c r="BR100" s="12">
        <v>2725966</v>
      </c>
      <c r="BS100" s="12">
        <v>2496760</v>
      </c>
      <c r="BT100" s="12">
        <v>2523536</v>
      </c>
      <c r="BU100" s="48">
        <v>2.3871822204800441E-2</v>
      </c>
      <c r="BV100" s="12">
        <v>3861123558039.21</v>
      </c>
      <c r="BW100" s="54">
        <v>2145127692849.0125</v>
      </c>
      <c r="BX100" s="55">
        <v>788710093239.21448</v>
      </c>
      <c r="BY100" s="54">
        <v>825849779576.46924</v>
      </c>
      <c r="BZ100" s="12">
        <v>25065981500</v>
      </c>
    </row>
    <row r="101" spans="1:78" x14ac:dyDescent="0.25">
      <c r="A101" s="8" t="s">
        <v>813</v>
      </c>
      <c r="B101" s="8" t="s">
        <v>813</v>
      </c>
      <c r="C101" s="9" t="s">
        <v>767</v>
      </c>
      <c r="D101" s="9" t="s">
        <v>782</v>
      </c>
      <c r="E101" s="10" t="s">
        <v>814</v>
      </c>
      <c r="F101" s="21" t="s">
        <v>815</v>
      </c>
      <c r="G101" s="12">
        <v>67059887</v>
      </c>
      <c r="H101" s="9" t="s">
        <v>61</v>
      </c>
      <c r="I101" s="10" t="s">
        <v>61</v>
      </c>
      <c r="J101" s="13" t="s">
        <v>816</v>
      </c>
      <c r="K101" s="10" t="s">
        <v>772</v>
      </c>
      <c r="L101" s="9" t="s">
        <v>773</v>
      </c>
      <c r="M101" s="9" t="s">
        <v>125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817</v>
      </c>
      <c r="W101" s="15" t="s">
        <v>818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1082</v>
      </c>
      <c r="AE101" s="10" t="s">
        <v>777</v>
      </c>
      <c r="AF101" s="10" t="s">
        <v>778</v>
      </c>
      <c r="AG101" s="10" t="s">
        <v>779</v>
      </c>
      <c r="AH101" s="10" t="s">
        <v>1102</v>
      </c>
      <c r="AI101" s="10" t="s">
        <v>35</v>
      </c>
      <c r="AJ101" s="9" t="s">
        <v>780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VLOOKUP(A101,'[1]Trade_Map_-_Liste_des_marchés_i'!$A$18:$K$221,3,0)</f>
        <v>4619485</v>
      </c>
      <c r="BE101" s="12">
        <f>VLOOKUP($A101,'[1]Trade_Map_-_Liste_des_marchés_i'!$A$18:$K$221,4,0)</f>
        <v>4719273</v>
      </c>
      <c r="BF101" s="12">
        <f>VLOOKUP($A101,'[1]Trade_Map_-_Liste_des_marchés_i'!$A$18:$K$221,5,0)</f>
        <v>4951106</v>
      </c>
      <c r="BG101" s="12">
        <f>VLOOKUP($A101,'[1]Trade_Map_-_Liste_des_marchés_i'!$A$18:$K$221,6,0)</f>
        <v>4490253</v>
      </c>
      <c r="BH101" s="12">
        <f>VLOOKUP($A101,'[1]Trade_Map_-_Liste_des_marchés_i'!$A$18:$K$221,7,0)</f>
        <v>4826156</v>
      </c>
      <c r="BI101" s="12">
        <f>VLOOKUP($A101,'[1]Trade_Map_-_Liste_des_marchés_i'!$A$18:$K$221,8,0)</f>
        <v>5867173</v>
      </c>
      <c r="BJ101" s="12">
        <f>VLOOKUP($A101,'[1]Trade_Map_-_Liste_des_marchés_i'!$A$18:$K$221,9,0)</f>
        <v>6381202</v>
      </c>
      <c r="BK101" s="12">
        <f>VLOOKUP($A101,'[1]Trade_Map_-_Liste_des_marchés_i'!$A$18:$K$221,10,0)</f>
        <v>6468842</v>
      </c>
      <c r="BL101" s="48">
        <v>4.9277659036293775E-2</v>
      </c>
      <c r="BM101" s="12">
        <v>5548461</v>
      </c>
      <c r="BN101" s="12">
        <v>5849318</v>
      </c>
      <c r="BO101" s="12">
        <v>6225049</v>
      </c>
      <c r="BP101" s="12">
        <v>4759666</v>
      </c>
      <c r="BQ101" s="12">
        <v>5511849</v>
      </c>
      <c r="BR101" s="12">
        <v>5356081</v>
      </c>
      <c r="BS101" s="12">
        <v>6091606</v>
      </c>
      <c r="BT101" s="12">
        <v>6236671</v>
      </c>
      <c r="BU101" s="48">
        <v>1.6843994717435029E-2</v>
      </c>
      <c r="BV101" s="12">
        <v>2715518274227.4468</v>
      </c>
      <c r="BW101" s="54">
        <v>1594376048294.1587</v>
      </c>
      <c r="BX101" s="55">
        <v>627166563050.97937</v>
      </c>
      <c r="BY101" s="54">
        <v>655982956407.84204</v>
      </c>
      <c r="BZ101" s="12">
        <v>-8284846300</v>
      </c>
    </row>
    <row r="102" spans="1:78" x14ac:dyDescent="0.25">
      <c r="A102" s="8" t="s">
        <v>819</v>
      </c>
      <c r="B102" s="8" t="s">
        <v>819</v>
      </c>
      <c r="C102" s="9" t="s">
        <v>767</v>
      </c>
      <c r="D102" s="9" t="s">
        <v>797</v>
      </c>
      <c r="E102" s="10" t="s">
        <v>820</v>
      </c>
      <c r="F102" s="21" t="s">
        <v>821</v>
      </c>
      <c r="G102" s="12">
        <v>10285453</v>
      </c>
      <c r="H102" s="9" t="s">
        <v>822</v>
      </c>
      <c r="I102" s="10" t="s">
        <v>11</v>
      </c>
      <c r="J102" s="13" t="s">
        <v>823</v>
      </c>
      <c r="K102" s="10" t="s">
        <v>824</v>
      </c>
      <c r="L102" s="9" t="s">
        <v>825</v>
      </c>
      <c r="M102" s="9" t="s">
        <v>616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826</v>
      </c>
      <c r="W102" s="15" t="s">
        <v>827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1082</v>
      </c>
      <c r="AE102" s="10" t="s">
        <v>777</v>
      </c>
      <c r="AF102" s="10" t="s">
        <v>778</v>
      </c>
      <c r="AG102" s="10" t="s">
        <v>779</v>
      </c>
      <c r="AH102" s="10" t="s">
        <v>1102</v>
      </c>
      <c r="AI102" s="10" t="s">
        <v>35</v>
      </c>
      <c r="AJ102" s="9" t="s">
        <v>780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VLOOKUP(A102,'[1]Trade_Map_-_Liste_des_marchés_i'!$A$18:$K$221,3,0)</f>
        <v>41642</v>
      </c>
      <c r="BE102" s="12">
        <f>VLOOKUP($A102,'[1]Trade_Map_-_Liste_des_marchés_i'!$A$18:$K$221,4,0)</f>
        <v>75559</v>
      </c>
      <c r="BF102" s="12">
        <f>VLOOKUP($A102,'[1]Trade_Map_-_Liste_des_marchés_i'!$A$18:$K$221,5,0)</f>
        <v>126061</v>
      </c>
      <c r="BG102" s="12">
        <f>VLOOKUP($A102,'[1]Trade_Map_-_Liste_des_marchés_i'!$A$18:$K$221,6,0)</f>
        <v>109232</v>
      </c>
      <c r="BH102" s="12">
        <f>VLOOKUP($A102,'[1]Trade_Map_-_Liste_des_marchés_i'!$A$18:$K$221,7,0)</f>
        <v>66200</v>
      </c>
      <c r="BI102" s="12">
        <f>VLOOKUP($A102,'[1]Trade_Map_-_Liste_des_marchés_i'!$A$18:$K$221,8,0)</f>
        <v>66442</v>
      </c>
      <c r="BJ102" s="12">
        <f>VLOOKUP($A102,'[1]Trade_Map_-_Liste_des_marchés_i'!$A$18:$K$221,9,0)</f>
        <v>125346</v>
      </c>
      <c r="BK102" s="12">
        <f>VLOOKUP($A102,'[1]Trade_Map_-_Liste_des_marchés_i'!$A$18:$K$221,10,0)</f>
        <v>101438</v>
      </c>
      <c r="BL102" s="48">
        <v>0.13563414666803597</v>
      </c>
      <c r="BM102" s="12">
        <v>497459</v>
      </c>
      <c r="BN102" s="12">
        <v>422339</v>
      </c>
      <c r="BO102" s="12">
        <v>405799</v>
      </c>
      <c r="BP102" s="12">
        <v>363423</v>
      </c>
      <c r="BQ102" s="12">
        <v>420353</v>
      </c>
      <c r="BR102" s="12">
        <v>468723</v>
      </c>
      <c r="BS102" s="12">
        <v>507987</v>
      </c>
      <c r="BT102" s="12">
        <v>496919</v>
      </c>
      <c r="BU102" s="48">
        <v>-1.5514599150079356E-4</v>
      </c>
      <c r="BV102" s="12">
        <v>530883869004.97742</v>
      </c>
      <c r="BW102" s="54">
        <v>281461772755.54224</v>
      </c>
      <c r="BX102" s="55">
        <v>137252069798.29736</v>
      </c>
      <c r="BY102" s="54">
        <v>133967564283.37267</v>
      </c>
      <c r="BZ102" s="12">
        <v>160923900</v>
      </c>
    </row>
    <row r="103" spans="1:78" x14ac:dyDescent="0.25">
      <c r="A103" s="8" t="s">
        <v>828</v>
      </c>
      <c r="B103" s="8" t="s">
        <v>828</v>
      </c>
      <c r="C103" s="9" t="s">
        <v>767</v>
      </c>
      <c r="D103" s="9" t="s">
        <v>797</v>
      </c>
      <c r="E103" s="10" t="s">
        <v>829</v>
      </c>
      <c r="F103" s="21" t="s">
        <v>830</v>
      </c>
      <c r="G103" s="12">
        <v>5818553</v>
      </c>
      <c r="H103" s="9" t="s">
        <v>831</v>
      </c>
      <c r="I103" s="10" t="s">
        <v>11</v>
      </c>
      <c r="J103" s="13" t="s">
        <v>832</v>
      </c>
      <c r="K103" s="10" t="s">
        <v>833</v>
      </c>
      <c r="L103" s="9" t="s">
        <v>834</v>
      </c>
      <c r="M103" s="9" t="s">
        <v>835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836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1082</v>
      </c>
      <c r="AE103" s="10" t="s">
        <v>777</v>
      </c>
      <c r="AF103" s="10" t="s">
        <v>778</v>
      </c>
      <c r="AG103" s="10" t="s">
        <v>779</v>
      </c>
      <c r="AH103" s="10" t="s">
        <v>1102</v>
      </c>
      <c r="AI103" s="10" t="s">
        <v>35</v>
      </c>
      <c r="AJ103" s="9" t="s">
        <v>780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VLOOKUP(A103,'[1]Trade_Map_-_Liste_des_marchés_i'!$A$18:$K$221,3,0)</f>
        <v>42629</v>
      </c>
      <c r="BE103" s="12">
        <f>VLOOKUP($A103,'[1]Trade_Map_-_Liste_des_marchés_i'!$A$18:$K$221,4,0)</f>
        <v>21116</v>
      </c>
      <c r="BF103" s="12">
        <f>VLOOKUP($A103,'[1]Trade_Map_-_Liste_des_marchés_i'!$A$18:$K$221,5,0)</f>
        <v>19124</v>
      </c>
      <c r="BG103" s="12">
        <f>VLOOKUP($A103,'[1]Trade_Map_-_Liste_des_marchés_i'!$A$18:$K$221,6,0)</f>
        <v>33898</v>
      </c>
      <c r="BH103" s="12">
        <f>VLOOKUP($A103,'[1]Trade_Map_-_Liste_des_marchés_i'!$A$18:$K$221,7,0)</f>
        <v>33410</v>
      </c>
      <c r="BI103" s="12">
        <f>VLOOKUP($A103,'[1]Trade_Map_-_Liste_des_marchés_i'!$A$18:$K$221,8,0)</f>
        <v>38527</v>
      </c>
      <c r="BJ103" s="12">
        <f>VLOOKUP($A103,'[1]Trade_Map_-_Liste_des_marchés_i'!$A$18:$K$221,9,0)</f>
        <v>38439</v>
      </c>
      <c r="BK103" s="12">
        <f>VLOOKUP($A103,'[1]Trade_Map_-_Liste_des_marchés_i'!$A$18:$K$221,10,0)</f>
        <v>56885</v>
      </c>
      <c r="BL103" s="48">
        <v>4.2074923956861188E-2</v>
      </c>
      <c r="BM103" s="12">
        <v>183014</v>
      </c>
      <c r="BN103" s="12">
        <v>249752</v>
      </c>
      <c r="BO103" s="12">
        <v>200245</v>
      </c>
      <c r="BP103" s="12">
        <v>60465</v>
      </c>
      <c r="BQ103" s="12">
        <v>74610</v>
      </c>
      <c r="BR103" s="12">
        <v>187121</v>
      </c>
      <c r="BS103" s="12">
        <v>110578</v>
      </c>
      <c r="BT103" s="12">
        <v>144254</v>
      </c>
      <c r="BU103" s="48">
        <v>-3.3426702785995133E-2</v>
      </c>
      <c r="BV103" s="12">
        <v>350104327658.67487</v>
      </c>
      <c r="BW103" s="54">
        <v>174544014451.77441</v>
      </c>
      <c r="BX103" s="55">
        <v>83490048296.908066</v>
      </c>
      <c r="BY103" s="54">
        <v>79508613024.560516</v>
      </c>
      <c r="BZ103" s="12">
        <v>1278186100</v>
      </c>
    </row>
    <row r="104" spans="1:78" x14ac:dyDescent="0.25">
      <c r="A104" s="8" t="s">
        <v>837</v>
      </c>
      <c r="B104" s="8" t="s">
        <v>837</v>
      </c>
      <c r="C104" s="9" t="s">
        <v>767</v>
      </c>
      <c r="D104" s="9" t="s">
        <v>768</v>
      </c>
      <c r="E104" s="10" t="s">
        <v>838</v>
      </c>
      <c r="F104" s="21" t="s">
        <v>839</v>
      </c>
      <c r="G104" s="12">
        <v>60297396</v>
      </c>
      <c r="H104" s="9" t="s">
        <v>840</v>
      </c>
      <c r="I104" s="10" t="s">
        <v>841</v>
      </c>
      <c r="J104" s="13" t="s">
        <v>842</v>
      </c>
      <c r="K104" s="10" t="s">
        <v>772</v>
      </c>
      <c r="L104" s="9" t="s">
        <v>773</v>
      </c>
      <c r="M104" s="9" t="s">
        <v>843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844</v>
      </c>
      <c r="W104" s="15" t="s">
        <v>845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1082</v>
      </c>
      <c r="AE104" s="10" t="s">
        <v>777</v>
      </c>
      <c r="AF104" s="10" t="s">
        <v>778</v>
      </c>
      <c r="AG104" s="10" t="s">
        <v>779</v>
      </c>
      <c r="AH104" s="10" t="s">
        <v>1102</v>
      </c>
      <c r="AI104" s="10" t="s">
        <v>35</v>
      </c>
      <c r="AJ104" s="9" t="s">
        <v>780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VLOOKUP(A104,'[1]Trade_Map_-_Liste_des_marchés_i'!$A$18:$K$221,3,0)</f>
        <v>782352</v>
      </c>
      <c r="BE104" s="12">
        <f>VLOOKUP($A104,'[1]Trade_Map_-_Liste_des_marchés_i'!$A$18:$K$221,4,0)</f>
        <v>829942</v>
      </c>
      <c r="BF104" s="12">
        <f>VLOOKUP($A104,'[1]Trade_Map_-_Liste_des_marchés_i'!$A$18:$K$221,5,0)</f>
        <v>1023781</v>
      </c>
      <c r="BG104" s="12">
        <f>VLOOKUP($A104,'[1]Trade_Map_-_Liste_des_marchés_i'!$A$18:$K$221,6,0)</f>
        <v>976747</v>
      </c>
      <c r="BH104" s="12">
        <f>VLOOKUP($A104,'[1]Trade_Map_-_Liste_des_marchés_i'!$A$18:$K$221,7,0)</f>
        <v>1062078</v>
      </c>
      <c r="BI104" s="12">
        <f>VLOOKUP($A104,'[1]Trade_Map_-_Liste_des_marchés_i'!$A$18:$K$221,8,0)</f>
        <v>1180669</v>
      </c>
      <c r="BJ104" s="12">
        <f>VLOOKUP($A104,'[1]Trade_Map_-_Liste_des_marchés_i'!$A$18:$K$221,9,0)</f>
        <v>1254112</v>
      </c>
      <c r="BK104" s="12">
        <f>VLOOKUP($A104,'[1]Trade_Map_-_Liste_des_marchés_i'!$A$18:$K$221,10,0)</f>
        <v>1367341</v>
      </c>
      <c r="BL104" s="48">
        <v>8.3026876323275545E-2</v>
      </c>
      <c r="BM104" s="12">
        <v>2196338</v>
      </c>
      <c r="BN104" s="12">
        <v>2413022</v>
      </c>
      <c r="BO104" s="12">
        <v>2277577</v>
      </c>
      <c r="BP104" s="12">
        <v>2054407</v>
      </c>
      <c r="BQ104" s="12">
        <v>2263422</v>
      </c>
      <c r="BR104" s="12">
        <v>2618824</v>
      </c>
      <c r="BS104" s="12">
        <v>2864890</v>
      </c>
      <c r="BT104" s="12">
        <v>2740885</v>
      </c>
      <c r="BU104" s="48">
        <v>3.2147256783962019E-2</v>
      </c>
      <c r="BV104" s="12">
        <v>2003576145498.0359</v>
      </c>
      <c r="BW104" s="54">
        <v>1295160782258.9397</v>
      </c>
      <c r="BX104" s="55">
        <v>375079934509.80334</v>
      </c>
      <c r="BY104" s="54">
        <v>362320387941.96021</v>
      </c>
      <c r="BZ104" s="12">
        <v>5912141500</v>
      </c>
    </row>
    <row r="105" spans="1:78" x14ac:dyDescent="0.25">
      <c r="A105" s="8" t="s">
        <v>846</v>
      </c>
      <c r="B105" s="8" t="s">
        <v>846</v>
      </c>
      <c r="C105" s="9" t="s">
        <v>767</v>
      </c>
      <c r="D105" s="9" t="s">
        <v>768</v>
      </c>
      <c r="E105" s="10" t="s">
        <v>847</v>
      </c>
      <c r="F105" s="21" t="s">
        <v>848</v>
      </c>
      <c r="G105" s="12">
        <v>10269417</v>
      </c>
      <c r="H105" s="9" t="s">
        <v>112</v>
      </c>
      <c r="I105" s="10" t="s">
        <v>434</v>
      </c>
      <c r="J105" s="13" t="s">
        <v>849</v>
      </c>
      <c r="K105" s="10" t="s">
        <v>772</v>
      </c>
      <c r="L105" s="9" t="s">
        <v>773</v>
      </c>
      <c r="M105" s="9" t="s">
        <v>354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850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1082</v>
      </c>
      <c r="AE105" s="10" t="s">
        <v>777</v>
      </c>
      <c r="AF105" s="10" t="s">
        <v>778</v>
      </c>
      <c r="AG105" s="10" t="s">
        <v>779</v>
      </c>
      <c r="AH105" s="10" t="s">
        <v>1102</v>
      </c>
      <c r="AI105" s="10" t="s">
        <v>35</v>
      </c>
      <c r="AJ105" s="9" t="s">
        <v>780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VLOOKUP(A105,'[1]Trade_Map_-_Liste_des_marchés_i'!$A$18:$K$221,3,0)</f>
        <v>261529</v>
      </c>
      <c r="BE105" s="12">
        <f>VLOOKUP($A105,'[1]Trade_Map_-_Liste_des_marchés_i'!$A$18:$K$221,4,0)</f>
        <v>285213</v>
      </c>
      <c r="BF105" s="12">
        <f>VLOOKUP($A105,'[1]Trade_Map_-_Liste_des_marchés_i'!$A$18:$K$221,5,0)</f>
        <v>297147</v>
      </c>
      <c r="BG105" s="12">
        <f>VLOOKUP($A105,'[1]Trade_Map_-_Liste_des_marchés_i'!$A$18:$K$221,6,0)</f>
        <v>288222</v>
      </c>
      <c r="BH105" s="12">
        <f>VLOOKUP($A105,'[1]Trade_Map_-_Liste_des_marchés_i'!$A$18:$K$221,7,0)</f>
        <v>316481</v>
      </c>
      <c r="BI105" s="12">
        <f>VLOOKUP($A105,'[1]Trade_Map_-_Liste_des_marchés_i'!$A$18:$K$221,8,0)</f>
        <v>362265</v>
      </c>
      <c r="BJ105" s="12">
        <f>VLOOKUP($A105,'[1]Trade_Map_-_Liste_des_marchés_i'!$A$18:$K$221,9,0)</f>
        <v>450028</v>
      </c>
      <c r="BK105" s="12">
        <f>VLOOKUP($A105,'[1]Trade_Map_-_Liste_des_marchés_i'!$A$18:$K$221,10,0)</f>
        <v>444723</v>
      </c>
      <c r="BL105" s="48">
        <v>7.8794028771951297E-2</v>
      </c>
      <c r="BM105" s="12">
        <v>730651</v>
      </c>
      <c r="BN105" s="12">
        <v>1041053</v>
      </c>
      <c r="BO105" s="12">
        <v>917807</v>
      </c>
      <c r="BP105" s="12">
        <v>1025761</v>
      </c>
      <c r="BQ105" s="12">
        <v>1225681</v>
      </c>
      <c r="BR105" s="12">
        <v>1389376</v>
      </c>
      <c r="BS105" s="12">
        <v>1326299</v>
      </c>
      <c r="BT105" s="12">
        <v>1410372</v>
      </c>
      <c r="BU105" s="48">
        <v>9.8508406837087614E-2</v>
      </c>
      <c r="BV105" s="12">
        <v>238785085030.98785</v>
      </c>
      <c r="BW105" s="54">
        <v>162795130558.93915</v>
      </c>
      <c r="BX105" s="55">
        <v>40309771714.086212</v>
      </c>
      <c r="BY105" s="54">
        <v>45366075365.129341</v>
      </c>
      <c r="BZ105" s="12">
        <v>-2247730600</v>
      </c>
    </row>
    <row r="106" spans="1:78" x14ac:dyDescent="0.25">
      <c r="A106" s="8" t="s">
        <v>851</v>
      </c>
      <c r="B106" s="8" t="s">
        <v>851</v>
      </c>
      <c r="C106" s="9" t="s">
        <v>767</v>
      </c>
      <c r="D106" s="9" t="s">
        <v>768</v>
      </c>
      <c r="E106" s="10" t="s">
        <v>852</v>
      </c>
      <c r="F106" s="21" t="s">
        <v>853</v>
      </c>
      <c r="G106" s="12">
        <v>502653</v>
      </c>
      <c r="H106" s="9" t="s">
        <v>854</v>
      </c>
      <c r="I106" s="10" t="s">
        <v>11</v>
      </c>
      <c r="J106" s="13" t="s">
        <v>855</v>
      </c>
      <c r="K106" s="10" t="s">
        <v>772</v>
      </c>
      <c r="L106" s="9" t="s">
        <v>773</v>
      </c>
      <c r="M106" s="9" t="s">
        <v>55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856</v>
      </c>
      <c r="W106" s="15" t="s">
        <v>857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1082</v>
      </c>
      <c r="AE106" s="10" t="s">
        <v>777</v>
      </c>
      <c r="AF106" s="10" t="s">
        <v>778</v>
      </c>
      <c r="AG106" s="10" t="s">
        <v>779</v>
      </c>
      <c r="AH106" s="10" t="s">
        <v>1102</v>
      </c>
      <c r="AI106" s="10" t="s">
        <v>35</v>
      </c>
      <c r="AJ106" s="9" t="s">
        <v>780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VLOOKUP(A106,'[1]Trade_Map_-_Liste_des_marchés_i'!$A$18:$K$221,3,0)</f>
        <v>5432</v>
      </c>
      <c r="BE106" s="12">
        <f>VLOOKUP($A106,'[1]Trade_Map_-_Liste_des_marchés_i'!$A$18:$K$221,4,0)</f>
        <v>77877</v>
      </c>
      <c r="BF106" s="12">
        <f>VLOOKUP($A106,'[1]Trade_Map_-_Liste_des_marchés_i'!$A$18:$K$221,5,0)</f>
        <v>84895</v>
      </c>
      <c r="BG106" s="12">
        <f>VLOOKUP($A106,'[1]Trade_Map_-_Liste_des_marchés_i'!$A$18:$K$221,6,0)</f>
        <v>10629</v>
      </c>
      <c r="BH106" s="12">
        <f>VLOOKUP($A106,'[1]Trade_Map_-_Liste_des_marchés_i'!$A$18:$K$221,7,0)</f>
        <v>10486</v>
      </c>
      <c r="BI106" s="12">
        <f>VLOOKUP($A106,'[1]Trade_Map_-_Liste_des_marchés_i'!$A$18:$K$221,8,0)</f>
        <v>15801</v>
      </c>
      <c r="BJ106" s="12">
        <f>VLOOKUP($A106,'[1]Trade_Map_-_Liste_des_marchés_i'!$A$18:$K$221,9,0)</f>
        <v>15346</v>
      </c>
      <c r="BK106" s="12">
        <f>VLOOKUP($A106,'[1]Trade_Map_-_Liste_des_marchés_i'!$A$18:$K$221,10,0)</f>
        <v>7666</v>
      </c>
      <c r="BL106" s="48">
        <v>5.0443557788401927E-2</v>
      </c>
      <c r="BM106" s="12">
        <v>33500</v>
      </c>
      <c r="BN106" s="12">
        <v>1769</v>
      </c>
      <c r="BO106" s="12">
        <v>1094</v>
      </c>
      <c r="BP106" s="12">
        <v>2915</v>
      </c>
      <c r="BQ106" s="12">
        <v>2692</v>
      </c>
      <c r="BR106" s="12">
        <v>2374</v>
      </c>
      <c r="BS106" s="12">
        <v>1390</v>
      </c>
      <c r="BT106" s="12">
        <v>2065</v>
      </c>
      <c r="BU106" s="48">
        <v>-0.32837781150137046</v>
      </c>
      <c r="BV106" s="12">
        <v>14989415684.12034</v>
      </c>
      <c r="BW106" s="54">
        <v>5295336658.4994431</v>
      </c>
      <c r="BX106" s="55">
        <v>2574389664.6398859</v>
      </c>
      <c r="BY106" s="54">
        <v>3349118787.1550879</v>
      </c>
      <c r="BZ106" s="12">
        <v>-406808700</v>
      </c>
    </row>
    <row r="107" spans="1:78" x14ac:dyDescent="0.25">
      <c r="A107" s="8" t="s">
        <v>858</v>
      </c>
      <c r="B107" s="8" t="s">
        <v>858</v>
      </c>
      <c r="C107" s="9" t="s">
        <v>767</v>
      </c>
      <c r="D107" s="9" t="s">
        <v>768</v>
      </c>
      <c r="E107" s="10" t="s">
        <v>859</v>
      </c>
      <c r="F107" s="21" t="s">
        <v>860</v>
      </c>
      <c r="G107" s="12">
        <v>10716322</v>
      </c>
      <c r="H107" s="9" t="s">
        <v>861</v>
      </c>
      <c r="I107" s="10" t="s">
        <v>712</v>
      </c>
      <c r="J107" s="13" t="s">
        <v>862</v>
      </c>
      <c r="K107" s="10" t="s">
        <v>772</v>
      </c>
      <c r="L107" s="9" t="s">
        <v>773</v>
      </c>
      <c r="M107" s="9" t="s">
        <v>453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863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1082</v>
      </c>
      <c r="AE107" s="10" t="s">
        <v>777</v>
      </c>
      <c r="AF107" s="10" t="s">
        <v>778</v>
      </c>
      <c r="AG107" s="10" t="s">
        <v>779</v>
      </c>
      <c r="AH107" s="10" t="s">
        <v>1102</v>
      </c>
      <c r="AI107" s="10" t="s">
        <v>35</v>
      </c>
      <c r="AJ107" s="9" t="s">
        <v>780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VLOOKUP(A107,'[1]Trade_Map_-_Liste_des_marchés_i'!$A$18:$K$221,3,0)</f>
        <v>13477</v>
      </c>
      <c r="BE107" s="12">
        <f>VLOOKUP($A107,'[1]Trade_Map_-_Liste_des_marchés_i'!$A$18:$K$221,4,0)</f>
        <v>19146</v>
      </c>
      <c r="BF107" s="12">
        <f>VLOOKUP($A107,'[1]Trade_Map_-_Liste_des_marchés_i'!$A$18:$K$221,5,0)</f>
        <v>14871</v>
      </c>
      <c r="BG107" s="12">
        <f>VLOOKUP($A107,'[1]Trade_Map_-_Liste_des_marchés_i'!$A$18:$K$221,6,0)</f>
        <v>36201</v>
      </c>
      <c r="BH107" s="12">
        <f>VLOOKUP($A107,'[1]Trade_Map_-_Liste_des_marchés_i'!$A$18:$K$221,7,0)</f>
        <v>48069</v>
      </c>
      <c r="BI107" s="12">
        <f>VLOOKUP($A107,'[1]Trade_Map_-_Liste_des_marchés_i'!$A$18:$K$221,8,0)</f>
        <v>54430</v>
      </c>
      <c r="BJ107" s="12">
        <f>VLOOKUP($A107,'[1]Trade_Map_-_Liste_des_marchés_i'!$A$18:$K$221,9,0)</f>
        <v>23406</v>
      </c>
      <c r="BK107" s="12">
        <f>VLOOKUP($A107,'[1]Trade_Map_-_Liste_des_marchés_i'!$A$18:$K$221,10,0)</f>
        <v>48808</v>
      </c>
      <c r="BL107" s="48">
        <v>0.20182861599507929</v>
      </c>
      <c r="BM107" s="12">
        <v>51856</v>
      </c>
      <c r="BN107" s="12">
        <v>115691</v>
      </c>
      <c r="BO107" s="12">
        <v>46572</v>
      </c>
      <c r="BP107" s="12">
        <v>50079</v>
      </c>
      <c r="BQ107" s="12">
        <v>86607</v>
      </c>
      <c r="BR107" s="12">
        <v>88691</v>
      </c>
      <c r="BS107" s="12">
        <v>137522</v>
      </c>
      <c r="BT107" s="12">
        <v>134614</v>
      </c>
      <c r="BU107" s="48">
        <v>0.14599958240452149</v>
      </c>
      <c r="BV107" s="12">
        <v>209852761132.83887</v>
      </c>
      <c r="BW107" s="54">
        <v>173349507450.69415</v>
      </c>
      <c r="BX107" s="55">
        <v>40902447267.490128</v>
      </c>
      <c r="BY107" s="54">
        <v>26321002952.870544</v>
      </c>
      <c r="BZ107" s="12">
        <v>-2431251800</v>
      </c>
    </row>
    <row r="108" spans="1:78" x14ac:dyDescent="0.25">
      <c r="A108" s="8" t="s">
        <v>864</v>
      </c>
      <c r="B108" s="8" t="s">
        <v>864</v>
      </c>
      <c r="C108" s="9" t="s">
        <v>767</v>
      </c>
      <c r="D108" s="9" t="s">
        <v>865</v>
      </c>
      <c r="E108" s="10" t="s">
        <v>866</v>
      </c>
      <c r="F108" s="21" t="s">
        <v>867</v>
      </c>
      <c r="G108" s="12">
        <v>37970874</v>
      </c>
      <c r="H108" s="9" t="s">
        <v>868</v>
      </c>
      <c r="I108" s="10" t="s">
        <v>869</v>
      </c>
      <c r="J108" s="13" t="s">
        <v>862</v>
      </c>
      <c r="K108" s="10" t="s">
        <v>870</v>
      </c>
      <c r="L108" s="9" t="s">
        <v>428</v>
      </c>
      <c r="M108" s="9" t="s">
        <v>218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871</v>
      </c>
      <c r="W108" s="15" t="s">
        <v>872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1082</v>
      </c>
      <c r="AE108" s="10" t="s">
        <v>777</v>
      </c>
      <c r="AF108" s="10" t="s">
        <v>778</v>
      </c>
      <c r="AG108" s="10" t="s">
        <v>779</v>
      </c>
      <c r="AH108" s="10" t="s">
        <v>1102</v>
      </c>
      <c r="AI108" s="10" t="s">
        <v>35</v>
      </c>
      <c r="AJ108" s="9" t="s">
        <v>780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VLOOKUP(A108,'[1]Trade_Map_-_Liste_des_marchés_i'!$A$18:$K$221,3,0)</f>
        <v>106872</v>
      </c>
      <c r="BE108" s="12">
        <f>VLOOKUP($A108,'[1]Trade_Map_-_Liste_des_marchés_i'!$A$18:$K$221,4,0)</f>
        <v>124721</v>
      </c>
      <c r="BF108" s="12">
        <f>VLOOKUP($A108,'[1]Trade_Map_-_Liste_des_marchés_i'!$A$18:$K$221,5,0)</f>
        <v>152765</v>
      </c>
      <c r="BG108" s="12">
        <f>VLOOKUP($A108,'[1]Trade_Map_-_Liste_des_marchés_i'!$A$18:$K$221,6,0)</f>
        <v>165806</v>
      </c>
      <c r="BH108" s="12">
        <f>VLOOKUP($A108,'[1]Trade_Map_-_Liste_des_marchés_i'!$A$18:$K$221,7,0)</f>
        <v>194901</v>
      </c>
      <c r="BI108" s="12">
        <f>VLOOKUP($A108,'[1]Trade_Map_-_Liste_des_marchés_i'!$A$18:$K$221,8,0)</f>
        <v>236507</v>
      </c>
      <c r="BJ108" s="12">
        <f>VLOOKUP($A108,'[1]Trade_Map_-_Liste_des_marchés_i'!$A$18:$K$221,9,0)</f>
        <v>290396</v>
      </c>
      <c r="BK108" s="12">
        <f>VLOOKUP($A108,'[1]Trade_Map_-_Liste_des_marchés_i'!$A$18:$K$221,10,0)</f>
        <v>255810</v>
      </c>
      <c r="BL108" s="48">
        <v>0.13279288232169772</v>
      </c>
      <c r="BM108" s="12">
        <v>254794</v>
      </c>
      <c r="BN108" s="12">
        <v>339577</v>
      </c>
      <c r="BO108" s="12">
        <v>500462</v>
      </c>
      <c r="BP108" s="12">
        <v>354742</v>
      </c>
      <c r="BQ108" s="12">
        <v>361593</v>
      </c>
      <c r="BR108" s="12">
        <v>391506</v>
      </c>
      <c r="BS108" s="12">
        <v>446201</v>
      </c>
      <c r="BT108" s="12">
        <v>476445</v>
      </c>
      <c r="BU108" s="48">
        <v>9.3533116051637499E-2</v>
      </c>
      <c r="BV108" s="12">
        <v>595858207011.51221</v>
      </c>
      <c r="BW108" s="54">
        <v>383915630285.5437</v>
      </c>
      <c r="BX108" s="55">
        <v>107265979059.22801</v>
      </c>
      <c r="BY108" s="54">
        <v>117681669010.78294</v>
      </c>
      <c r="BZ108" s="12">
        <v>521089300</v>
      </c>
    </row>
    <row r="109" spans="1:78" x14ac:dyDescent="0.25">
      <c r="A109" s="8" t="s">
        <v>873</v>
      </c>
      <c r="B109" s="8" t="s">
        <v>873</v>
      </c>
      <c r="C109" s="9" t="s">
        <v>767</v>
      </c>
      <c r="D109" s="9" t="s">
        <v>768</v>
      </c>
      <c r="E109" s="10" t="s">
        <v>874</v>
      </c>
      <c r="F109" s="21" t="s">
        <v>875</v>
      </c>
      <c r="G109" s="12">
        <v>4067500</v>
      </c>
      <c r="H109" s="9" t="s">
        <v>876</v>
      </c>
      <c r="I109" s="10" t="s">
        <v>11</v>
      </c>
      <c r="J109" s="13" t="s">
        <v>877</v>
      </c>
      <c r="K109" s="10" t="s">
        <v>878</v>
      </c>
      <c r="L109" s="9" t="s">
        <v>834</v>
      </c>
      <c r="M109" s="9" t="s">
        <v>55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879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1082</v>
      </c>
      <c r="AE109" s="10" t="s">
        <v>777</v>
      </c>
      <c r="AF109" s="10" t="s">
        <v>778</v>
      </c>
      <c r="AG109" s="10" t="s">
        <v>779</v>
      </c>
      <c r="AH109" s="10" t="s">
        <v>1102</v>
      </c>
      <c r="AI109" s="10" t="s">
        <v>35</v>
      </c>
      <c r="AJ109" s="9" t="s">
        <v>780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VLOOKUP(A109,'[1]Trade_Map_-_Liste_des_marchés_i'!$A$18:$K$221,3,0)</f>
        <v>14976</v>
      </c>
      <c r="BE109" s="12">
        <f>VLOOKUP($A109,'[1]Trade_Map_-_Liste_des_marchés_i'!$A$18:$K$221,4,0)</f>
        <v>11454</v>
      </c>
      <c r="BF109" s="12">
        <f>VLOOKUP($A109,'[1]Trade_Map_-_Liste_des_marchés_i'!$A$18:$K$221,5,0)</f>
        <v>15011</v>
      </c>
      <c r="BG109" s="12">
        <f>VLOOKUP($A109,'[1]Trade_Map_-_Liste_des_marchés_i'!$A$18:$K$221,6,0)</f>
        <v>21906</v>
      </c>
      <c r="BH109" s="12">
        <f>VLOOKUP($A109,'[1]Trade_Map_-_Liste_des_marchés_i'!$A$18:$K$221,7,0)</f>
        <v>21297</v>
      </c>
      <c r="BI109" s="12">
        <f>VLOOKUP($A109,'[1]Trade_Map_-_Liste_des_marchés_i'!$A$18:$K$221,8,0)</f>
        <v>18879</v>
      </c>
      <c r="BJ109" s="12">
        <f>VLOOKUP($A109,'[1]Trade_Map_-_Liste_des_marchés_i'!$A$18:$K$221,9,0)</f>
        <v>27462</v>
      </c>
      <c r="BK109" s="12">
        <f>VLOOKUP($A109,'[1]Trade_Map_-_Liste_des_marchés_i'!$A$18:$K$221,10,0)</f>
        <v>28102</v>
      </c>
      <c r="BL109" s="48">
        <v>9.4079224167408881E-2</v>
      </c>
      <c r="BM109" s="12">
        <v>4122</v>
      </c>
      <c r="BN109" s="12">
        <v>65332</v>
      </c>
      <c r="BO109" s="12">
        <v>17728</v>
      </c>
      <c r="BP109" s="12">
        <v>8763</v>
      </c>
      <c r="BQ109" s="12">
        <v>9133</v>
      </c>
      <c r="BR109" s="12">
        <v>106558</v>
      </c>
      <c r="BS109" s="12">
        <v>11115</v>
      </c>
      <c r="BT109" s="12">
        <v>9066</v>
      </c>
      <c r="BU109" s="48">
        <v>0.11918299779698072</v>
      </c>
      <c r="BV109" s="12">
        <v>60752588976.317482</v>
      </c>
      <c r="BW109" s="54">
        <v>38890134464.316284</v>
      </c>
      <c r="BX109" s="55">
        <v>11986293201.981915</v>
      </c>
      <c r="BY109" s="54">
        <v>13770954968.617079</v>
      </c>
      <c r="BZ109" s="12">
        <v>-1094136400</v>
      </c>
    </row>
    <row r="110" spans="1:78" x14ac:dyDescent="0.25">
      <c r="A110" s="8" t="s">
        <v>880</v>
      </c>
      <c r="B110" s="8" t="s">
        <v>880</v>
      </c>
      <c r="C110" s="9" t="s">
        <v>767</v>
      </c>
      <c r="D110" s="9" t="s">
        <v>768</v>
      </c>
      <c r="E110" s="10" t="s">
        <v>881</v>
      </c>
      <c r="F110" s="21" t="s">
        <v>882</v>
      </c>
      <c r="G110" s="12">
        <v>2087946</v>
      </c>
      <c r="H110" s="9" t="s">
        <v>883</v>
      </c>
      <c r="I110" s="10" t="s">
        <v>11</v>
      </c>
      <c r="J110" s="13" t="s">
        <v>884</v>
      </c>
      <c r="K110" s="10" t="s">
        <v>772</v>
      </c>
      <c r="L110" s="9" t="s">
        <v>773</v>
      </c>
      <c r="M110" s="9" t="s">
        <v>55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1082</v>
      </c>
      <c r="AE110" s="10" t="s">
        <v>777</v>
      </c>
      <c r="AF110" s="10" t="s">
        <v>778</v>
      </c>
      <c r="AG110" s="10" t="s">
        <v>779</v>
      </c>
      <c r="AH110" s="10" t="s">
        <v>1102</v>
      </c>
      <c r="AI110" s="10" t="s">
        <v>35</v>
      </c>
      <c r="AJ110" s="9" t="s">
        <v>780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VLOOKUP(A110,'[1]Trade_Map_-_Liste_des_marchés_i'!$A$18:$K$221,3,0)</f>
        <v>4016</v>
      </c>
      <c r="BE110" s="12">
        <f>VLOOKUP($A110,'[1]Trade_Map_-_Liste_des_marchés_i'!$A$18:$K$221,4,0)</f>
        <v>8752</v>
      </c>
      <c r="BF110" s="12">
        <f>VLOOKUP($A110,'[1]Trade_Map_-_Liste_des_marchés_i'!$A$18:$K$221,5,0)</f>
        <v>9551</v>
      </c>
      <c r="BG110" s="12">
        <f>VLOOKUP($A110,'[1]Trade_Map_-_Liste_des_marchés_i'!$A$18:$K$221,6,0)</f>
        <v>11201</v>
      </c>
      <c r="BH110" s="12">
        <f>VLOOKUP($A110,'[1]Trade_Map_-_Liste_des_marchés_i'!$A$18:$K$221,7,0)</f>
        <v>20766</v>
      </c>
      <c r="BI110" s="12">
        <f>VLOOKUP($A110,'[1]Trade_Map_-_Liste_des_marchés_i'!$A$18:$K$221,8,0)</f>
        <v>21065</v>
      </c>
      <c r="BJ110" s="12">
        <f>VLOOKUP($A110,'[1]Trade_Map_-_Liste_des_marchés_i'!$A$18:$K$221,9,0)</f>
        <v>44424</v>
      </c>
      <c r="BK110" s="12">
        <f>VLOOKUP($A110,'[1]Trade_Map_-_Liste_des_marchés_i'!$A$18:$K$221,10,0)</f>
        <v>52840</v>
      </c>
      <c r="BL110" s="48">
        <v>0.44504476396815029</v>
      </c>
      <c r="BM110" s="12">
        <v>25642</v>
      </c>
      <c r="BN110" s="12">
        <v>31038</v>
      </c>
      <c r="BO110" s="12">
        <v>31097</v>
      </c>
      <c r="BP110" s="12">
        <v>35628</v>
      </c>
      <c r="BQ110" s="12">
        <v>47397</v>
      </c>
      <c r="BR110" s="12">
        <v>48201</v>
      </c>
      <c r="BS110" s="12">
        <v>93626</v>
      </c>
      <c r="BT110" s="12">
        <v>102230</v>
      </c>
      <c r="BU110" s="48">
        <v>0.21843896965843368</v>
      </c>
      <c r="BV110" s="12">
        <v>54174227308.886185</v>
      </c>
      <c r="BW110" s="54">
        <v>30685710777.123386</v>
      </c>
      <c r="BX110" s="55">
        <v>9969407481.2156696</v>
      </c>
      <c r="BY110" s="54">
        <v>11224745895.427433</v>
      </c>
      <c r="BZ110" s="12">
        <v>-58746000</v>
      </c>
    </row>
    <row r="111" spans="1:78" x14ac:dyDescent="0.25">
      <c r="A111" s="8" t="s">
        <v>1099</v>
      </c>
      <c r="B111" s="8" t="s">
        <v>885</v>
      </c>
      <c r="C111" s="9" t="s">
        <v>767</v>
      </c>
      <c r="D111" s="9" t="s">
        <v>865</v>
      </c>
      <c r="E111" s="10" t="s">
        <v>886</v>
      </c>
      <c r="F111" s="21" t="s">
        <v>887</v>
      </c>
      <c r="G111" s="12">
        <v>144373535</v>
      </c>
      <c r="H111" s="9" t="s">
        <v>888</v>
      </c>
      <c r="I111" s="10" t="s">
        <v>889</v>
      </c>
      <c r="J111" s="13" t="s">
        <v>890</v>
      </c>
      <c r="K111" s="10" t="s">
        <v>891</v>
      </c>
      <c r="L111" s="9" t="s">
        <v>234</v>
      </c>
      <c r="M111" s="9" t="s">
        <v>83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892</v>
      </c>
      <c r="W111" s="15" t="s">
        <v>893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1085</v>
      </c>
      <c r="AE111" s="10"/>
      <c r="AF111" s="10"/>
      <c r="AG111" s="10"/>
      <c r="AH111" s="10"/>
      <c r="AI111" s="10"/>
      <c r="AJ111" s="9" t="s">
        <v>894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 t="e">
        <f>VLOOKUP(A111,'[1]Trade_Map_-_Liste_des_marchés_i'!$A$18:$K$221,3,0)</f>
        <v>#N/A</v>
      </c>
      <c r="BE111" s="12" t="e">
        <f>VLOOKUP($A111,'[1]Trade_Map_-_Liste_des_marchés_i'!$A$18:$K$221,4,0)</f>
        <v>#N/A</v>
      </c>
      <c r="BF111" s="12" t="e">
        <f>VLOOKUP($A111,'[1]Trade_Map_-_Liste_des_marchés_i'!$A$18:$K$221,5,0)</f>
        <v>#N/A</v>
      </c>
      <c r="BG111" s="12" t="e">
        <f>VLOOKUP($A111,'[1]Trade_Map_-_Liste_des_marchés_i'!$A$18:$K$221,6,0)</f>
        <v>#N/A</v>
      </c>
      <c r="BH111" s="12" t="e">
        <f>VLOOKUP($A111,'[1]Trade_Map_-_Liste_des_marchés_i'!$A$18:$K$221,7,0)</f>
        <v>#N/A</v>
      </c>
      <c r="BI111" s="12" t="e">
        <f>VLOOKUP($A111,'[1]Trade_Map_-_Liste_des_marchés_i'!$A$18:$K$221,8,0)</f>
        <v>#N/A</v>
      </c>
      <c r="BJ111" s="12" t="e">
        <f>VLOOKUP($A111,'[1]Trade_Map_-_Liste_des_marchés_i'!$A$18:$K$221,9,0)</f>
        <v>#N/A</v>
      </c>
      <c r="BK111" s="12" t="e">
        <f>VLOOKUP($A111,'[1]Trade_Map_-_Liste_des_marchés_i'!$A$18:$K$221,10,0)</f>
        <v>#N/A</v>
      </c>
      <c r="BL111" s="48">
        <v>1.8939724072005726E-2</v>
      </c>
      <c r="BM111" s="12">
        <v>2350498</v>
      </c>
      <c r="BN111" s="12">
        <v>1907055</v>
      </c>
      <c r="BO111" s="12">
        <v>1948476</v>
      </c>
      <c r="BP111" s="12">
        <v>1622347</v>
      </c>
      <c r="BQ111" s="12">
        <v>1020590</v>
      </c>
      <c r="BR111" s="12">
        <v>957885</v>
      </c>
      <c r="BS111" s="12">
        <v>1762171</v>
      </c>
      <c r="BT111" s="12">
        <v>1364664</v>
      </c>
      <c r="BU111" s="48">
        <v>-7.4734114920217865E-2</v>
      </c>
      <c r="BV111" s="12">
        <v>1699876578871.353</v>
      </c>
      <c r="BW111" s="54">
        <v>936638139564.36499</v>
      </c>
      <c r="BX111" s="55">
        <v>311127828143.41565</v>
      </c>
      <c r="BY111" s="54">
        <v>392778859922.42542</v>
      </c>
      <c r="BZ111" s="12">
        <v>17899661400</v>
      </c>
    </row>
    <row r="112" spans="1:78" x14ac:dyDescent="0.25">
      <c r="A112" s="8" t="s">
        <v>895</v>
      </c>
      <c r="B112" s="8" t="s">
        <v>895</v>
      </c>
      <c r="C112" s="9" t="s">
        <v>767</v>
      </c>
      <c r="D112" s="9" t="s">
        <v>865</v>
      </c>
      <c r="E112" s="10" t="s">
        <v>896</v>
      </c>
      <c r="F112" s="21" t="s">
        <v>897</v>
      </c>
      <c r="G112" s="12">
        <v>44385155</v>
      </c>
      <c r="H112" s="9" t="s">
        <v>898</v>
      </c>
      <c r="I112" s="10" t="s">
        <v>889</v>
      </c>
      <c r="J112" s="13" t="s">
        <v>899</v>
      </c>
      <c r="K112" s="10" t="s">
        <v>900</v>
      </c>
      <c r="L112" s="9" t="s">
        <v>901</v>
      </c>
      <c r="M112" s="9" t="s">
        <v>83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902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1085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VLOOKUP(A112,'[1]Trade_Map_-_Liste_des_marchés_i'!$A$18:$K$221,3,0)</f>
        <v>44362</v>
      </c>
      <c r="BE112" s="12">
        <f>VLOOKUP($A112,'[1]Trade_Map_-_Liste_des_marchés_i'!$A$18:$K$221,4,0)</f>
        <v>31690</v>
      </c>
      <c r="BF112" s="12">
        <f>VLOOKUP($A112,'[1]Trade_Map_-_Liste_des_marchés_i'!$A$18:$K$221,5,0)</f>
        <v>19568</v>
      </c>
      <c r="BG112" s="12">
        <f>VLOOKUP($A112,'[1]Trade_Map_-_Liste_des_marchés_i'!$A$18:$K$221,6,0)</f>
        <v>19582</v>
      </c>
      <c r="BH112" s="12">
        <f>VLOOKUP($A112,'[1]Trade_Map_-_Liste_des_marchés_i'!$A$18:$K$221,7,0)</f>
        <v>21205</v>
      </c>
      <c r="BI112" s="12">
        <f>VLOOKUP($A112,'[1]Trade_Map_-_Liste_des_marchés_i'!$A$18:$K$221,8,0)</f>
        <v>24330</v>
      </c>
      <c r="BJ112" s="12">
        <f>VLOOKUP($A112,'[1]Trade_Map_-_Liste_des_marchés_i'!$A$18:$K$221,9,0)</f>
        <v>22560</v>
      </c>
      <c r="BK112" s="12">
        <f>VLOOKUP($A112,'[1]Trade_Map_-_Liste_des_marchés_i'!$A$18:$K$221,10,0)</f>
        <v>71121</v>
      </c>
      <c r="BL112" s="48">
        <v>6.975375490811131E-2</v>
      </c>
      <c r="BM112" s="12">
        <v>751933</v>
      </c>
      <c r="BN112" s="12">
        <v>582616</v>
      </c>
      <c r="BO112" s="12">
        <v>650418</v>
      </c>
      <c r="BP112" s="12">
        <v>514488</v>
      </c>
      <c r="BQ112" s="12">
        <v>433144</v>
      </c>
      <c r="BR112" s="12">
        <v>367191</v>
      </c>
      <c r="BS112" s="12">
        <v>470889</v>
      </c>
      <c r="BT112" s="12">
        <v>351250</v>
      </c>
      <c r="BU112" s="48">
        <v>-0.10303243046469535</v>
      </c>
      <c r="BV112" s="12">
        <v>153781069118.14777</v>
      </c>
      <c r="BW112" s="54">
        <v>117158741965.97435</v>
      </c>
      <c r="BX112" s="55">
        <v>30626915219.611847</v>
      </c>
      <c r="BY112" s="54">
        <v>19369409106.385612</v>
      </c>
      <c r="BZ112" s="12">
        <v>-1083183200</v>
      </c>
    </row>
    <row r="113" spans="1:78" x14ac:dyDescent="0.25">
      <c r="A113" s="8" t="s">
        <v>903</v>
      </c>
      <c r="B113" s="8" t="s">
        <v>903</v>
      </c>
      <c r="C113" s="9" t="s">
        <v>767</v>
      </c>
      <c r="D113" s="9" t="s">
        <v>865</v>
      </c>
      <c r="E113" s="10" t="s">
        <v>904</v>
      </c>
      <c r="F113" s="21" t="s">
        <v>905</v>
      </c>
      <c r="G113" s="12">
        <v>19356544</v>
      </c>
      <c r="H113" s="9" t="s">
        <v>906</v>
      </c>
      <c r="I113" s="10" t="s">
        <v>11</v>
      </c>
      <c r="J113" s="13" t="s">
        <v>907</v>
      </c>
      <c r="K113" s="10" t="s">
        <v>908</v>
      </c>
      <c r="L113" s="9" t="s">
        <v>565</v>
      </c>
      <c r="M113" s="9" t="s">
        <v>55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909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1082</v>
      </c>
      <c r="AE113" s="10" t="s">
        <v>777</v>
      </c>
      <c r="AF113" s="10" t="s">
        <v>778</v>
      </c>
      <c r="AG113" s="10" t="s">
        <v>779</v>
      </c>
      <c r="AH113" s="10" t="s">
        <v>1102</v>
      </c>
      <c r="AI113" s="10" t="s">
        <v>35</v>
      </c>
      <c r="AJ113" s="9" t="s">
        <v>780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VLOOKUP(A113,'[1]Trade_Map_-_Liste_des_marchés_i'!$A$18:$K$221,3,0)</f>
        <v>87616</v>
      </c>
      <c r="BE113" s="12">
        <f>VLOOKUP($A113,'[1]Trade_Map_-_Liste_des_marchés_i'!$A$18:$K$221,4,0)</f>
        <v>119218</v>
      </c>
      <c r="BF113" s="12">
        <f>VLOOKUP($A113,'[1]Trade_Map_-_Liste_des_marchés_i'!$A$18:$K$221,5,0)</f>
        <v>137385</v>
      </c>
      <c r="BG113" s="12">
        <f>VLOOKUP($A113,'[1]Trade_Map_-_Liste_des_marchés_i'!$A$18:$K$221,6,0)</f>
        <v>126795</v>
      </c>
      <c r="BH113" s="12">
        <f>VLOOKUP($A113,'[1]Trade_Map_-_Liste_des_marchés_i'!$A$18:$K$221,7,0)</f>
        <v>151199</v>
      </c>
      <c r="BI113" s="12">
        <f>VLOOKUP($A113,'[1]Trade_Map_-_Liste_des_marchés_i'!$A$18:$K$221,8,0)</f>
        <v>147783</v>
      </c>
      <c r="BJ113" s="12">
        <f>VLOOKUP($A113,'[1]Trade_Map_-_Liste_des_marchés_i'!$A$18:$K$221,9,0)</f>
        <v>156314</v>
      </c>
      <c r="BK113" s="12">
        <f>VLOOKUP($A113,'[1]Trade_Map_-_Liste_des_marchés_i'!$A$18:$K$221,10,0)</f>
        <v>140755</v>
      </c>
      <c r="BL113" s="48">
        <v>7.0068271446765307E-2</v>
      </c>
      <c r="BM113" s="12">
        <v>390728</v>
      </c>
      <c r="BN113" s="12">
        <v>465210</v>
      </c>
      <c r="BO113" s="12">
        <v>309621</v>
      </c>
      <c r="BP113" s="12">
        <v>252416</v>
      </c>
      <c r="BQ113" s="12">
        <v>592384</v>
      </c>
      <c r="BR113" s="12">
        <v>619411</v>
      </c>
      <c r="BS113" s="12">
        <v>644655</v>
      </c>
      <c r="BT113" s="12">
        <v>585241</v>
      </c>
      <c r="BU113" s="48">
        <v>5.9414088839069068E-2</v>
      </c>
      <c r="BV113" s="12">
        <v>250077444017.08395</v>
      </c>
      <c r="BW113" s="54">
        <v>165083685634.09586</v>
      </c>
      <c r="BX113" s="55">
        <v>43346397980.131668</v>
      </c>
      <c r="BY113" s="54">
        <v>57343613582.19873</v>
      </c>
      <c r="BZ113" s="12">
        <v>-1934557100</v>
      </c>
    </row>
    <row r="114" spans="1:78" x14ac:dyDescent="0.25">
      <c r="A114" s="8" t="s">
        <v>910</v>
      </c>
      <c r="B114" s="8" t="s">
        <v>910</v>
      </c>
      <c r="C114" s="9" t="s">
        <v>767</v>
      </c>
      <c r="D114" s="9" t="s">
        <v>865</v>
      </c>
      <c r="E114" s="10" t="s">
        <v>911</v>
      </c>
      <c r="F114" s="21" t="s">
        <v>912</v>
      </c>
      <c r="G114" s="12">
        <v>6975761</v>
      </c>
      <c r="H114" s="9" t="s">
        <v>913</v>
      </c>
      <c r="I114" s="10" t="s">
        <v>11</v>
      </c>
      <c r="J114" s="13" t="s">
        <v>907</v>
      </c>
      <c r="K114" s="10" t="s">
        <v>914</v>
      </c>
      <c r="L114" s="9" t="s">
        <v>915</v>
      </c>
      <c r="M114" s="9" t="s">
        <v>55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916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1082</v>
      </c>
      <c r="AE114" s="10" t="s">
        <v>777</v>
      </c>
      <c r="AF114" s="10" t="s">
        <v>778</v>
      </c>
      <c r="AG114" s="10" t="s">
        <v>779</v>
      </c>
      <c r="AH114" s="10" t="s">
        <v>1102</v>
      </c>
      <c r="AI114" s="10" t="s">
        <v>35</v>
      </c>
      <c r="AJ114" s="9" t="s">
        <v>780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VLOOKUP(A114,'[1]Trade_Map_-_Liste_des_marchés_i'!$A$18:$K$221,3,0)</f>
        <v>28956</v>
      </c>
      <c r="BE114" s="12">
        <f>VLOOKUP($A114,'[1]Trade_Map_-_Liste_des_marchés_i'!$A$18:$K$221,4,0)</f>
        <v>31780</v>
      </c>
      <c r="BF114" s="12">
        <f>VLOOKUP($A114,'[1]Trade_Map_-_Liste_des_marchés_i'!$A$18:$K$221,5,0)</f>
        <v>69798</v>
      </c>
      <c r="BG114" s="12">
        <f>VLOOKUP($A114,'[1]Trade_Map_-_Liste_des_marchés_i'!$A$18:$K$221,6,0)</f>
        <v>91249</v>
      </c>
      <c r="BH114" s="12">
        <f>VLOOKUP($A114,'[1]Trade_Map_-_Liste_des_marchés_i'!$A$18:$K$221,7,0)</f>
        <v>96331</v>
      </c>
      <c r="BI114" s="12">
        <f>VLOOKUP($A114,'[1]Trade_Map_-_Liste_des_marchés_i'!$A$18:$K$221,8,0)</f>
        <v>141901</v>
      </c>
      <c r="BJ114" s="12">
        <f>VLOOKUP($A114,'[1]Trade_Map_-_Liste_des_marchés_i'!$A$18:$K$221,9,0)</f>
        <v>187946</v>
      </c>
      <c r="BK114" s="12">
        <f>VLOOKUP($A114,'[1]Trade_Map_-_Liste_des_marchés_i'!$A$18:$K$221,10,0)</f>
        <v>104664</v>
      </c>
      <c r="BL114" s="48">
        <v>0.20149697040731884</v>
      </c>
      <c r="BM114" s="12">
        <v>56891</v>
      </c>
      <c r="BN114" s="12">
        <v>97422</v>
      </c>
      <c r="BO114" s="12">
        <v>106894</v>
      </c>
      <c r="BP114" s="12">
        <v>76627</v>
      </c>
      <c r="BQ114" s="12">
        <v>92096</v>
      </c>
      <c r="BR114" s="12">
        <v>117051</v>
      </c>
      <c r="BS114" s="12">
        <v>122109</v>
      </c>
      <c r="BT114" s="12">
        <v>94962</v>
      </c>
      <c r="BU114" s="48">
        <v>7.5936429186725274E-2</v>
      </c>
      <c r="BV114" s="12">
        <v>68558815111.619919</v>
      </c>
      <c r="BW114" s="54">
        <v>41820616559.772034</v>
      </c>
      <c r="BX114" s="55">
        <v>11511145392.100744</v>
      </c>
      <c r="BY114" s="54">
        <v>14470783056.668573</v>
      </c>
      <c r="BZ114" s="12">
        <v>-385967700</v>
      </c>
    </row>
    <row r="115" spans="1:78" x14ac:dyDescent="0.25">
      <c r="A115" s="8" t="s">
        <v>917</v>
      </c>
      <c r="B115" s="8" t="s">
        <v>917</v>
      </c>
      <c r="C115" s="9" t="s">
        <v>767</v>
      </c>
      <c r="D115" s="9" t="s">
        <v>865</v>
      </c>
      <c r="E115" s="10" t="s">
        <v>918</v>
      </c>
      <c r="F115" s="21" t="s">
        <v>919</v>
      </c>
      <c r="G115" s="12">
        <v>2786844</v>
      </c>
      <c r="H115" s="9" t="s">
        <v>920</v>
      </c>
      <c r="I115" s="10" t="s">
        <v>11</v>
      </c>
      <c r="J115" s="13" t="s">
        <v>921</v>
      </c>
      <c r="K115" s="10" t="s">
        <v>772</v>
      </c>
      <c r="L115" s="9" t="s">
        <v>773</v>
      </c>
      <c r="M115" s="9" t="s">
        <v>55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1082</v>
      </c>
      <c r="AE115" s="10" t="s">
        <v>777</v>
      </c>
      <c r="AF115" s="10" t="s">
        <v>778</v>
      </c>
      <c r="AG115" s="10" t="s">
        <v>779</v>
      </c>
      <c r="AH115" s="10" t="s">
        <v>1102</v>
      </c>
      <c r="AI115" s="10" t="s">
        <v>35</v>
      </c>
      <c r="AJ115" s="9" t="s">
        <v>780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VLOOKUP(A115,'[1]Trade_Map_-_Liste_des_marchés_i'!$A$18:$K$221,3,0)</f>
        <v>50993</v>
      </c>
      <c r="BE115" s="12">
        <f>VLOOKUP($A115,'[1]Trade_Map_-_Liste_des_marchés_i'!$A$18:$K$221,4,0)</f>
        <v>57522</v>
      </c>
      <c r="BF115" s="12">
        <f>VLOOKUP($A115,'[1]Trade_Map_-_Liste_des_marchés_i'!$A$18:$K$221,5,0)</f>
        <v>65105</v>
      </c>
      <c r="BG115" s="12">
        <f>VLOOKUP($A115,'[1]Trade_Map_-_Liste_des_marchés_i'!$A$18:$K$221,6,0)</f>
        <v>33813</v>
      </c>
      <c r="BH115" s="12">
        <f>VLOOKUP($A115,'[1]Trade_Map_-_Liste_des_marchés_i'!$A$18:$K$221,7,0)</f>
        <v>12350</v>
      </c>
      <c r="BI115" s="12">
        <f>VLOOKUP($A115,'[1]Trade_Map_-_Liste_des_marchés_i'!$A$18:$K$221,8,0)</f>
        <v>3491</v>
      </c>
      <c r="BJ115" s="12">
        <f>VLOOKUP($A115,'[1]Trade_Map_-_Liste_des_marchés_i'!$A$18:$K$221,9,0)</f>
        <v>12157</v>
      </c>
      <c r="BK115" s="12">
        <f>VLOOKUP($A115,'[1]Trade_Map_-_Liste_des_marchés_i'!$A$18:$K$221,10,0)</f>
        <v>15993</v>
      </c>
      <c r="BL115" s="48">
        <v>-0.15265570338398693</v>
      </c>
      <c r="BM115" s="12">
        <v>11219</v>
      </c>
      <c r="BN115" s="12">
        <v>26841</v>
      </c>
      <c r="BO115" s="12">
        <v>51308</v>
      </c>
      <c r="BP115" s="12">
        <v>30841</v>
      </c>
      <c r="BQ115" s="12">
        <v>32137</v>
      </c>
      <c r="BR115" s="12">
        <v>90995</v>
      </c>
      <c r="BS115" s="12">
        <v>75488</v>
      </c>
      <c r="BT115" s="12">
        <v>95831</v>
      </c>
      <c r="BU115" s="48">
        <v>0.3585600479380624</v>
      </c>
      <c r="BV115" s="12">
        <v>54627411860.470497</v>
      </c>
      <c r="BW115" s="54">
        <v>33255380780.429081</v>
      </c>
      <c r="BX115" s="55">
        <v>9166879714.1019459</v>
      </c>
      <c r="BY115" s="54">
        <v>9540298348.4391994</v>
      </c>
      <c r="BZ115" s="12">
        <v>-260864400</v>
      </c>
    </row>
    <row r="116" spans="1:78" x14ac:dyDescent="0.25">
      <c r="A116" s="8" t="s">
        <v>922</v>
      </c>
      <c r="B116" s="8" t="s">
        <v>922</v>
      </c>
      <c r="C116" s="9" t="s">
        <v>767</v>
      </c>
      <c r="D116" s="9" t="s">
        <v>797</v>
      </c>
      <c r="E116" s="10" t="s">
        <v>923</v>
      </c>
      <c r="F116" s="21" t="s">
        <v>924</v>
      </c>
      <c r="G116" s="12">
        <v>5347896</v>
      </c>
      <c r="H116" s="9" t="s">
        <v>925</v>
      </c>
      <c r="I116" s="10" t="s">
        <v>11</v>
      </c>
      <c r="J116" s="13" t="s">
        <v>926</v>
      </c>
      <c r="K116" s="10" t="s">
        <v>772</v>
      </c>
      <c r="L116" s="9" t="s">
        <v>773</v>
      </c>
      <c r="M116" s="9" t="s">
        <v>696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927</v>
      </c>
      <c r="W116" s="15" t="s">
        <v>928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1085</v>
      </c>
      <c r="AE116" s="10"/>
      <c r="AF116" s="10"/>
      <c r="AG116" s="10"/>
      <c r="AH116" s="10"/>
      <c r="AI116" s="10"/>
      <c r="AJ116" s="9" t="s">
        <v>929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VLOOKUP(A116,'[1]Trade_Map_-_Liste_des_marchés_i'!$A$18:$K$221,3,0)</f>
        <v>93859</v>
      </c>
      <c r="BE116" s="12">
        <f>VLOOKUP($A116,'[1]Trade_Map_-_Liste_des_marchés_i'!$A$18:$K$221,4,0)</f>
        <v>83333</v>
      </c>
      <c r="BF116" s="12">
        <f>VLOOKUP($A116,'[1]Trade_Map_-_Liste_des_marchés_i'!$A$18:$K$221,5,0)</f>
        <v>80850</v>
      </c>
      <c r="BG116" s="12">
        <f>VLOOKUP($A116,'[1]Trade_Map_-_Liste_des_marchés_i'!$A$18:$K$221,6,0)</f>
        <v>82086</v>
      </c>
      <c r="BH116" s="12">
        <f>VLOOKUP($A116,'[1]Trade_Map_-_Liste_des_marchés_i'!$A$18:$K$221,7,0)</f>
        <v>56237</v>
      </c>
      <c r="BI116" s="12">
        <f>VLOOKUP($A116,'[1]Trade_Map_-_Liste_des_marchés_i'!$A$18:$K$221,8,0)</f>
        <v>50622</v>
      </c>
      <c r="BJ116" s="12">
        <f>VLOOKUP($A116,'[1]Trade_Map_-_Liste_des_marchés_i'!$A$18:$K$221,9,0)</f>
        <v>38117</v>
      </c>
      <c r="BK116" s="12">
        <f>VLOOKUP($A116,'[1]Trade_Map_-_Liste_des_marchés_i'!$A$18:$K$221,10,0)</f>
        <v>92358</v>
      </c>
      <c r="BL116" s="48">
        <v>-2.3003966354158134E-3</v>
      </c>
      <c r="BM116" s="12">
        <v>214235</v>
      </c>
      <c r="BN116" s="12">
        <v>125636</v>
      </c>
      <c r="BO116" s="12">
        <v>51946</v>
      </c>
      <c r="BP116" s="12">
        <v>72506</v>
      </c>
      <c r="BQ116" s="12">
        <v>41061</v>
      </c>
      <c r="BR116" s="12">
        <v>144009</v>
      </c>
      <c r="BS116" s="12">
        <v>179035</v>
      </c>
      <c r="BT116" s="12">
        <v>138107</v>
      </c>
      <c r="BU116" s="48">
        <v>-6.0794228861545507E-2</v>
      </c>
      <c r="BV116" s="12">
        <v>403336363636.36359</v>
      </c>
      <c r="BW116" s="54">
        <v>219635612450.8754</v>
      </c>
      <c r="BX116" s="55">
        <v>98490454545.454544</v>
      </c>
      <c r="BY116" s="54">
        <v>116941590909.0909</v>
      </c>
      <c r="BZ116" s="12">
        <v>1686664900</v>
      </c>
    </row>
    <row r="117" spans="1:78" x14ac:dyDescent="0.25">
      <c r="A117" s="8" t="s">
        <v>930</v>
      </c>
      <c r="B117" s="8" t="s">
        <v>930</v>
      </c>
      <c r="C117" s="9" t="s">
        <v>767</v>
      </c>
      <c r="D117" s="9" t="s">
        <v>797</v>
      </c>
      <c r="E117" s="10" t="s">
        <v>931</v>
      </c>
      <c r="F117" s="21" t="s">
        <v>932</v>
      </c>
      <c r="G117" s="12">
        <v>5520314</v>
      </c>
      <c r="H117" s="9" t="s">
        <v>933</v>
      </c>
      <c r="I117" s="10" t="s">
        <v>11</v>
      </c>
      <c r="J117" s="13" t="s">
        <v>934</v>
      </c>
      <c r="K117" s="10" t="s">
        <v>772</v>
      </c>
      <c r="L117" s="9" t="s">
        <v>773</v>
      </c>
      <c r="M117" s="9" t="s">
        <v>55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935</v>
      </c>
      <c r="W117" s="15" t="s">
        <v>936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1082</v>
      </c>
      <c r="AE117" s="10" t="s">
        <v>777</v>
      </c>
      <c r="AF117" s="10" t="s">
        <v>778</v>
      </c>
      <c r="AG117" s="10" t="s">
        <v>779</v>
      </c>
      <c r="AH117" s="10" t="s">
        <v>1102</v>
      </c>
      <c r="AI117" s="10" t="s">
        <v>35</v>
      </c>
      <c r="AJ117" s="9" t="s">
        <v>780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VLOOKUP(A117,'[1]Trade_Map_-_Liste_des_marchés_i'!$A$18:$K$221,3,0)</f>
        <v>8395</v>
      </c>
      <c r="BE117" s="12">
        <f>VLOOKUP($A117,'[1]Trade_Map_-_Liste_des_marchés_i'!$A$18:$K$221,4,0)</f>
        <v>3728</v>
      </c>
      <c r="BF117" s="12">
        <f>VLOOKUP($A117,'[1]Trade_Map_-_Liste_des_marchés_i'!$A$18:$K$221,5,0)</f>
        <v>5423</v>
      </c>
      <c r="BG117" s="12">
        <f>VLOOKUP($A117,'[1]Trade_Map_-_Liste_des_marchés_i'!$A$18:$K$221,6,0)</f>
        <v>3827</v>
      </c>
      <c r="BH117" s="12">
        <f>VLOOKUP($A117,'[1]Trade_Map_-_Liste_des_marchés_i'!$A$18:$K$221,7,0)</f>
        <v>6407</v>
      </c>
      <c r="BI117" s="12">
        <f>VLOOKUP($A117,'[1]Trade_Map_-_Liste_des_marchés_i'!$A$18:$K$221,8,0)</f>
        <v>6281</v>
      </c>
      <c r="BJ117" s="12">
        <f>VLOOKUP($A117,'[1]Trade_Map_-_Liste_des_marchés_i'!$A$18:$K$221,9,0)</f>
        <v>10325</v>
      </c>
      <c r="BK117" s="12">
        <f>VLOOKUP($A117,'[1]Trade_Map_-_Liste_des_marchés_i'!$A$18:$K$221,10,0)</f>
        <v>7730</v>
      </c>
      <c r="BL117" s="48">
        <v>-1.172040715791145E-2</v>
      </c>
      <c r="BM117" s="12">
        <v>151751</v>
      </c>
      <c r="BN117" s="12">
        <v>164508</v>
      </c>
      <c r="BO117" s="12">
        <v>184482</v>
      </c>
      <c r="BP117" s="12">
        <v>199512</v>
      </c>
      <c r="BQ117" s="12">
        <v>209129</v>
      </c>
      <c r="BR117" s="12">
        <v>256466</v>
      </c>
      <c r="BS117" s="12">
        <v>485118</v>
      </c>
      <c r="BT117" s="12">
        <v>256346</v>
      </c>
      <c r="BU117" s="48">
        <v>7.7774377783107473E-2</v>
      </c>
      <c r="BV117" s="12">
        <v>269296310180.39172</v>
      </c>
      <c r="BW117" s="54">
        <v>146261108434.62424</v>
      </c>
      <c r="BX117" s="55">
        <v>61928210407.84304</v>
      </c>
      <c r="BY117" s="54">
        <v>65108637490.195976</v>
      </c>
      <c r="BZ117" s="12">
        <v>-88068100</v>
      </c>
    </row>
    <row r="118" spans="1:78" x14ac:dyDescent="0.25">
      <c r="A118" s="8" t="s">
        <v>937</v>
      </c>
      <c r="B118" s="8" t="s">
        <v>937</v>
      </c>
      <c r="C118" s="9" t="s">
        <v>767</v>
      </c>
      <c r="D118" s="9" t="s">
        <v>797</v>
      </c>
      <c r="E118" s="10" t="s">
        <v>938</v>
      </c>
      <c r="F118" s="21" t="s">
        <v>939</v>
      </c>
      <c r="G118" s="12">
        <v>1326590</v>
      </c>
      <c r="H118" s="9" t="s">
        <v>940</v>
      </c>
      <c r="I118" s="10" t="s">
        <v>941</v>
      </c>
      <c r="J118" s="13" t="s">
        <v>942</v>
      </c>
      <c r="K118" s="10" t="s">
        <v>772</v>
      </c>
      <c r="L118" s="9" t="s">
        <v>773</v>
      </c>
      <c r="M118" s="9" t="s">
        <v>55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943</v>
      </c>
      <c r="W118" s="15" t="s">
        <v>944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1082</v>
      </c>
      <c r="AE118" s="10" t="s">
        <v>777</v>
      </c>
      <c r="AF118" s="10" t="s">
        <v>778</v>
      </c>
      <c r="AG118" s="10" t="s">
        <v>779</v>
      </c>
      <c r="AH118" s="10" t="s">
        <v>1102</v>
      </c>
      <c r="AI118" s="10" t="s">
        <v>35</v>
      </c>
      <c r="AJ118" s="9" t="s">
        <v>780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VLOOKUP(A118,'[1]Trade_Map_-_Liste_des_marchés_i'!$A$18:$K$221,3,0)</f>
        <v>3311</v>
      </c>
      <c r="BE118" s="12">
        <f>VLOOKUP($A118,'[1]Trade_Map_-_Liste_des_marchés_i'!$A$18:$K$221,4,0)</f>
        <v>8553</v>
      </c>
      <c r="BF118" s="12">
        <f>VLOOKUP($A118,'[1]Trade_Map_-_Liste_des_marchés_i'!$A$18:$K$221,5,0)</f>
        <v>7659</v>
      </c>
      <c r="BG118" s="12">
        <f>VLOOKUP($A118,'[1]Trade_Map_-_Liste_des_marchés_i'!$A$18:$K$221,6,0)</f>
        <v>1099</v>
      </c>
      <c r="BH118" s="12">
        <f>VLOOKUP($A118,'[1]Trade_Map_-_Liste_des_marchés_i'!$A$18:$K$221,7,0)</f>
        <v>905</v>
      </c>
      <c r="BI118" s="12">
        <f>VLOOKUP($A118,'[1]Trade_Map_-_Liste_des_marchés_i'!$A$18:$K$221,8,0)</f>
        <v>2840</v>
      </c>
      <c r="BJ118" s="12">
        <f>VLOOKUP($A118,'[1]Trade_Map_-_Liste_des_marchés_i'!$A$18:$K$221,9,0)</f>
        <v>5571</v>
      </c>
      <c r="BK118" s="12">
        <f>VLOOKUP($A118,'[1]Trade_Map_-_Liste_des_marchés_i'!$A$18:$K$221,10,0)</f>
        <v>6079</v>
      </c>
      <c r="BL118" s="48">
        <v>9.0676956328594072E-2</v>
      </c>
      <c r="BM118" s="12">
        <v>4626</v>
      </c>
      <c r="BN118" s="12">
        <v>3802</v>
      </c>
      <c r="BO118" s="12">
        <v>36282</v>
      </c>
      <c r="BP118" s="12">
        <v>8351</v>
      </c>
      <c r="BQ118" s="12">
        <v>41170</v>
      </c>
      <c r="BR118" s="12">
        <v>35268</v>
      </c>
      <c r="BS118" s="12">
        <v>11412</v>
      </c>
      <c r="BT118" s="12">
        <v>17984</v>
      </c>
      <c r="BU118" s="48">
        <v>0.21405984498775021</v>
      </c>
      <c r="BV118" s="12">
        <v>31471100656.243088</v>
      </c>
      <c r="BW118" s="54">
        <v>14488617770.172077</v>
      </c>
      <c r="BX118" s="55">
        <v>6249075754.3764601</v>
      </c>
      <c r="BY118" s="54">
        <v>8714984797.1529274</v>
      </c>
      <c r="BZ118" s="12">
        <v>-184548500</v>
      </c>
    </row>
    <row r="119" spans="1:78" x14ac:dyDescent="0.25">
      <c r="A119" s="8" t="s">
        <v>945</v>
      </c>
      <c r="B119" s="8" t="s">
        <v>945</v>
      </c>
      <c r="C119" s="9" t="s">
        <v>767</v>
      </c>
      <c r="D119" s="9" t="s">
        <v>797</v>
      </c>
      <c r="E119" s="10" t="s">
        <v>946</v>
      </c>
      <c r="F119" s="21" t="s">
        <v>947</v>
      </c>
      <c r="G119" s="12">
        <v>4941444</v>
      </c>
      <c r="H119" s="9" t="s">
        <v>948</v>
      </c>
      <c r="I119" s="10" t="s">
        <v>11</v>
      </c>
      <c r="J119" s="13" t="s">
        <v>949</v>
      </c>
      <c r="K119" s="10" t="s">
        <v>772</v>
      </c>
      <c r="L119" s="9" t="s">
        <v>773</v>
      </c>
      <c r="M119" s="9" t="s">
        <v>453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950</v>
      </c>
      <c r="W119" s="15" t="s">
        <v>951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1082</v>
      </c>
      <c r="AE119" s="10" t="s">
        <v>777</v>
      </c>
      <c r="AF119" s="10" t="s">
        <v>778</v>
      </c>
      <c r="AG119" s="10" t="s">
        <v>779</v>
      </c>
      <c r="AH119" s="10" t="s">
        <v>1102</v>
      </c>
      <c r="AI119" s="10" t="s">
        <v>35</v>
      </c>
      <c r="AJ119" s="9" t="s">
        <v>780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VLOOKUP(A119,'[1]Trade_Map_-_Liste_des_marchés_i'!$A$18:$K$221,3,0)</f>
        <v>106408</v>
      </c>
      <c r="BE119" s="12">
        <f>VLOOKUP($A119,'[1]Trade_Map_-_Liste_des_marchés_i'!$A$18:$K$221,4,0)</f>
        <v>103932</v>
      </c>
      <c r="BF119" s="12">
        <f>VLOOKUP($A119,'[1]Trade_Map_-_Liste_des_marchés_i'!$A$18:$K$221,5,0)</f>
        <v>111142</v>
      </c>
      <c r="BG119" s="12">
        <f>VLOOKUP($A119,'[1]Trade_Map_-_Liste_des_marchés_i'!$A$18:$K$221,6,0)</f>
        <v>160881</v>
      </c>
      <c r="BH119" s="12">
        <f>VLOOKUP($A119,'[1]Trade_Map_-_Liste_des_marchés_i'!$A$18:$K$221,7,0)</f>
        <v>155197</v>
      </c>
      <c r="BI119" s="12">
        <f>VLOOKUP($A119,'[1]Trade_Map_-_Liste_des_marchés_i'!$A$18:$K$221,8,0)</f>
        <v>142491</v>
      </c>
      <c r="BJ119" s="12">
        <f>VLOOKUP($A119,'[1]Trade_Map_-_Liste_des_marchés_i'!$A$18:$K$221,9,0)</f>
        <v>156937</v>
      </c>
      <c r="BK119" s="12">
        <f>VLOOKUP($A119,'[1]Trade_Map_-_Liste_des_marchés_i'!$A$18:$K$221,10,0)</f>
        <v>158346</v>
      </c>
      <c r="BL119" s="48">
        <v>5.8429244507897327E-2</v>
      </c>
      <c r="BM119" s="12">
        <v>141865</v>
      </c>
      <c r="BN119" s="12">
        <v>120879</v>
      </c>
      <c r="BO119" s="12">
        <v>258103</v>
      </c>
      <c r="BP119" s="12">
        <v>106283</v>
      </c>
      <c r="BQ119" s="12">
        <v>117604</v>
      </c>
      <c r="BR119" s="12">
        <v>155964</v>
      </c>
      <c r="BS119" s="12">
        <v>130696</v>
      </c>
      <c r="BT119" s="12">
        <v>274789</v>
      </c>
      <c r="BU119" s="48">
        <v>9.9050696675658356E-2</v>
      </c>
      <c r="BV119" s="12">
        <v>388698711348.15625</v>
      </c>
      <c r="BW119" s="54">
        <v>126117697358.43126</v>
      </c>
      <c r="BX119" s="55">
        <v>46454922171.819534</v>
      </c>
      <c r="BY119" s="54">
        <v>170331864074.74481</v>
      </c>
      <c r="BZ119" s="12">
        <v>6927001300</v>
      </c>
    </row>
    <row r="120" spans="1:78" x14ac:dyDescent="0.25">
      <c r="A120" s="8" t="s">
        <v>952</v>
      </c>
      <c r="B120" s="8" t="s">
        <v>952</v>
      </c>
      <c r="C120" s="9" t="s">
        <v>767</v>
      </c>
      <c r="D120" s="9" t="s">
        <v>782</v>
      </c>
      <c r="E120" s="10" t="s">
        <v>953</v>
      </c>
      <c r="F120" s="21" t="s">
        <v>954</v>
      </c>
      <c r="G120" s="12">
        <v>8877067</v>
      </c>
      <c r="H120" s="9" t="s">
        <v>808</v>
      </c>
      <c r="I120" s="10" t="s">
        <v>11</v>
      </c>
      <c r="J120" s="13" t="s">
        <v>955</v>
      </c>
      <c r="K120" s="10" t="s">
        <v>772</v>
      </c>
      <c r="L120" s="9" t="s">
        <v>773</v>
      </c>
      <c r="M120" s="9" t="s">
        <v>361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956</v>
      </c>
      <c r="W120" s="15" t="s">
        <v>957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1082</v>
      </c>
      <c r="AE120" s="10" t="s">
        <v>777</v>
      </c>
      <c r="AF120" s="10" t="s">
        <v>778</v>
      </c>
      <c r="AG120" s="10" t="s">
        <v>779</v>
      </c>
      <c r="AH120" s="10" t="s">
        <v>1102</v>
      </c>
      <c r="AI120" s="10" t="s">
        <v>35</v>
      </c>
      <c r="AJ120" s="9" t="s">
        <v>780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VLOOKUP(A120,'[1]Trade_Map_-_Liste_des_marchés_i'!$A$18:$K$221,3,0)</f>
        <v>107994</v>
      </c>
      <c r="BE120" s="12">
        <f>VLOOKUP($A120,'[1]Trade_Map_-_Liste_des_marchés_i'!$A$18:$K$221,4,0)</f>
        <v>138615</v>
      </c>
      <c r="BF120" s="12">
        <f>VLOOKUP($A120,'[1]Trade_Map_-_Liste_des_marchés_i'!$A$18:$K$221,5,0)</f>
        <v>190110</v>
      </c>
      <c r="BG120" s="12">
        <f>VLOOKUP($A120,'[1]Trade_Map_-_Liste_des_marchés_i'!$A$18:$K$221,6,0)</f>
        <v>174347</v>
      </c>
      <c r="BH120" s="12">
        <f>VLOOKUP($A120,'[1]Trade_Map_-_Liste_des_marchés_i'!$A$18:$K$221,7,0)</f>
        <v>164519</v>
      </c>
      <c r="BI120" s="12">
        <f>VLOOKUP($A120,'[1]Trade_Map_-_Liste_des_marchés_i'!$A$18:$K$221,8,0)</f>
        <v>188812</v>
      </c>
      <c r="BJ120" s="12">
        <f>VLOOKUP($A120,'[1]Trade_Map_-_Liste_des_marchés_i'!$A$18:$K$221,9,0)</f>
        <v>213450</v>
      </c>
      <c r="BK120" s="12">
        <f>VLOOKUP($A120,'[1]Trade_Map_-_Liste_des_marchés_i'!$A$18:$K$221,10,0)</f>
        <v>198116</v>
      </c>
      <c r="BL120" s="48">
        <v>9.055030453718671E-2</v>
      </c>
      <c r="BM120" s="12">
        <v>134893</v>
      </c>
      <c r="BN120" s="12">
        <v>172898</v>
      </c>
      <c r="BO120" s="12">
        <v>220995</v>
      </c>
      <c r="BP120" s="12">
        <v>182943</v>
      </c>
      <c r="BQ120" s="12">
        <v>171836</v>
      </c>
      <c r="BR120" s="12">
        <v>210324</v>
      </c>
      <c r="BS120" s="12">
        <v>284816</v>
      </c>
      <c r="BT120" s="12">
        <v>253149</v>
      </c>
      <c r="BU120" s="48">
        <v>9.4095564855579905E-2</v>
      </c>
      <c r="BV120" s="12">
        <v>445075391688.15613</v>
      </c>
      <c r="BW120" s="54">
        <v>226971956337.98642</v>
      </c>
      <c r="BX120" s="55">
        <v>86559146051.686142</v>
      </c>
      <c r="BY120" s="54">
        <v>113366239389.88217</v>
      </c>
      <c r="BZ120" s="12">
        <v>-506407600</v>
      </c>
    </row>
    <row r="121" spans="1:78" x14ac:dyDescent="0.25">
      <c r="A121" s="8" t="s">
        <v>958</v>
      </c>
      <c r="B121" s="8" t="s">
        <v>958</v>
      </c>
      <c r="C121" s="9" t="s">
        <v>767</v>
      </c>
      <c r="D121" s="9" t="s">
        <v>782</v>
      </c>
      <c r="E121" s="10" t="s">
        <v>959</v>
      </c>
      <c r="F121" s="21" t="s">
        <v>960</v>
      </c>
      <c r="G121" s="12">
        <v>8574832</v>
      </c>
      <c r="H121" s="9" t="s">
        <v>961</v>
      </c>
      <c r="I121" s="10" t="s">
        <v>11</v>
      </c>
      <c r="J121" s="13" t="s">
        <v>962</v>
      </c>
      <c r="K121" s="10" t="s">
        <v>963</v>
      </c>
      <c r="L121" s="9" t="s">
        <v>964</v>
      </c>
      <c r="M121" s="9" t="s">
        <v>965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966</v>
      </c>
      <c r="W121" s="15" t="s">
        <v>967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1085</v>
      </c>
      <c r="AE121" s="10"/>
      <c r="AF121" s="10"/>
      <c r="AG121" s="10"/>
      <c r="AH121" s="10"/>
      <c r="AI121" s="10"/>
      <c r="AJ121" s="9" t="s">
        <v>968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VLOOKUP(A121,'[1]Trade_Map_-_Liste_des_marchés_i'!$A$18:$K$221,3,0)</f>
        <v>228233</v>
      </c>
      <c r="BE121" s="12">
        <f>VLOOKUP($A121,'[1]Trade_Map_-_Liste_des_marchés_i'!$A$18:$K$221,4,0)</f>
        <v>198907</v>
      </c>
      <c r="BF121" s="12">
        <f>VLOOKUP($A121,'[1]Trade_Map_-_Liste_des_marchés_i'!$A$18:$K$221,5,0)</f>
        <v>142271</v>
      </c>
      <c r="BG121" s="12">
        <f>VLOOKUP($A121,'[1]Trade_Map_-_Liste_des_marchés_i'!$A$18:$K$221,6,0)</f>
        <v>117341</v>
      </c>
      <c r="BH121" s="12">
        <f>VLOOKUP($A121,'[1]Trade_Map_-_Liste_des_marchés_i'!$A$18:$K$221,7,0)</f>
        <v>139321</v>
      </c>
      <c r="BI121" s="12">
        <f>VLOOKUP($A121,'[1]Trade_Map_-_Liste_des_marchés_i'!$A$18:$K$221,8,0)</f>
        <v>164747</v>
      </c>
      <c r="BJ121" s="12">
        <f>VLOOKUP($A121,'[1]Trade_Map_-_Liste_des_marchés_i'!$A$18:$K$221,9,0)</f>
        <v>136815</v>
      </c>
      <c r="BK121" s="12">
        <f>VLOOKUP($A121,'[1]Trade_Map_-_Liste_des_marchés_i'!$A$18:$K$221,10,0)</f>
        <v>153869</v>
      </c>
      <c r="BL121" s="48">
        <v>-5.4766824278189685E-2</v>
      </c>
      <c r="BM121" s="12">
        <v>231501</v>
      </c>
      <c r="BN121" s="12">
        <v>248246</v>
      </c>
      <c r="BO121" s="12">
        <v>301719</v>
      </c>
      <c r="BP121" s="12">
        <v>266591</v>
      </c>
      <c r="BQ121" s="12">
        <v>262770</v>
      </c>
      <c r="BR121" s="12">
        <v>281618</v>
      </c>
      <c r="BS121" s="12">
        <v>337092</v>
      </c>
      <c r="BT121" s="12">
        <v>316447</v>
      </c>
      <c r="BU121" s="48">
        <v>4.5665037526936514E-2</v>
      </c>
      <c r="BV121" s="12">
        <v>703082435158.86401</v>
      </c>
      <c r="BW121" s="54">
        <v>358879333494.29321</v>
      </c>
      <c r="BX121" s="55">
        <v>83695159367.059952</v>
      </c>
      <c r="BY121" s="54">
        <v>157049817111.51923</v>
      </c>
      <c r="BZ121" s="12">
        <v>3693760900</v>
      </c>
    </row>
    <row r="122" spans="1:78" x14ac:dyDescent="0.25">
      <c r="A122" s="8" t="s">
        <v>1100</v>
      </c>
      <c r="B122" s="8" t="s">
        <v>969</v>
      </c>
      <c r="C122" s="9" t="s">
        <v>767</v>
      </c>
      <c r="D122" s="9" t="s">
        <v>865</v>
      </c>
      <c r="E122" s="10" t="s">
        <v>970</v>
      </c>
      <c r="F122" s="21" t="s">
        <v>971</v>
      </c>
      <c r="G122" s="12">
        <v>10669709</v>
      </c>
      <c r="H122" s="9" t="s">
        <v>972</v>
      </c>
      <c r="I122" s="10" t="s">
        <v>11</v>
      </c>
      <c r="J122" s="13" t="s">
        <v>816</v>
      </c>
      <c r="K122" s="10" t="s">
        <v>973</v>
      </c>
      <c r="L122" s="9" t="s">
        <v>242</v>
      </c>
      <c r="M122" s="9" t="s">
        <v>55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462</v>
      </c>
      <c r="W122" s="15" t="s">
        <v>463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1082</v>
      </c>
      <c r="AE122" s="10" t="s">
        <v>777</v>
      </c>
      <c r="AF122" s="10" t="s">
        <v>778</v>
      </c>
      <c r="AG122" s="10" t="s">
        <v>779</v>
      </c>
      <c r="AH122" s="10" t="s">
        <v>1102</v>
      </c>
      <c r="AI122" s="10" t="s">
        <v>35</v>
      </c>
      <c r="AJ122" s="9" t="s">
        <v>780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 t="e">
        <f>VLOOKUP(A122,'[1]Trade_Map_-_Liste_des_marchés_i'!$A$18:$K$221,3,0)</f>
        <v>#N/A</v>
      </c>
      <c r="BE122" s="12" t="e">
        <f>VLOOKUP($A122,'[1]Trade_Map_-_Liste_des_marchés_i'!$A$18:$K$221,4,0)</f>
        <v>#N/A</v>
      </c>
      <c r="BF122" s="12" t="e">
        <f>VLOOKUP($A122,'[1]Trade_Map_-_Liste_des_marchés_i'!$A$18:$K$221,5,0)</f>
        <v>#N/A</v>
      </c>
      <c r="BG122" s="12" t="e">
        <f>VLOOKUP($A122,'[1]Trade_Map_-_Liste_des_marchés_i'!$A$18:$K$221,6,0)</f>
        <v>#N/A</v>
      </c>
      <c r="BH122" s="12" t="e">
        <f>VLOOKUP($A122,'[1]Trade_Map_-_Liste_des_marchés_i'!$A$18:$K$221,7,0)</f>
        <v>#N/A</v>
      </c>
      <c r="BI122" s="12" t="e">
        <f>VLOOKUP($A122,'[1]Trade_Map_-_Liste_des_marchés_i'!$A$18:$K$221,8,0)</f>
        <v>#N/A</v>
      </c>
      <c r="BJ122" s="12" t="e">
        <f>VLOOKUP($A122,'[1]Trade_Map_-_Liste_des_marchés_i'!$A$18:$K$221,9,0)</f>
        <v>#N/A</v>
      </c>
      <c r="BK122" s="12" t="e">
        <f>VLOOKUP($A122,'[1]Trade_Map_-_Liste_des_marchés_i'!$A$18:$K$221,10,0)</f>
        <v>#N/A</v>
      </c>
      <c r="BL122" s="48">
        <v>0.35774155076251346</v>
      </c>
      <c r="BM122" s="12">
        <v>124417</v>
      </c>
      <c r="BN122" s="12">
        <v>176525</v>
      </c>
      <c r="BO122" s="12">
        <v>207894</v>
      </c>
      <c r="BP122" s="12">
        <v>185262</v>
      </c>
      <c r="BQ122" s="12">
        <v>243799</v>
      </c>
      <c r="BR122" s="12">
        <v>329275</v>
      </c>
      <c r="BS122" s="12">
        <v>394531</v>
      </c>
      <c r="BT122" s="12">
        <v>374051</v>
      </c>
      <c r="BU122" s="48">
        <v>0.17028870522957784</v>
      </c>
      <c r="BV122" s="12">
        <v>250680504529.64713</v>
      </c>
      <c r="BW122" s="54">
        <v>124650099929.96977</v>
      </c>
      <c r="BX122" s="55">
        <v>49478659965.76873</v>
      </c>
      <c r="BY122" s="54">
        <v>67480164397.300743</v>
      </c>
      <c r="BZ122" s="12">
        <v>2019664500</v>
      </c>
    </row>
    <row r="123" spans="1:78" x14ac:dyDescent="0.25">
      <c r="A123" s="8" t="s">
        <v>974</v>
      </c>
      <c r="B123" s="8" t="s">
        <v>974</v>
      </c>
      <c r="C123" s="9" t="s">
        <v>767</v>
      </c>
      <c r="D123" s="9" t="s">
        <v>782</v>
      </c>
      <c r="E123" s="10" t="s">
        <v>974</v>
      </c>
      <c r="F123" s="21" t="s">
        <v>975</v>
      </c>
      <c r="G123" s="12">
        <v>619896</v>
      </c>
      <c r="H123" s="9" t="s">
        <v>976</v>
      </c>
      <c r="I123" s="10" t="s">
        <v>11</v>
      </c>
      <c r="J123" s="13" t="s">
        <v>977</v>
      </c>
      <c r="K123" s="10" t="s">
        <v>772</v>
      </c>
      <c r="L123" s="9" t="s">
        <v>773</v>
      </c>
      <c r="M123" s="9" t="s">
        <v>354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978</v>
      </c>
      <c r="W123" s="15" t="s">
        <v>979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1082</v>
      </c>
      <c r="AE123" s="10" t="s">
        <v>777</v>
      </c>
      <c r="AF123" s="10" t="s">
        <v>778</v>
      </c>
      <c r="AG123" s="10" t="s">
        <v>779</v>
      </c>
      <c r="AH123" s="10" t="s">
        <v>1102</v>
      </c>
      <c r="AI123" s="10" t="s">
        <v>35</v>
      </c>
      <c r="AJ123" s="9" t="s">
        <v>780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VLOOKUP(A123,'[1]Trade_Map_-_Liste_des_marchés_i'!$A$18:$K$221,3,0)</f>
        <v>1347</v>
      </c>
      <c r="BE123" s="12">
        <f>VLOOKUP($A123,'[1]Trade_Map_-_Liste_des_marchés_i'!$A$18:$K$221,4,0)</f>
        <v>4146</v>
      </c>
      <c r="BF123" s="12">
        <f>VLOOKUP($A123,'[1]Trade_Map_-_Liste_des_marchés_i'!$A$18:$K$221,5,0)</f>
        <v>6167</v>
      </c>
      <c r="BG123" s="12">
        <f>VLOOKUP($A123,'[1]Trade_Map_-_Liste_des_marchés_i'!$A$18:$K$221,6,0)</f>
        <v>5123</v>
      </c>
      <c r="BH123" s="12">
        <f>VLOOKUP($A123,'[1]Trade_Map_-_Liste_des_marchés_i'!$A$18:$K$221,7,0)</f>
        <v>5782</v>
      </c>
      <c r="BI123" s="12">
        <f>VLOOKUP($A123,'[1]Trade_Map_-_Liste_des_marchés_i'!$A$18:$K$221,8,0)</f>
        <v>4929</v>
      </c>
      <c r="BJ123" s="12">
        <f>VLOOKUP($A123,'[1]Trade_Map_-_Liste_des_marchés_i'!$A$18:$K$221,9,0)</f>
        <v>7167</v>
      </c>
      <c r="BK123" s="12">
        <f>VLOOKUP($A123,'[1]Trade_Map_-_Liste_des_marchés_i'!$A$18:$K$221,10,0)</f>
        <v>5689</v>
      </c>
      <c r="BL123" s="48">
        <v>0.22851705827732927</v>
      </c>
      <c r="BM123" s="12">
        <v>17492</v>
      </c>
      <c r="BN123" s="12">
        <v>20614</v>
      </c>
      <c r="BO123" s="12">
        <v>18781</v>
      </c>
      <c r="BP123" s="12">
        <v>11288</v>
      </c>
      <c r="BQ123" s="12">
        <v>16849</v>
      </c>
      <c r="BR123" s="12">
        <v>19403</v>
      </c>
      <c r="BS123" s="12">
        <v>19133</v>
      </c>
      <c r="BT123" s="12">
        <v>13019</v>
      </c>
      <c r="BU123" s="48">
        <v>-4.1312908444442353E-2</v>
      </c>
      <c r="BV123" s="12">
        <v>71104919108.141068</v>
      </c>
      <c r="BW123" s="54">
        <v>21701224223.917027</v>
      </c>
      <c r="BX123" s="55">
        <v>12155543051.874491</v>
      </c>
      <c r="BY123" s="54">
        <v>12391295427.843117</v>
      </c>
      <c r="BZ123" s="12">
        <v>-796572800</v>
      </c>
    </row>
    <row r="124" spans="1:78" x14ac:dyDescent="0.25">
      <c r="A124" s="8" t="s">
        <v>980</v>
      </c>
      <c r="B124" s="8" t="s">
        <v>980</v>
      </c>
      <c r="C124" s="9" t="s">
        <v>767</v>
      </c>
      <c r="D124" s="9" t="s">
        <v>865</v>
      </c>
      <c r="E124" s="10" t="s">
        <v>981</v>
      </c>
      <c r="F124" s="21" t="s">
        <v>982</v>
      </c>
      <c r="G124" s="12">
        <v>9769949</v>
      </c>
      <c r="H124" s="9" t="s">
        <v>983</v>
      </c>
      <c r="I124" s="10" t="s">
        <v>11</v>
      </c>
      <c r="J124" s="13" t="s">
        <v>984</v>
      </c>
      <c r="K124" s="10" t="s">
        <v>985</v>
      </c>
      <c r="L124" s="9" t="s">
        <v>986</v>
      </c>
      <c r="M124" s="9" t="s">
        <v>453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987</v>
      </c>
      <c r="W124" s="15" t="s">
        <v>988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1082</v>
      </c>
      <c r="AE124" s="10" t="s">
        <v>777</v>
      </c>
      <c r="AF124" s="10" t="s">
        <v>778</v>
      </c>
      <c r="AG124" s="10" t="s">
        <v>779</v>
      </c>
      <c r="AH124" s="10" t="s">
        <v>1102</v>
      </c>
      <c r="AI124" s="10" t="s">
        <v>35</v>
      </c>
      <c r="AJ124" s="9" t="s">
        <v>780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VLOOKUP(A124,'[1]Trade_Map_-_Liste_des_marchés_i'!$A$18:$K$221,3,0)</f>
        <v>9606</v>
      </c>
      <c r="BE124" s="12">
        <f>VLOOKUP($A124,'[1]Trade_Map_-_Liste_des_marchés_i'!$A$18:$K$221,4,0)</f>
        <v>11483</v>
      </c>
      <c r="BF124" s="12">
        <f>VLOOKUP($A124,'[1]Trade_Map_-_Liste_des_marchés_i'!$A$18:$K$221,5,0)</f>
        <v>25510</v>
      </c>
      <c r="BG124" s="12">
        <f>VLOOKUP($A124,'[1]Trade_Map_-_Liste_des_marchés_i'!$A$18:$K$221,6,0)</f>
        <v>22034</v>
      </c>
      <c r="BH124" s="12">
        <f>VLOOKUP($A124,'[1]Trade_Map_-_Liste_des_marchés_i'!$A$18:$K$221,7,0)</f>
        <v>33243</v>
      </c>
      <c r="BI124" s="12">
        <f>VLOOKUP($A124,'[1]Trade_Map_-_Liste_des_marchés_i'!$A$18:$K$221,8,0)</f>
        <v>45859</v>
      </c>
      <c r="BJ124" s="12">
        <f>VLOOKUP($A124,'[1]Trade_Map_-_Liste_des_marchés_i'!$A$18:$K$221,9,0)</f>
        <v>59190</v>
      </c>
      <c r="BK124" s="12">
        <f>VLOOKUP($A124,'[1]Trade_Map_-_Liste_des_marchés_i'!$A$18:$K$221,10,0)</f>
        <v>82331</v>
      </c>
      <c r="BL124" s="48">
        <v>0.35921665313800366</v>
      </c>
      <c r="BM124" s="12">
        <v>96304</v>
      </c>
      <c r="BN124" s="12">
        <v>117448</v>
      </c>
      <c r="BO124" s="12">
        <v>161517</v>
      </c>
      <c r="BP124" s="12">
        <v>173322</v>
      </c>
      <c r="BQ124" s="12">
        <v>177655</v>
      </c>
      <c r="BR124" s="12">
        <v>261138</v>
      </c>
      <c r="BS124" s="12">
        <v>253990</v>
      </c>
      <c r="BT124" s="12">
        <v>206365</v>
      </c>
      <c r="BU124" s="48">
        <v>0.11502481004461784</v>
      </c>
      <c r="BV124" s="12">
        <v>163469042867.95566</v>
      </c>
      <c r="BW124" s="54">
        <v>88076092893.55246</v>
      </c>
      <c r="BX124" s="55">
        <v>32113792747.540077</v>
      </c>
      <c r="BY124" s="54">
        <v>46024850340.604141</v>
      </c>
      <c r="BZ124" s="12">
        <v>485664700</v>
      </c>
    </row>
    <row r="125" spans="1:78" x14ac:dyDescent="0.25">
      <c r="A125" s="8" t="s">
        <v>989</v>
      </c>
      <c r="B125" s="8" t="s">
        <v>990</v>
      </c>
      <c r="C125" s="9" t="s">
        <v>767</v>
      </c>
      <c r="D125" s="9" t="s">
        <v>865</v>
      </c>
      <c r="E125" s="10" t="s">
        <v>991</v>
      </c>
      <c r="F125" s="21" t="s">
        <v>992</v>
      </c>
      <c r="G125" s="12">
        <v>5454073</v>
      </c>
      <c r="H125" s="9" t="s">
        <v>993</v>
      </c>
      <c r="I125" s="10" t="s">
        <v>11</v>
      </c>
      <c r="J125" s="13" t="s">
        <v>623</v>
      </c>
      <c r="K125" s="10" t="s">
        <v>772</v>
      </c>
      <c r="L125" s="9" t="s">
        <v>773</v>
      </c>
      <c r="M125" s="9" t="s">
        <v>55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994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1082</v>
      </c>
      <c r="AE125" s="10" t="s">
        <v>777</v>
      </c>
      <c r="AF125" s="10" t="s">
        <v>778</v>
      </c>
      <c r="AG125" s="10" t="s">
        <v>779</v>
      </c>
      <c r="AH125" s="10" t="s">
        <v>1102</v>
      </c>
      <c r="AI125" s="10" t="s">
        <v>35</v>
      </c>
      <c r="AJ125" s="9" t="s">
        <v>780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VLOOKUP(A125,'[1]Trade_Map_-_Liste_des_marchés_i'!$A$18:$K$221,3,0)</f>
        <v>33494</v>
      </c>
      <c r="BE125" s="12">
        <f>VLOOKUP($A125,'[1]Trade_Map_-_Liste_des_marchés_i'!$A$18:$K$221,4,0)</f>
        <v>42911</v>
      </c>
      <c r="BF125" s="12">
        <f>VLOOKUP($A125,'[1]Trade_Map_-_Liste_des_marchés_i'!$A$18:$K$221,5,0)</f>
        <v>53020</v>
      </c>
      <c r="BG125" s="12">
        <f>VLOOKUP($A125,'[1]Trade_Map_-_Liste_des_marchés_i'!$A$18:$K$221,6,0)</f>
        <v>29078</v>
      </c>
      <c r="BH125" s="12">
        <f>VLOOKUP($A125,'[1]Trade_Map_-_Liste_des_marchés_i'!$A$18:$K$221,7,0)</f>
        <v>25652</v>
      </c>
      <c r="BI125" s="12">
        <f>VLOOKUP($A125,'[1]Trade_Map_-_Liste_des_marchés_i'!$A$18:$K$221,8,0)</f>
        <v>49130</v>
      </c>
      <c r="BJ125" s="12">
        <f>VLOOKUP($A125,'[1]Trade_Map_-_Liste_des_marchés_i'!$A$18:$K$221,9,0)</f>
        <v>60418</v>
      </c>
      <c r="BK125" s="12">
        <f>VLOOKUP($A125,'[1]Trade_Map_-_Liste_des_marchés_i'!$A$18:$K$221,10,0)</f>
        <v>69193</v>
      </c>
      <c r="BL125" s="48">
        <v>0.10920952962323471</v>
      </c>
      <c r="BM125" s="12">
        <v>57466</v>
      </c>
      <c r="BN125" s="12">
        <v>91445</v>
      </c>
      <c r="BO125" s="12">
        <v>114157</v>
      </c>
      <c r="BP125" s="12">
        <v>124069</v>
      </c>
      <c r="BQ125" s="12">
        <v>193345</v>
      </c>
      <c r="BR125" s="12">
        <v>182156</v>
      </c>
      <c r="BS125" s="12">
        <v>204688</v>
      </c>
      <c r="BT125" s="12">
        <v>216555</v>
      </c>
      <c r="BU125" s="48">
        <v>0.20867121169905745</v>
      </c>
      <c r="BV125" s="12">
        <v>105079673009.73317</v>
      </c>
      <c r="BW125" s="54">
        <v>60708282271.251297</v>
      </c>
      <c r="BX125" s="55">
        <v>20673764531.28624</v>
      </c>
      <c r="BY125" s="54">
        <v>24755969751.843098</v>
      </c>
      <c r="BZ125" s="12">
        <v>-99902400</v>
      </c>
    </row>
    <row r="126" spans="1:78" x14ac:dyDescent="0.25">
      <c r="A126" s="8" t="s">
        <v>995</v>
      </c>
      <c r="B126" s="8" t="s">
        <v>995</v>
      </c>
      <c r="C126" s="9" t="s">
        <v>767</v>
      </c>
      <c r="D126" s="9" t="s">
        <v>865</v>
      </c>
      <c r="E126" s="10" t="s">
        <v>996</v>
      </c>
      <c r="F126" s="21" t="s">
        <v>997</v>
      </c>
      <c r="G126" s="12">
        <v>6944975</v>
      </c>
      <c r="H126" s="9" t="s">
        <v>998</v>
      </c>
      <c r="I126" s="10" t="s">
        <v>11</v>
      </c>
      <c r="J126" s="13" t="s">
        <v>509</v>
      </c>
      <c r="K126" s="10" t="s">
        <v>999</v>
      </c>
      <c r="L126" s="9" t="s">
        <v>1000</v>
      </c>
      <c r="M126" s="9" t="s">
        <v>55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1001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1085</v>
      </c>
      <c r="AE126" s="10"/>
      <c r="AF126" s="10"/>
      <c r="AG126" s="10"/>
      <c r="AH126" s="10"/>
      <c r="AI126" s="10"/>
      <c r="AJ126" s="9" t="s">
        <v>183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VLOOKUP(A126,'[1]Trade_Map_-_Liste_des_marchés_i'!$A$18:$K$221,3,0)</f>
        <v>535</v>
      </c>
      <c r="BE126" s="12">
        <f>VLOOKUP($A126,'[1]Trade_Map_-_Liste_des_marchés_i'!$A$18:$K$221,4,0)</f>
        <v>4715</v>
      </c>
      <c r="BF126" s="12">
        <f>VLOOKUP($A126,'[1]Trade_Map_-_Liste_des_marchés_i'!$A$18:$K$221,5,0)</f>
        <v>3428</v>
      </c>
      <c r="BG126" s="12">
        <f>VLOOKUP($A126,'[1]Trade_Map_-_Liste_des_marchés_i'!$A$18:$K$221,6,0)</f>
        <v>2205</v>
      </c>
      <c r="BH126" s="12">
        <f>VLOOKUP($A126,'[1]Trade_Map_-_Liste_des_marchés_i'!$A$18:$K$221,7,0)</f>
        <v>2916</v>
      </c>
      <c r="BI126" s="12">
        <f>VLOOKUP($A126,'[1]Trade_Map_-_Liste_des_marchés_i'!$A$18:$K$221,8,0)</f>
        <v>6164</v>
      </c>
      <c r="BJ126" s="12">
        <f>VLOOKUP($A126,'[1]Trade_Map_-_Liste_des_marchés_i'!$A$18:$K$221,9,0)</f>
        <v>6502</v>
      </c>
      <c r="BK126" s="12">
        <f>VLOOKUP($A126,'[1]Trade_Map_-_Liste_des_marchés_i'!$A$18:$K$221,10,0)</f>
        <v>7273</v>
      </c>
      <c r="BL126" s="48">
        <v>0.4518058553655897</v>
      </c>
      <c r="BM126" s="12">
        <v>2176</v>
      </c>
      <c r="BN126" s="12">
        <v>10476</v>
      </c>
      <c r="BO126" s="12">
        <v>5947</v>
      </c>
      <c r="BP126" s="12">
        <v>3813</v>
      </c>
      <c r="BQ126" s="12">
        <v>11414</v>
      </c>
      <c r="BR126" s="12">
        <v>13559</v>
      </c>
      <c r="BS126" s="12">
        <v>17488</v>
      </c>
      <c r="BT126" s="12">
        <v>20739</v>
      </c>
      <c r="BU126" s="48">
        <v>0.37998879492922955</v>
      </c>
      <c r="BV126" s="12">
        <v>51475016532.129341</v>
      </c>
      <c r="BW126" s="54">
        <v>34150273870.043419</v>
      </c>
      <c r="BX126" s="55">
        <v>8568333751.3871784</v>
      </c>
      <c r="BY126" s="54">
        <v>12922314194.068195</v>
      </c>
      <c r="BZ126" s="12">
        <v>-699080900</v>
      </c>
    </row>
    <row r="127" spans="1:78" x14ac:dyDescent="0.25">
      <c r="A127" s="8" t="s">
        <v>1101</v>
      </c>
      <c r="B127" s="8" t="s">
        <v>1002</v>
      </c>
      <c r="C127" s="9" t="s">
        <v>767</v>
      </c>
      <c r="D127" s="9" t="s">
        <v>865</v>
      </c>
      <c r="E127" s="10" t="s">
        <v>1003</v>
      </c>
      <c r="F127" s="21" t="s">
        <v>1004</v>
      </c>
      <c r="G127" s="12">
        <v>9466856</v>
      </c>
      <c r="H127" s="9" t="s">
        <v>1005</v>
      </c>
      <c r="I127" s="10" t="s">
        <v>889</v>
      </c>
      <c r="J127" s="13" t="s">
        <v>1006</v>
      </c>
      <c r="K127" s="10" t="s">
        <v>1007</v>
      </c>
      <c r="L127" s="9" t="s">
        <v>1008</v>
      </c>
      <c r="M127" s="9" t="s">
        <v>293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1009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1085</v>
      </c>
      <c r="AE127" s="10"/>
      <c r="AF127" s="10"/>
      <c r="AG127" s="10"/>
      <c r="AH127" s="10"/>
      <c r="AI127" s="10"/>
      <c r="AJ127" s="9" t="s">
        <v>1010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 t="e">
        <f>VLOOKUP(A127,'[1]Trade_Map_-_Liste_des_marchés_i'!$A$18:$K$221,3,0)</f>
        <v>#N/A</v>
      </c>
      <c r="BE127" s="12" t="e">
        <f>VLOOKUP($A127,'[1]Trade_Map_-_Liste_des_marchés_i'!$A$18:$K$221,4,0)</f>
        <v>#N/A</v>
      </c>
      <c r="BF127" s="12" t="e">
        <f>VLOOKUP($A127,'[1]Trade_Map_-_Liste_des_marchés_i'!$A$18:$K$221,5,0)</f>
        <v>#N/A</v>
      </c>
      <c r="BG127" s="12" t="e">
        <f>VLOOKUP($A127,'[1]Trade_Map_-_Liste_des_marchés_i'!$A$18:$K$221,6,0)</f>
        <v>#N/A</v>
      </c>
      <c r="BH127" s="12" t="e">
        <f>VLOOKUP($A127,'[1]Trade_Map_-_Liste_des_marchés_i'!$A$18:$K$221,7,0)</f>
        <v>#N/A</v>
      </c>
      <c r="BI127" s="12" t="e">
        <f>VLOOKUP($A127,'[1]Trade_Map_-_Liste_des_marchés_i'!$A$18:$K$221,8,0)</f>
        <v>#N/A</v>
      </c>
      <c r="BJ127" s="12" t="e">
        <f>VLOOKUP($A127,'[1]Trade_Map_-_Liste_des_marchés_i'!$A$18:$K$221,9,0)</f>
        <v>#N/A</v>
      </c>
      <c r="BK127" s="12" t="e">
        <f>VLOOKUP($A127,'[1]Trade_Map_-_Liste_des_marchés_i'!$A$18:$K$221,10,0)</f>
        <v>#N/A</v>
      </c>
      <c r="BL127" s="48">
        <v>0.33894952152446911</v>
      </c>
      <c r="BM127" s="12">
        <v>464796</v>
      </c>
      <c r="BN127" s="12">
        <v>246647</v>
      </c>
      <c r="BO127" s="12">
        <v>78993</v>
      </c>
      <c r="BP127" s="12">
        <v>2925</v>
      </c>
      <c r="BQ127" s="12">
        <v>3233</v>
      </c>
      <c r="BR127" s="12">
        <v>18964</v>
      </c>
      <c r="BS127" s="12">
        <v>49595</v>
      </c>
      <c r="BT127" s="12">
        <v>41050</v>
      </c>
      <c r="BU127" s="48">
        <v>-0.29297328218245589</v>
      </c>
      <c r="BV127" s="12">
        <v>63080457022.659912</v>
      </c>
      <c r="BW127" s="54">
        <v>46443444767.638977</v>
      </c>
      <c r="BX127" s="55">
        <v>9999139497.0838509</v>
      </c>
      <c r="BY127" s="54">
        <v>18280093699.206425</v>
      </c>
      <c r="BZ127" s="12">
        <v>-652155700</v>
      </c>
    </row>
    <row r="128" spans="1:78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1"/>
      <c r="BW128" s="30"/>
      <c r="BX128" s="30"/>
      <c r="BY128" s="30"/>
      <c r="BZ128" s="34"/>
    </row>
    <row r="129" spans="1:78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1"/>
      <c r="BX129" s="1"/>
      <c r="BY129" s="1"/>
      <c r="BZ129" s="39"/>
    </row>
    <row r="1048575" spans="4:7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  <c r="BW1048575" s="30"/>
      <c r="BX1048575" s="30"/>
      <c r="BY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2021-05-31T19:12:59Z</dcterms:modified>
</cp:coreProperties>
</file>