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OTLAB\Desktop\"/>
    </mc:Choice>
  </mc:AlternateContent>
  <xr:revisionPtr revIDLastSave="0" documentId="13_ncr:1_{94E6A5D4-139E-448B-9BF2-3719D4B1D517}" xr6:coauthVersionLast="36" xr6:coauthVersionMax="36" xr10:uidLastSave="{00000000-0000-0000-0000-000000000000}"/>
  <bookViews>
    <workbookView xWindow="0" yWindow="0" windowWidth="20490" windowHeight="7425" activeTab="1" xr2:uid="{2AEF46C9-B234-4134-BF6B-24C035D30AFA}"/>
  </bookViews>
  <sheets>
    <sheet name="Sheet2" sheetId="11" r:id="rId1"/>
    <sheet name="Sheet3" sheetId="12" r:id="rId2"/>
    <sheet name="Sheet4" sheetId="13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1" l="1"/>
  <c r="C8" i="12"/>
  <c r="L33" i="12"/>
  <c r="L16" i="12"/>
  <c r="D91" i="11" l="1"/>
  <c r="G81" i="11" l="1"/>
  <c r="O24" i="12" l="1"/>
  <c r="O23" i="12"/>
  <c r="O22" i="12"/>
  <c r="O21" i="12"/>
  <c r="D4" i="12" l="1"/>
  <c r="E4" i="12" s="1"/>
  <c r="D5" i="12"/>
  <c r="E5" i="12" s="1"/>
  <c r="D3" i="12"/>
  <c r="E3" i="12" s="1"/>
  <c r="J14" i="11"/>
  <c r="I14" i="11"/>
  <c r="N13" i="11"/>
  <c r="N12" i="11"/>
  <c r="N6" i="11"/>
  <c r="N7" i="11"/>
  <c r="N8" i="11"/>
  <c r="N9" i="11"/>
  <c r="N10" i="11"/>
  <c r="N5" i="11"/>
  <c r="M5" i="11"/>
  <c r="M6" i="11"/>
  <c r="M7" i="11"/>
  <c r="M8" i="11"/>
  <c r="M9" i="11"/>
  <c r="M10" i="11"/>
  <c r="L7" i="11"/>
  <c r="L6" i="11"/>
  <c r="G4" i="11"/>
  <c r="G5" i="11"/>
  <c r="L9" i="11" s="1"/>
  <c r="G6" i="11"/>
  <c r="L5" i="11" s="1"/>
  <c r="G7" i="11"/>
  <c r="G8" i="11"/>
  <c r="L8" i="11" s="1"/>
  <c r="G9" i="11"/>
  <c r="L10" i="11" s="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79" i="1" l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J7" i="1" l="1"/>
  <c r="J8" i="1"/>
  <c r="G82" i="1"/>
  <c r="J5" i="1"/>
  <c r="J9" i="1"/>
  <c r="J6" i="1"/>
  <c r="J10" i="1"/>
  <c r="J11" i="1" l="1"/>
</calcChain>
</file>

<file path=xl/sharedStrings.xml><?xml version="1.0" encoding="utf-8"?>
<sst xmlns="http://schemas.openxmlformats.org/spreadsheetml/2006/main" count="633" uniqueCount="76">
  <si>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</si>
  <si>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</si>
  <si>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</si>
  <si>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</si>
  <si>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</si>
  <si>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</si>
  <si>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</si>
  <si>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</si>
  <si>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</si>
  <si>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</si>
  <si>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</si>
  <si>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</si>
  <si>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</si>
  <si>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</si>
  <si>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</si>
  <si>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</si>
  <si>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</si>
  <si>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</si>
  <si>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</si>
  <si>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</si>
  <si>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</si>
  <si>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</si>
  <si>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</si>
  <si>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</si>
  <si>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Total sales</t>
  </si>
  <si>
    <t>Total</t>
  </si>
  <si>
    <t>Grand Total</t>
  </si>
  <si>
    <t>Sum of Total Sales (BDT)</t>
  </si>
  <si>
    <t>Products</t>
  </si>
  <si>
    <t>ID</t>
  </si>
  <si>
    <t>Name</t>
  </si>
  <si>
    <t>Salary</t>
  </si>
  <si>
    <t>Sales</t>
  </si>
  <si>
    <t>Bonous</t>
  </si>
  <si>
    <t xml:space="preserve">Statistics of Sales Representative </t>
  </si>
  <si>
    <t>January</t>
  </si>
  <si>
    <t>Highest</t>
  </si>
  <si>
    <t>Average</t>
  </si>
  <si>
    <t>Round</t>
  </si>
  <si>
    <t>February</t>
  </si>
  <si>
    <t>March</t>
  </si>
  <si>
    <t>Month</t>
  </si>
  <si>
    <t>Expenses</t>
  </si>
  <si>
    <t>Retail Profit</t>
  </si>
  <si>
    <t>Loss/Profit</t>
  </si>
  <si>
    <t>Item</t>
  </si>
  <si>
    <t>Category</t>
  </si>
  <si>
    <t>Unit Price</t>
  </si>
  <si>
    <t>Office rent</t>
  </si>
  <si>
    <t>Rent expenses</t>
  </si>
  <si>
    <t>Warehouse rent</t>
  </si>
  <si>
    <t>Staff salary</t>
  </si>
  <si>
    <t>Operation expenses</t>
  </si>
  <si>
    <t>Administration</t>
  </si>
  <si>
    <t>Computer bill</t>
  </si>
  <si>
    <t>Office expenses</t>
  </si>
  <si>
    <t>Voucher</t>
  </si>
  <si>
    <t>Marketing expenses</t>
  </si>
  <si>
    <t>Printing materials</t>
  </si>
  <si>
    <t>Additional cost</t>
  </si>
  <si>
    <t>Expenses Report of XYZ Company</t>
  </si>
  <si>
    <t>Internet</t>
  </si>
  <si>
    <t>Month Name</t>
  </si>
  <si>
    <t xml:space="preserve">Lowest </t>
  </si>
  <si>
    <t>Profit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</si>
  <si>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</si>
  <si>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</si>
  <si>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</si>
  <si>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</si>
  <si>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</si>
  <si>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</si>
  <si>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</si>
  <si>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</si>
  <si>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</si>
  <si>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 Report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</si>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</sst>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6"/>
      <color rgb="FF0D0D0D"/>
      <name val="Calibri"/>
      <family val="2"/>
      <scheme val="minor"/>
    </font>
    <font>
      <sz val="9.6"/>
      <color rgb="FF0D0D0D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7" borderId="0" xfId="0" applyFill="1"/>
    <xf numFmtId="0" fontId="0" fillId="7" borderId="0" xfId="0" applyFill="1" applyAlignment="1">
      <alignment horizontal="center" vertical="center" wrapText="1"/>
    </xf>
    <xf numFmtId="0" fontId="0" fillId="0" borderId="0" xfId="0" applyFill="1"/>
    <xf numFmtId="0" fontId="0" fillId="0" borderId="0" xfId="0" applyNumberFormat="1"/>
    <xf numFmtId="0" fontId="1" fillId="9" borderId="6" xfId="0" applyFont="1" applyFill="1" applyBorder="1"/>
    <xf numFmtId="0" fontId="0" fillId="8" borderId="0" xfId="0" applyFill="1"/>
    <xf numFmtId="0" fontId="1" fillId="10" borderId="7" xfId="0" applyFont="1" applyFill="1" applyBorder="1" applyAlignment="1">
      <alignment horizontal="left"/>
    </xf>
    <xf numFmtId="0" fontId="0" fillId="11" borderId="0" xfId="0" applyFill="1"/>
    <xf numFmtId="0" fontId="1" fillId="8" borderId="1" xfId="0" applyFont="1" applyFill="1" applyBorder="1" applyAlignment="1">
      <alignment horizontal="center" vertical="center" wrapText="1"/>
    </xf>
    <xf numFmtId="0" fontId="1" fillId="8" borderId="0" xfId="0" applyFon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Sheet2!$K$2:$K$4</c:f>
              <c:strCache>
                <c:ptCount val="3"/>
                <c:pt idx="0">
                  <c:v>Statistics of Sales Representative </c:v>
                </c:pt>
                <c:pt idx="1">
                  <c:v>January</c:v>
                </c:pt>
                <c:pt idx="2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Sheet2!$I$5:$J$10</c:f>
              <c:multiLvlStrCache>
                <c:ptCount val="6"/>
                <c:lvl>
                  <c:pt idx="0">
                    <c:v>Parvez Hasan</c:v>
                  </c:pt>
                  <c:pt idx="1">
                    <c:v>Arif Hossain</c:v>
                  </c:pt>
                  <c:pt idx="2">
                    <c:v>Nabila Sultana</c:v>
                  </c:pt>
                  <c:pt idx="3">
                    <c:v>Eva Karim</c:v>
                  </c:pt>
                  <c:pt idx="4">
                    <c:v>Oishi Das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Sheet2!$K$5:$K$10</c:f>
              <c:numCache>
                <c:formatCode>General</c:formatCode>
                <c:ptCount val="6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5-4836-B3A4-7A6066E7F700}"/>
            </c:ext>
          </c:extLst>
        </c:ser>
        <c:ser>
          <c:idx val="1"/>
          <c:order val="1"/>
          <c:tx>
            <c:strRef>
              <c:f>Sheet2!$L$2:$L$4</c:f>
              <c:strCache>
                <c:ptCount val="3"/>
                <c:pt idx="0">
                  <c:v>Statistics of Sales Representative </c:v>
                </c:pt>
                <c:pt idx="1">
                  <c:v>January</c:v>
                </c:pt>
                <c:pt idx="2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Sheet2!$I$5:$J$10</c:f>
              <c:multiLvlStrCache>
                <c:ptCount val="6"/>
                <c:lvl>
                  <c:pt idx="0">
                    <c:v>Parvez Hasan</c:v>
                  </c:pt>
                  <c:pt idx="1">
                    <c:v>Arif Hossain</c:v>
                  </c:pt>
                  <c:pt idx="2">
                    <c:v>Nabila Sultana</c:v>
                  </c:pt>
                  <c:pt idx="3">
                    <c:v>Eva Karim</c:v>
                  </c:pt>
                  <c:pt idx="4">
                    <c:v>Oishi Das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Sheet2!$L$5:$L$10</c:f>
              <c:numCache>
                <c:formatCode>General</c:formatCode>
                <c:ptCount val="6"/>
                <c:pt idx="0">
                  <c:v>1150000</c:v>
                </c:pt>
                <c:pt idx="1">
                  <c:v>1760000</c:v>
                </c:pt>
                <c:pt idx="2">
                  <c:v>3340000</c:v>
                </c:pt>
                <c:pt idx="3">
                  <c:v>960000</c:v>
                </c:pt>
                <c:pt idx="4">
                  <c:v>840000</c:v>
                </c:pt>
                <c:pt idx="5">
                  <c:v>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5-4836-B3A4-7A6066E7F700}"/>
            </c:ext>
          </c:extLst>
        </c:ser>
        <c:ser>
          <c:idx val="2"/>
          <c:order val="2"/>
          <c:tx>
            <c:strRef>
              <c:f>Sheet2!$M$2:$M$4</c:f>
              <c:strCache>
                <c:ptCount val="3"/>
                <c:pt idx="0">
                  <c:v>Statistics of Sales Representative </c:v>
                </c:pt>
                <c:pt idx="1">
                  <c:v>January</c:v>
                </c:pt>
                <c:pt idx="2">
                  <c:v>Bonous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Sheet2!$I$5:$J$10</c:f>
              <c:multiLvlStrCache>
                <c:ptCount val="6"/>
                <c:lvl>
                  <c:pt idx="0">
                    <c:v>Parvez Hasan</c:v>
                  </c:pt>
                  <c:pt idx="1">
                    <c:v>Arif Hossain</c:v>
                  </c:pt>
                  <c:pt idx="2">
                    <c:v>Nabila Sultana</c:v>
                  </c:pt>
                  <c:pt idx="3">
                    <c:v>Eva Karim</c:v>
                  </c:pt>
                  <c:pt idx="4">
                    <c:v>Oishi Das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Sheet2!$M$5:$M$10</c:f>
              <c:numCache>
                <c:formatCode>General</c:formatCode>
                <c:ptCount val="6"/>
                <c:pt idx="0">
                  <c:v>92000</c:v>
                </c:pt>
                <c:pt idx="1">
                  <c:v>140800</c:v>
                </c:pt>
                <c:pt idx="2">
                  <c:v>334000</c:v>
                </c:pt>
                <c:pt idx="3">
                  <c:v>57600</c:v>
                </c:pt>
                <c:pt idx="4">
                  <c:v>50400</c:v>
                </c:pt>
                <c:pt idx="5">
                  <c:v>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D5-4836-B3A4-7A6066E7F700}"/>
            </c:ext>
          </c:extLst>
        </c:ser>
        <c:ser>
          <c:idx val="3"/>
          <c:order val="3"/>
          <c:tx>
            <c:strRef>
              <c:f>Sheet2!$N$2:$N$4</c:f>
              <c:strCache>
                <c:ptCount val="3"/>
                <c:pt idx="0">
                  <c:v>Statistics of Sales Representative </c:v>
                </c:pt>
                <c:pt idx="1">
                  <c:v>January</c:v>
                </c:pt>
                <c:pt idx="2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Sheet2!$I$5:$J$10</c:f>
              <c:multiLvlStrCache>
                <c:ptCount val="6"/>
                <c:lvl>
                  <c:pt idx="0">
                    <c:v>Parvez Hasan</c:v>
                  </c:pt>
                  <c:pt idx="1">
                    <c:v>Arif Hossain</c:v>
                  </c:pt>
                  <c:pt idx="2">
                    <c:v>Nabila Sultana</c:v>
                  </c:pt>
                  <c:pt idx="3">
                    <c:v>Eva Karim</c:v>
                  </c:pt>
                  <c:pt idx="4">
                    <c:v>Oishi Das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Sheet2!$N$5:$N$10</c:f>
              <c:numCache>
                <c:formatCode>General</c:formatCode>
                <c:ptCount val="6"/>
                <c:pt idx="0">
                  <c:v>122000</c:v>
                </c:pt>
                <c:pt idx="1">
                  <c:v>170800</c:v>
                </c:pt>
                <c:pt idx="2">
                  <c:v>364000</c:v>
                </c:pt>
                <c:pt idx="3">
                  <c:v>87600</c:v>
                </c:pt>
                <c:pt idx="4">
                  <c:v>80400</c:v>
                </c:pt>
                <c:pt idx="5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D5-4836-B3A4-7A6066E7F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696463"/>
        <c:axId val="413595903"/>
      </c:barChart>
      <c:catAx>
        <c:axId val="41869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95903"/>
        <c:crosses val="autoZero"/>
        <c:auto val="1"/>
        <c:lblAlgn val="ctr"/>
        <c:lblOffset val="100"/>
        <c:noMultiLvlLbl val="0"/>
      </c:catAx>
      <c:valAx>
        <c:axId val="41359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9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Sheet2!$D$86</c:f>
              <c:strCache>
                <c:ptCount val="1"/>
                <c:pt idx="0">
                  <c:v>Sum of Total Sales (BDT)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Sheet2!$C$87:$C$91</c:f>
              <c:strCache>
                <c:ptCount val="5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  <c:pt idx="4">
                  <c:v>Grand Total</c:v>
                </c:pt>
              </c:strCache>
            </c:strRef>
          </c:cat>
          <c:val>
            <c:numRef>
              <c:f>Sheet2!$D$87:$D$91</c:f>
              <c:numCache>
                <c:formatCode>General</c:formatCode>
                <c:ptCount val="5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  <c:pt idx="4">
                  <c:v>28670000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9-45D6-8571-593A485BA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502928"/>
        <c:axId val="4551791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Sheet2!$E$86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Sheet2!$C$87:$C$91</c15:sqref>
                        </c15:formulaRef>
                      </c:ext>
                    </c:extLst>
                    <c:strCache>
                      <c:ptCount val="5"/>
                      <c:pt idx="0">
                        <c:v>Desktop</c:v>
                      </c:pt>
                      <c:pt idx="1">
                        <c:v>Laptop</c:v>
                      </c:pt>
                      <c:pt idx="2">
                        <c:v>Smartphone</c:v>
                      </c:pt>
                      <c:pt idx="3">
                        <c:v>Tablet</c:v>
                      </c:pt>
                      <c:pt idx="4">
                        <c:v>Grand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Sheet2!$E$87:$E$91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F49-45D6-8571-593A485BADD1}"/>
                  </c:ext>
                </c:extLst>
              </c15:ser>
            </c15:filteredBarSeries>
          </c:ext>
        </c:extLst>
      </c:barChart>
      <c:catAx>
        <c:axId val="46150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79136"/>
        <c:crosses val="autoZero"/>
        <c:auto val="1"/>
        <c:lblAlgn val="ctr"/>
        <c:lblOffset val="100"/>
        <c:noMultiLvlLbl val="0"/>
      </c:catAx>
      <c:valAx>
        <c:axId val="4551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0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A13-4EF6-827B-FBAF6C234B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A13-4EF6-827B-FBAF6C234B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A13-4EF6-827B-FBAF6C234B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A13-4EF6-827B-FBAF6C234B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A13-4EF6-827B-FBAF6C234B2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A13-4EF6-827B-FBAF6C234B2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Sheet2!$C$86:$C$91</c:f>
              <c:strCache>
                <c:ptCount val="6"/>
                <c:pt idx="0">
                  <c:v>Products</c:v>
                </c:pt>
                <c:pt idx="1">
                  <c:v>Desktop</c:v>
                </c:pt>
                <c:pt idx="2">
                  <c:v>Laptop</c:v>
                </c:pt>
                <c:pt idx="3">
                  <c:v>Smartphone</c:v>
                </c:pt>
                <c:pt idx="4">
                  <c:v>Tablet</c:v>
                </c:pt>
                <c:pt idx="5">
                  <c:v>Grand Total</c:v>
                </c:pt>
              </c:strCache>
            </c:strRef>
          </c:cat>
          <c:val>
            <c:numRef>
              <c:f>Sheet2!$D$86:$D$91</c:f>
              <c:numCache>
                <c:formatCode>General</c:formatCode>
                <c:ptCount val="6"/>
                <c:pt idx="0">
                  <c:v>0</c:v>
                </c:pt>
                <c:pt idx="1">
                  <c:v>6950000</c:v>
                </c:pt>
                <c:pt idx="2">
                  <c:v>12250000</c:v>
                </c:pt>
                <c:pt idx="3">
                  <c:v>6150000</c:v>
                </c:pt>
                <c:pt idx="4">
                  <c:v>3320000</c:v>
                </c:pt>
                <c:pt idx="5">
                  <c:v>28670000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D-4BC8-8A44-5A51E084E7CC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A13-4EF6-827B-FBAF6C234B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A13-4EF6-827B-FBAF6C234B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A13-4EF6-827B-FBAF6C234B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A13-4EF6-827B-FBAF6C234B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A13-4EF6-827B-FBAF6C234B2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0A13-4EF6-827B-FBAF6C234B2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Sheet2!$C$86:$C$91</c:f>
              <c:strCache>
                <c:ptCount val="6"/>
                <c:pt idx="0">
                  <c:v>Products</c:v>
                </c:pt>
                <c:pt idx="1">
                  <c:v>Desktop</c:v>
                </c:pt>
                <c:pt idx="2">
                  <c:v>Laptop</c:v>
                </c:pt>
                <c:pt idx="3">
                  <c:v>Smartphone</c:v>
                </c:pt>
                <c:pt idx="4">
                  <c:v>Tablet</c:v>
                </c:pt>
                <c:pt idx="5">
                  <c:v>Grand Total</c:v>
                </c:pt>
              </c:strCache>
            </c:strRef>
          </c:cat>
          <c:val>
            <c:numRef>
              <c:f>Sheet2!$E$86:$E$91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B3AD-4BC8-8A44-5A51E084E7C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Sheet4!$B$2</c:f>
              <c:strCache>
                <c:ptCount val="1"/>
                <c:pt idx="0">
                  <c:v>Expenses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Sheet4!$A$3:$A$14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Sheet4!$B$3:$B$14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3-44C7-BEB1-C4C481BC1258}"/>
            </c:ext>
          </c:extLst>
        </c:ser>
        <c:ser>
          <c:idx val="1"/>
          <c:order val="1"/>
          <c:tx>
            <c:strRef>
              <c:f>Sheet4!$C$2</c:f>
              <c:strCache>
                <c:ptCount val="1"/>
                <c:pt idx="0">
                  <c:v>Sales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Sheet4!$A$3:$A$14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Sheet4!$C$3:$C$14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43-44C7-BEB1-C4C481BC1258}"/>
            </c:ext>
          </c:extLst>
        </c:ser>
        <c:ser>
          <c:idx val="2"/>
          <c:order val="2"/>
          <c:tx>
            <c:strRef>
              <c:f>Sheet4!$D$2</c:f>
              <c:strCache>
                <c:ptCount val="1"/>
                <c:pt idx="0">
                  <c:v>Profit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Sheet4!$A$3:$A$14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Sheet4!$D$3:$D$14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43-44C7-BEB1-C4C481BC1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100"/>
        <c:axId val="2074037168"/>
        <c:axId val="2073532432"/>
      </c:barChart>
      <c:catAx>
        <c:axId val="207403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532432"/>
        <c:crosses val="autoZero"/>
        <c:auto val="1"/>
        <c:lblAlgn val="ctr"/>
        <c:lblOffset val="100"/>
        <c:noMultiLvlLbl val="0"/>
      </c:catAx>
      <c:valAx>
        <c:axId val="2073532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03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619181977252839"/>
          <c:y val="0.16203703703703703"/>
          <c:w val="0.3409494750656167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rgbClr val="FF0000"/>
                </a:solidFill>
                <a:latin typeface="Arial Black" panose="020B0A04020102020204" pitchFamily="34" charset="0"/>
              </a:rPr>
              <a:t>Yearly</a:t>
            </a:r>
            <a:r>
              <a:rPr lang="en-US" sz="1100" baseline="0">
                <a:solidFill>
                  <a:srgbClr val="FF0000"/>
                </a:solidFill>
                <a:latin typeface="Arial Black" panose="020B0A04020102020204" pitchFamily="34" charset="0"/>
              </a:rPr>
              <a:t> Report</a:t>
            </a:r>
            <a:endParaRPr lang="en-US" sz="1100">
              <a:solidFill>
                <a:srgbClr val="FF0000"/>
              </a:solidFill>
              <a:latin typeface="Arial Black" panose="020B0A04020102020204" pitchFamily="34" charset="0"/>
            </a:endParaRPr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Sheet4!$B$2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Sheet4!$B$3:$B$14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7-4242-BDA1-98D8ECE2C893}"/>
            </c:ext>
          </c:extLst>
        </c:ser>
        <c:ser>
          <c:idx val="1"/>
          <c:order val="1"/>
          <c:tx>
            <c:strRef>
              <c:f>Sheet4!$C$2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Sheet4!$C$3:$C$14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57-4242-BDA1-98D8ECE2C893}"/>
            </c:ext>
          </c:extLst>
        </c:ser>
        <c:ser>
          <c:idx val="2"/>
          <c:order val="2"/>
          <c:tx>
            <c:strRef>
              <c:f>Sheet4!$D$2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Sheet4!$D$3:$D$14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57-4242-BDA1-98D8ECE2C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45440"/>
        <c:axId val="93083616"/>
      </c:lineChart>
      <c:catAx>
        <c:axId val="9514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83616"/>
        <c:crosses val="autoZero"/>
        <c:auto val="1"/>
        <c:lblAlgn val="ctr"/>
        <c:lblOffset val="100"/>
        <c:noMultiLvlLbl val="0"/>
      </c:catAx>
      <c:valAx>
        <c:axId val="9308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based Total Sales (BDT)</a:t>
            </a:r>
          </a:p>
        </c:rich>
      </c:tx>
      <c:layout>
        <c:manualLayout>
          <c:xMode val="edge"/>
          <c:yMode val="edge"/>
          <c:x val="0.18530295354456178"/>
          <c:y val="3.27404218357597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Sheet1!$J$4</c:f>
              <c:strCache>
                <c:ptCount val="1"/>
                <c:pt idx="0">
                  <c:v>Total Sales (BDT)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EED-4ADF-8471-4E9FCD7205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EED-4ADF-8471-4E9FCD7205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EED-4ADF-8471-4E9FCD7205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EED-4ADF-8471-4E9FCD7205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EED-4ADF-8471-4E9FCD72053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EED-4ADF-8471-4E9FCD72053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EED-4ADF-8471-4E9FCD72053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EED-4ADF-8471-4E9FCD72053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EED-4ADF-8471-4E9FCD72053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EED-4ADF-8471-4E9FCD720535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EED-4ADF-8471-4E9FCD720535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EED-4ADF-8471-4E9FCD72053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Sheet1!$I$5:$I$11</c15:sqref>
                  </c15:fullRef>
                </c:ext>
              </c:extLst>
              <c:f>Sheet1!$I$5:$I$10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Khulna</c:v>
                </c:pt>
                <c:pt idx="3">
                  <c:v>Rajshahi</c:v>
                </c:pt>
                <c:pt idx="4">
                  <c:v>Sylhet</c:v>
                </c:pt>
                <c:pt idx="5">
                  <c:v>Dhaka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Sheet1!$J$5:$J$11</c15:sqref>
                  </c15:fullRef>
                </c:ext>
              </c:extLst>
              <c:f>Sheet1!$J$5:$J$10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4110000</c:v>
                </c:pt>
                <c:pt idx="3">
                  <c:v>4760000</c:v>
                </c:pt>
                <c:pt idx="4">
                  <c:v>4600000</c:v>
                </c:pt>
                <c:pt idx="5">
                  <c:v>5850000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CEED-4ADF-8471-4E9FCD72053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0</xdr:row>
      <xdr:rowOff>100012</xdr:rowOff>
    </xdr:from>
    <xdr:to>
      <xdr:col>23</xdr:col>
      <xdr:colOff>152400</xdr:colOff>
      <xdr:row>23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C65B3B-432E-4B5F-8955-521D0ED94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76</xdr:row>
      <xdr:rowOff>4762</xdr:rowOff>
    </xdr:from>
    <xdr:to>
      <xdr:col>15</xdr:col>
      <xdr:colOff>466725</xdr:colOff>
      <xdr:row>92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A6421D-E20C-4F65-BB2F-DD143741F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285750</xdr:colOff>
      <xdr:row>93</xdr:row>
      <xdr:rowOff>128587</xdr:rowOff>
    </xdr:from>
    <xdr:to>
      <xdr:col>10</xdr:col>
      <xdr:colOff>504825</xdr:colOff>
      <xdr:row>109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189EF3-C79A-4CB8-AA15-020103A1D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166687</xdr:colOff>
      <xdr:row>0</xdr:row>
      <xdr:rowOff>71437</xdr:rowOff>
    </xdr:from>
    <xdr:to>
      <xdr:col>11</xdr:col>
      <xdr:colOff>471487</xdr:colOff>
      <xdr:row>14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31242A-1C25-46F0-A07F-BA88B1A21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</xdr:colOff>
      <xdr:row>0</xdr:row>
      <xdr:rowOff>52387</xdr:rowOff>
    </xdr:from>
    <xdr:to>
      <xdr:col>19</xdr:col>
      <xdr:colOff>309562</xdr:colOff>
      <xdr:row>14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E46D27-6701-4E94-8F7C-8275CD026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0.36146</cdr:x>
      <cdr:y>0.01215</cdr:y>
    </cdr:from>
    <cdr:to>
      <cdr:x>0.65729</cdr:x>
      <cdr:y>0.10938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88950B6-E950-4DB9-93A6-D69488E14D53}"/>
            </a:ext>
          </a:extLst>
        </cdr:cNvPr>
        <cdr:cNvSpPr txBox="1"/>
      </cdr:nvSpPr>
      <cdr:spPr>
        <a:xfrm xmlns:a="http://schemas.openxmlformats.org/drawingml/2006/main">
          <a:off x="1652588" y="33338"/>
          <a:ext cx="1352550" cy="2667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40000"/>
            <a:lumOff val="60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>
              <a:latin typeface="Arial Black" panose="020B0A04020102020204" pitchFamily="34" charset="0"/>
            </a:rPr>
            <a:t>Yearly Report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98426</xdr:colOff>
      <xdr:row>2</xdr:row>
      <xdr:rowOff>333375</xdr:rowOff>
    </xdr:from>
    <xdr:to>
      <xdr:col>19</xdr:col>
      <xdr:colOff>177800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C1FA75-5FA3-49BF-A249-CDF2A021A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0C7E7-8AE2-47F1-9F06-0BA598813CA6}">
  <dimension ref="A1:N91"/>
  <sheetViews>
    <sheetView workbookViewId="0">
      <selection activeCell="M5" sqref="M5"/>
    </sheetView>
  </sheetViews>
  <sheetFormatPr defaultRowHeight="13.5" customHeight="1" x14ac:dyDescent="0.25"/>
  <cols>
    <col min="1" max="1" width="12.42578125" customWidth="1"/>
    <col min="2" max="2" width="10.42578125" customWidth="1"/>
    <col min="3" max="3" width="14.5703125" customWidth="1"/>
    <col min="4" max="4" width="12.5703125" customWidth="1"/>
    <col min="6" max="6" width="10.42578125" customWidth="1"/>
    <col min="7" max="7" width="14.85546875" customWidth="1"/>
    <col min="10" max="10" width="12.5703125" customWidth="1"/>
  </cols>
  <sheetData>
    <row r="1" spans="1:14" ht="13.5" customHeight="1" x14ac:dyDescent="0.25">
      <c r="A1" s="31" t="s">
        <v>0</v>
      </c>
      <c r="B1" s="31"/>
      <c r="C1" s="31"/>
      <c r="D1" s="31"/>
      <c r="E1" s="31"/>
      <c r="F1" s="31"/>
      <c r="G1" s="31"/>
    </row>
    <row r="2" spans="1:14" ht="13.5" customHeight="1" x14ac:dyDescent="0.25">
      <c r="A2" s="31"/>
      <c r="B2" s="31"/>
      <c r="C2" s="31"/>
      <c r="D2" s="31"/>
      <c r="E2" s="31"/>
      <c r="F2" s="31"/>
      <c r="G2" s="31"/>
      <c r="I2" s="32" t="s">
        <v>34</v>
      </c>
      <c r="J2" s="32"/>
      <c r="K2" s="32"/>
      <c r="L2" s="32"/>
      <c r="M2" s="32"/>
      <c r="N2" s="32"/>
    </row>
    <row r="3" spans="1:14" ht="13.5" customHeight="1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5" t="s">
        <v>7</v>
      </c>
      <c r="I3" s="33" t="s">
        <v>35</v>
      </c>
      <c r="J3" s="33"/>
      <c r="K3" s="33"/>
      <c r="L3" s="33"/>
      <c r="M3" s="33"/>
      <c r="N3" s="33"/>
    </row>
    <row r="4" spans="1:14" ht="13.5" customHeight="1" x14ac:dyDescent="0.25">
      <c r="A4" s="2">
        <v>45296</v>
      </c>
      <c r="B4" s="3" t="s">
        <v>8</v>
      </c>
      <c r="C4" s="3" t="s">
        <v>9</v>
      </c>
      <c r="D4" s="3" t="s">
        <v>10</v>
      </c>
      <c r="E4" s="3">
        <v>5</v>
      </c>
      <c r="F4" s="3">
        <v>70000</v>
      </c>
      <c r="G4" s="3">
        <f>E4*F4</f>
        <v>350000</v>
      </c>
      <c r="I4" s="6" t="s">
        <v>29</v>
      </c>
      <c r="J4" s="6" t="s">
        <v>30</v>
      </c>
      <c r="K4" s="6" t="s">
        <v>31</v>
      </c>
      <c r="L4" s="6" t="s">
        <v>32</v>
      </c>
      <c r="M4" s="6" t="s">
        <v>33</v>
      </c>
      <c r="N4" s="6" t="s">
        <v>25</v>
      </c>
    </row>
    <row r="5" spans="1:14" ht="13.5" customHeight="1" x14ac:dyDescent="0.25">
      <c r="A5" s="2">
        <v>45297</v>
      </c>
      <c r="B5" s="3" t="s">
        <v>11</v>
      </c>
      <c r="C5" s="3" t="s">
        <v>12</v>
      </c>
      <c r="D5" s="3" t="s">
        <v>13</v>
      </c>
      <c r="E5" s="3">
        <v>10</v>
      </c>
      <c r="F5" s="3">
        <v>50000</v>
      </c>
      <c r="G5" s="3">
        <f t="shared" ref="G5:G68" si="0">E5*F5</f>
        <v>500000</v>
      </c>
      <c r="I5" s="7">
        <v>1</v>
      </c>
      <c r="J5" s="7" t="s">
        <v>15</v>
      </c>
      <c r="K5" s="7">
        <v>30000</v>
      </c>
      <c r="L5" s="7">
        <f>SUMIF(C4:C28,C6,G4:G28)</f>
        <v>1150000</v>
      </c>
      <c r="M5" s="7">
        <f t="shared" ref="M5:M10" si="1">IF(L5&gt;=2000000,10%*L5,IF(L5&gt;=1000000,L5*8%,IF(L5&lt;1000000,L5*6%)))</f>
        <v>92000</v>
      </c>
      <c r="N5" s="7">
        <f t="shared" ref="N5:N10" si="2">SUM(K5,M5)</f>
        <v>122000</v>
      </c>
    </row>
    <row r="6" spans="1:14" ht="13.5" customHeight="1" x14ac:dyDescent="0.25">
      <c r="A6" s="2">
        <v>45298</v>
      </c>
      <c r="B6" s="3" t="s">
        <v>14</v>
      </c>
      <c r="C6" s="3" t="s">
        <v>15</v>
      </c>
      <c r="D6" s="3" t="s">
        <v>16</v>
      </c>
      <c r="E6" s="3">
        <v>7</v>
      </c>
      <c r="F6" s="3">
        <v>20000</v>
      </c>
      <c r="G6" s="3">
        <f t="shared" si="0"/>
        <v>140000</v>
      </c>
      <c r="I6" s="7">
        <v>2</v>
      </c>
      <c r="J6" s="7" t="s">
        <v>9</v>
      </c>
      <c r="K6" s="7">
        <v>30000</v>
      </c>
      <c r="L6" s="8">
        <f>SUMIF(C4:C28,C4,G4:G28)</f>
        <v>1760000</v>
      </c>
      <c r="M6" s="7">
        <f t="shared" si="1"/>
        <v>140800</v>
      </c>
      <c r="N6" s="7">
        <f t="shared" si="2"/>
        <v>170800</v>
      </c>
    </row>
    <row r="7" spans="1:14" ht="13.5" customHeight="1" x14ac:dyDescent="0.25">
      <c r="A7" s="2">
        <v>45299</v>
      </c>
      <c r="B7" s="3" t="s">
        <v>17</v>
      </c>
      <c r="C7" s="3" t="s">
        <v>18</v>
      </c>
      <c r="D7" s="3" t="s">
        <v>19</v>
      </c>
      <c r="E7" s="3">
        <v>15</v>
      </c>
      <c r="F7" s="3">
        <v>30000</v>
      </c>
      <c r="G7" s="3">
        <f t="shared" si="0"/>
        <v>450000</v>
      </c>
      <c r="I7" s="7">
        <v>3</v>
      </c>
      <c r="J7" s="7" t="s">
        <v>18</v>
      </c>
      <c r="K7" s="7">
        <v>30000</v>
      </c>
      <c r="L7" s="8">
        <f>SUMIF(C4:C28,C7,G4:G28)</f>
        <v>3340000</v>
      </c>
      <c r="M7" s="7">
        <f t="shared" si="1"/>
        <v>334000</v>
      </c>
      <c r="N7" s="7">
        <f t="shared" si="2"/>
        <v>364000</v>
      </c>
    </row>
    <row r="8" spans="1:14" ht="13.5" customHeight="1" x14ac:dyDescent="0.25">
      <c r="A8" s="2">
        <v>45300</v>
      </c>
      <c r="B8" s="3" t="s">
        <v>20</v>
      </c>
      <c r="C8" s="3" t="s">
        <v>21</v>
      </c>
      <c r="D8" s="3" t="s">
        <v>10</v>
      </c>
      <c r="E8" s="3">
        <v>3</v>
      </c>
      <c r="F8" s="3">
        <v>70000</v>
      </c>
      <c r="G8" s="3">
        <f t="shared" si="0"/>
        <v>210000</v>
      </c>
      <c r="I8" s="7">
        <v>4</v>
      </c>
      <c r="J8" s="7" t="s">
        <v>21</v>
      </c>
      <c r="K8" s="7">
        <v>30000</v>
      </c>
      <c r="L8" s="8">
        <f>SUMIF(C4:C28,C8,G4:G28)</f>
        <v>960000</v>
      </c>
      <c r="M8" s="7">
        <f t="shared" si="1"/>
        <v>57600</v>
      </c>
      <c r="N8" s="7">
        <f t="shared" si="2"/>
        <v>87600</v>
      </c>
    </row>
    <row r="9" spans="1:14" ht="13.5" customHeight="1" x14ac:dyDescent="0.25">
      <c r="A9" s="2">
        <v>45301</v>
      </c>
      <c r="B9" s="3" t="s">
        <v>22</v>
      </c>
      <c r="C9" s="3" t="s">
        <v>23</v>
      </c>
      <c r="D9" s="3" t="s">
        <v>13</v>
      </c>
      <c r="E9" s="3">
        <v>6</v>
      </c>
      <c r="F9" s="3">
        <v>50000</v>
      </c>
      <c r="G9" s="3">
        <f t="shared" si="0"/>
        <v>300000</v>
      </c>
      <c r="I9" s="7">
        <v>5</v>
      </c>
      <c r="J9" s="7" t="s">
        <v>12</v>
      </c>
      <c r="K9" s="7">
        <v>30000</v>
      </c>
      <c r="L9" s="8">
        <f>SUMIF(C4:C28,C5,G4:G28)</f>
        <v>840000</v>
      </c>
      <c r="M9" s="7">
        <f t="shared" si="1"/>
        <v>50400</v>
      </c>
      <c r="N9" s="7">
        <f t="shared" si="2"/>
        <v>80400</v>
      </c>
    </row>
    <row r="10" spans="1:14" ht="13.5" customHeight="1" x14ac:dyDescent="0.25">
      <c r="A10" s="2">
        <v>45302</v>
      </c>
      <c r="B10" s="3" t="s">
        <v>11</v>
      </c>
      <c r="C10" s="3" t="s">
        <v>15</v>
      </c>
      <c r="D10" s="3" t="s">
        <v>16</v>
      </c>
      <c r="E10" s="3">
        <v>4</v>
      </c>
      <c r="F10" s="3">
        <v>20000</v>
      </c>
      <c r="G10" s="3">
        <f t="shared" si="0"/>
        <v>80000</v>
      </c>
      <c r="I10" s="7">
        <v>6</v>
      </c>
      <c r="J10" s="7" t="s">
        <v>23</v>
      </c>
      <c r="K10" s="7">
        <v>30000</v>
      </c>
      <c r="L10" s="8">
        <f>SUMIF(C4:C28,C9,G4:G28)</f>
        <v>700000</v>
      </c>
      <c r="M10" s="7">
        <f t="shared" si="1"/>
        <v>42000</v>
      </c>
      <c r="N10" s="7">
        <f t="shared" si="2"/>
        <v>72000</v>
      </c>
    </row>
    <row r="11" spans="1:14" ht="13.5" customHeight="1" x14ac:dyDescent="0.25">
      <c r="A11" s="2">
        <v>45303</v>
      </c>
      <c r="B11" s="3" t="s">
        <v>14</v>
      </c>
      <c r="C11" s="3" t="s">
        <v>18</v>
      </c>
      <c r="D11" s="3" t="s">
        <v>19</v>
      </c>
      <c r="E11" s="3">
        <v>10</v>
      </c>
      <c r="F11" s="3">
        <v>30000</v>
      </c>
      <c r="G11" s="3">
        <f t="shared" si="0"/>
        <v>300000</v>
      </c>
    </row>
    <row r="12" spans="1:14" ht="13.5" customHeight="1" x14ac:dyDescent="0.25">
      <c r="A12" s="2">
        <v>45304</v>
      </c>
      <c r="B12" s="3" t="s">
        <v>8</v>
      </c>
      <c r="C12" s="3" t="s">
        <v>9</v>
      </c>
      <c r="D12" s="3" t="s">
        <v>10</v>
      </c>
      <c r="E12" s="3">
        <v>8</v>
      </c>
      <c r="F12" s="3">
        <v>70000</v>
      </c>
      <c r="G12" s="3">
        <f t="shared" si="0"/>
        <v>560000</v>
      </c>
      <c r="I12" s="19" t="s">
        <v>36</v>
      </c>
      <c r="J12" s="19"/>
      <c r="K12" s="19"/>
      <c r="L12" s="19"/>
      <c r="M12" s="19">
        <f>IF(L5&gt;=2000000,L5*10%,IF(L5&gt;=1000000,L5*8%,IF(M20&lt;1000000,L5*6%)))</f>
        <v>92000</v>
      </c>
      <c r="N12" s="18">
        <f>MAX(N5:N10)</f>
        <v>364000</v>
      </c>
    </row>
    <row r="13" spans="1:14" ht="13.5" customHeight="1" x14ac:dyDescent="0.25">
      <c r="A13" s="2">
        <v>45305</v>
      </c>
      <c r="B13" s="3" t="s">
        <v>20</v>
      </c>
      <c r="C13" s="3" t="s">
        <v>9</v>
      </c>
      <c r="D13" s="3" t="s">
        <v>13</v>
      </c>
      <c r="E13" s="3">
        <v>12</v>
      </c>
      <c r="F13" s="3">
        <v>50000</v>
      </c>
      <c r="G13" s="3">
        <f t="shared" si="0"/>
        <v>600000</v>
      </c>
      <c r="I13" s="19" t="s">
        <v>37</v>
      </c>
      <c r="J13" s="18" t="s">
        <v>38</v>
      </c>
      <c r="K13" s="19"/>
      <c r="L13" s="19"/>
      <c r="M13" s="19"/>
      <c r="N13" s="19">
        <f>ROUND(AVERAGE(N5:N10),0)</f>
        <v>149467</v>
      </c>
    </row>
    <row r="14" spans="1:14" ht="13.5" customHeight="1" x14ac:dyDescent="0.25">
      <c r="A14" s="2">
        <v>45306</v>
      </c>
      <c r="B14" s="3" t="s">
        <v>22</v>
      </c>
      <c r="C14" s="3" t="s">
        <v>12</v>
      </c>
      <c r="D14" s="3" t="s">
        <v>16</v>
      </c>
      <c r="E14" s="3">
        <v>9</v>
      </c>
      <c r="F14" s="3">
        <v>20000</v>
      </c>
      <c r="G14" s="3">
        <f t="shared" si="0"/>
        <v>180000</v>
      </c>
      <c r="I14" s="8">
        <f>AVERAGE(N5:N10)</f>
        <v>149466.66666666666</v>
      </c>
      <c r="J14" s="8">
        <f>ROUND(I14,0)</f>
        <v>149467</v>
      </c>
      <c r="K14" s="8"/>
      <c r="L14" s="8"/>
      <c r="M14" s="8"/>
      <c r="N14" s="8"/>
    </row>
    <row r="15" spans="1:14" ht="13.5" customHeight="1" x14ac:dyDescent="0.25">
      <c r="A15" s="2">
        <v>45307</v>
      </c>
      <c r="B15" s="3" t="s">
        <v>11</v>
      </c>
      <c r="C15" s="3" t="s">
        <v>15</v>
      </c>
      <c r="D15" s="3" t="s">
        <v>19</v>
      </c>
      <c r="E15" s="3">
        <v>5</v>
      </c>
      <c r="F15" s="3">
        <v>30000</v>
      </c>
      <c r="G15" s="3">
        <f t="shared" si="0"/>
        <v>150000</v>
      </c>
    </row>
    <row r="16" spans="1:14" ht="13.5" customHeight="1" x14ac:dyDescent="0.25">
      <c r="A16" s="2">
        <v>45308</v>
      </c>
      <c r="B16" s="3" t="s">
        <v>14</v>
      </c>
      <c r="C16" s="3" t="s">
        <v>18</v>
      </c>
      <c r="D16" s="3" t="s">
        <v>10</v>
      </c>
      <c r="E16" s="3">
        <v>11</v>
      </c>
      <c r="F16" s="3">
        <v>70000</v>
      </c>
      <c r="G16" s="3">
        <f t="shared" si="0"/>
        <v>770000</v>
      </c>
    </row>
    <row r="17" spans="1:7" ht="13.5" customHeight="1" x14ac:dyDescent="0.25">
      <c r="A17" s="2">
        <v>45309</v>
      </c>
      <c r="B17" s="3" t="s">
        <v>17</v>
      </c>
      <c r="C17" s="3" t="s">
        <v>21</v>
      </c>
      <c r="D17" s="3" t="s">
        <v>13</v>
      </c>
      <c r="E17" s="3">
        <v>7</v>
      </c>
      <c r="F17" s="3">
        <v>50000</v>
      </c>
      <c r="G17" s="3">
        <f t="shared" si="0"/>
        <v>350000</v>
      </c>
    </row>
    <row r="18" spans="1:7" ht="13.5" customHeight="1" x14ac:dyDescent="0.25">
      <c r="A18" s="2">
        <v>45310</v>
      </c>
      <c r="B18" s="3" t="s">
        <v>20</v>
      </c>
      <c r="C18" s="3" t="s">
        <v>23</v>
      </c>
      <c r="D18" s="3" t="s">
        <v>16</v>
      </c>
      <c r="E18" s="3">
        <v>6</v>
      </c>
      <c r="F18" s="3">
        <v>20000</v>
      </c>
      <c r="G18" s="3">
        <f t="shared" si="0"/>
        <v>120000</v>
      </c>
    </row>
    <row r="19" spans="1:7" ht="13.5" customHeight="1" x14ac:dyDescent="0.25">
      <c r="A19" s="2">
        <v>45311</v>
      </c>
      <c r="B19" s="3" t="s">
        <v>22</v>
      </c>
      <c r="C19" s="3" t="s">
        <v>15</v>
      </c>
      <c r="D19" s="3" t="s">
        <v>19</v>
      </c>
      <c r="E19" s="3">
        <v>13</v>
      </c>
      <c r="F19" s="3">
        <v>30000</v>
      </c>
      <c r="G19" s="3">
        <f t="shared" si="0"/>
        <v>390000</v>
      </c>
    </row>
    <row r="20" spans="1:7" ht="13.5" customHeight="1" x14ac:dyDescent="0.25">
      <c r="A20" s="2">
        <v>45312</v>
      </c>
      <c r="B20" s="3" t="s">
        <v>8</v>
      </c>
      <c r="C20" s="3" t="s">
        <v>18</v>
      </c>
      <c r="D20" s="3" t="s">
        <v>10</v>
      </c>
      <c r="E20" s="3">
        <v>9</v>
      </c>
      <c r="F20" s="3">
        <v>70000</v>
      </c>
      <c r="G20" s="3">
        <f t="shared" si="0"/>
        <v>630000</v>
      </c>
    </row>
    <row r="21" spans="1:7" ht="13.5" customHeight="1" x14ac:dyDescent="0.25">
      <c r="A21" s="2">
        <v>45313</v>
      </c>
      <c r="B21" s="3" t="s">
        <v>14</v>
      </c>
      <c r="C21" s="3" t="s">
        <v>21</v>
      </c>
      <c r="D21" s="3" t="s">
        <v>13</v>
      </c>
      <c r="E21" s="3">
        <v>8</v>
      </c>
      <c r="F21" s="3">
        <v>50000</v>
      </c>
      <c r="G21" s="3">
        <f t="shared" si="0"/>
        <v>400000</v>
      </c>
    </row>
    <row r="22" spans="1:7" ht="13.5" customHeight="1" x14ac:dyDescent="0.25">
      <c r="A22" s="2">
        <v>45314</v>
      </c>
      <c r="B22" s="3" t="s">
        <v>17</v>
      </c>
      <c r="C22" s="3" t="s">
        <v>23</v>
      </c>
      <c r="D22" s="3" t="s">
        <v>16</v>
      </c>
      <c r="E22" s="3">
        <v>14</v>
      </c>
      <c r="F22" s="3">
        <v>20000</v>
      </c>
      <c r="G22" s="3">
        <f t="shared" si="0"/>
        <v>280000</v>
      </c>
    </row>
    <row r="23" spans="1:7" ht="13.5" customHeight="1" x14ac:dyDescent="0.25">
      <c r="A23" s="2">
        <v>45315</v>
      </c>
      <c r="B23" s="3" t="s">
        <v>20</v>
      </c>
      <c r="C23" s="3" t="s">
        <v>15</v>
      </c>
      <c r="D23" s="3" t="s">
        <v>19</v>
      </c>
      <c r="E23" s="3">
        <v>7</v>
      </c>
      <c r="F23" s="3">
        <v>30000</v>
      </c>
      <c r="G23" s="3">
        <f t="shared" si="0"/>
        <v>210000</v>
      </c>
    </row>
    <row r="24" spans="1:7" ht="13.5" customHeight="1" x14ac:dyDescent="0.25">
      <c r="A24" s="2">
        <v>45316</v>
      </c>
      <c r="B24" s="3" t="s">
        <v>22</v>
      </c>
      <c r="C24" s="3" t="s">
        <v>18</v>
      </c>
      <c r="D24" s="3" t="s">
        <v>10</v>
      </c>
      <c r="E24" s="3">
        <v>10</v>
      </c>
      <c r="F24" s="3">
        <v>70000</v>
      </c>
      <c r="G24" s="3">
        <f t="shared" si="0"/>
        <v>700000</v>
      </c>
    </row>
    <row r="25" spans="1:7" ht="13.5" customHeight="1" x14ac:dyDescent="0.25">
      <c r="A25" s="2">
        <v>45317</v>
      </c>
      <c r="B25" s="3" t="s">
        <v>11</v>
      </c>
      <c r="C25" s="3" t="s">
        <v>9</v>
      </c>
      <c r="D25" s="3" t="s">
        <v>13</v>
      </c>
      <c r="E25" s="3">
        <v>5</v>
      </c>
      <c r="F25" s="3">
        <v>50000</v>
      </c>
      <c r="G25" s="3">
        <f t="shared" si="0"/>
        <v>250000</v>
      </c>
    </row>
    <row r="26" spans="1:7" ht="13.5" customHeight="1" x14ac:dyDescent="0.25">
      <c r="A26" s="2">
        <v>45318</v>
      </c>
      <c r="B26" s="3" t="s">
        <v>8</v>
      </c>
      <c r="C26" s="3" t="s">
        <v>12</v>
      </c>
      <c r="D26" s="3" t="s">
        <v>16</v>
      </c>
      <c r="E26" s="3">
        <v>8</v>
      </c>
      <c r="F26" s="3">
        <v>20000</v>
      </c>
      <c r="G26" s="3">
        <f t="shared" si="0"/>
        <v>160000</v>
      </c>
    </row>
    <row r="27" spans="1:7" ht="13.5" customHeight="1" x14ac:dyDescent="0.25">
      <c r="A27" s="2">
        <v>45319</v>
      </c>
      <c r="B27" s="3" t="s">
        <v>17</v>
      </c>
      <c r="C27" s="3" t="s">
        <v>15</v>
      </c>
      <c r="D27" s="3" t="s">
        <v>19</v>
      </c>
      <c r="E27" s="3">
        <v>6</v>
      </c>
      <c r="F27" s="3">
        <v>30000</v>
      </c>
      <c r="G27" s="3">
        <f t="shared" si="0"/>
        <v>180000</v>
      </c>
    </row>
    <row r="28" spans="1:7" ht="13.5" customHeight="1" x14ac:dyDescent="0.25">
      <c r="A28" s="2">
        <v>45320</v>
      </c>
      <c r="B28" s="3" t="s">
        <v>20</v>
      </c>
      <c r="C28" s="3" t="s">
        <v>18</v>
      </c>
      <c r="D28" s="3" t="s">
        <v>10</v>
      </c>
      <c r="E28" s="3">
        <v>7</v>
      </c>
      <c r="F28" s="3">
        <v>70000</v>
      </c>
      <c r="G28" s="3">
        <f t="shared" si="0"/>
        <v>490000</v>
      </c>
    </row>
    <row r="29" spans="1:7" ht="13.5" customHeight="1" x14ac:dyDescent="0.25">
      <c r="A29" s="2">
        <v>45323</v>
      </c>
      <c r="B29" s="3" t="s">
        <v>22</v>
      </c>
      <c r="C29" s="3" t="s">
        <v>21</v>
      </c>
      <c r="D29" s="3" t="s">
        <v>10</v>
      </c>
      <c r="E29" s="3">
        <v>8</v>
      </c>
      <c r="F29" s="3">
        <v>70000</v>
      </c>
      <c r="G29" s="3">
        <f t="shared" si="0"/>
        <v>560000</v>
      </c>
    </row>
    <row r="30" spans="1:7" ht="13.5" customHeight="1" x14ac:dyDescent="0.25">
      <c r="A30" s="2">
        <v>45324</v>
      </c>
      <c r="B30" s="3" t="s">
        <v>11</v>
      </c>
      <c r="C30" s="3" t="s">
        <v>23</v>
      </c>
      <c r="D30" s="3" t="s">
        <v>13</v>
      </c>
      <c r="E30" s="3">
        <v>6</v>
      </c>
      <c r="F30" s="3">
        <v>50000</v>
      </c>
      <c r="G30" s="3">
        <f t="shared" si="0"/>
        <v>300000</v>
      </c>
    </row>
    <row r="31" spans="1:7" ht="13.5" customHeight="1" x14ac:dyDescent="0.25">
      <c r="A31" s="2">
        <v>45325</v>
      </c>
      <c r="B31" s="3" t="s">
        <v>14</v>
      </c>
      <c r="C31" s="3" t="s">
        <v>15</v>
      </c>
      <c r="D31" s="3" t="s">
        <v>16</v>
      </c>
      <c r="E31" s="3">
        <v>10</v>
      </c>
      <c r="F31" s="3">
        <v>20000</v>
      </c>
      <c r="G31" s="3">
        <f t="shared" si="0"/>
        <v>200000</v>
      </c>
    </row>
    <row r="32" spans="1:7" ht="13.5" customHeight="1" x14ac:dyDescent="0.25">
      <c r="A32" s="2">
        <v>45326</v>
      </c>
      <c r="B32" s="3" t="s">
        <v>17</v>
      </c>
      <c r="C32" s="3" t="s">
        <v>9</v>
      </c>
      <c r="D32" s="3" t="s">
        <v>19</v>
      </c>
      <c r="E32" s="3">
        <v>20</v>
      </c>
      <c r="F32" s="3">
        <v>30000</v>
      </c>
      <c r="G32" s="3">
        <f t="shared" si="0"/>
        <v>600000</v>
      </c>
    </row>
    <row r="33" spans="1:7" ht="13.5" customHeight="1" x14ac:dyDescent="0.25">
      <c r="A33" s="2">
        <v>45327</v>
      </c>
      <c r="B33" s="3" t="s">
        <v>8</v>
      </c>
      <c r="C33" s="3" t="s">
        <v>21</v>
      </c>
      <c r="D33" s="3" t="s">
        <v>10</v>
      </c>
      <c r="E33" s="3">
        <v>4</v>
      </c>
      <c r="F33" s="3">
        <v>70000</v>
      </c>
      <c r="G33" s="3">
        <f t="shared" si="0"/>
        <v>280000</v>
      </c>
    </row>
    <row r="34" spans="1:7" ht="13.5" customHeight="1" x14ac:dyDescent="0.25">
      <c r="A34" s="2">
        <v>45328</v>
      </c>
      <c r="B34" s="3" t="s">
        <v>22</v>
      </c>
      <c r="C34" s="3" t="s">
        <v>23</v>
      </c>
      <c r="D34" s="3" t="s">
        <v>13</v>
      </c>
      <c r="E34" s="3">
        <v>9</v>
      </c>
      <c r="F34" s="3">
        <v>50000</v>
      </c>
      <c r="G34" s="3">
        <f t="shared" si="0"/>
        <v>450000</v>
      </c>
    </row>
    <row r="35" spans="1:7" ht="13.5" customHeight="1" x14ac:dyDescent="0.25">
      <c r="A35" s="2">
        <v>45329</v>
      </c>
      <c r="B35" s="3" t="s">
        <v>11</v>
      </c>
      <c r="C35" s="3" t="s">
        <v>21</v>
      </c>
      <c r="D35" s="3" t="s">
        <v>16</v>
      </c>
      <c r="E35" s="3">
        <v>5</v>
      </c>
      <c r="F35" s="3">
        <v>20000</v>
      </c>
      <c r="G35" s="3">
        <f t="shared" si="0"/>
        <v>100000</v>
      </c>
    </row>
    <row r="36" spans="1:7" ht="13.5" customHeight="1" x14ac:dyDescent="0.25">
      <c r="A36" s="2">
        <v>45330</v>
      </c>
      <c r="B36" s="3" t="s">
        <v>8</v>
      </c>
      <c r="C36" s="3" t="s">
        <v>23</v>
      </c>
      <c r="D36" s="3" t="s">
        <v>19</v>
      </c>
      <c r="E36" s="3">
        <v>15</v>
      </c>
      <c r="F36" s="3">
        <v>30000</v>
      </c>
      <c r="G36" s="3">
        <f t="shared" si="0"/>
        <v>450000</v>
      </c>
    </row>
    <row r="37" spans="1:7" ht="13.5" customHeight="1" x14ac:dyDescent="0.25">
      <c r="A37" s="2">
        <v>45331</v>
      </c>
      <c r="B37" s="3" t="s">
        <v>17</v>
      </c>
      <c r="C37" s="3" t="s">
        <v>15</v>
      </c>
      <c r="D37" s="3" t="s">
        <v>10</v>
      </c>
      <c r="E37" s="3">
        <v>7</v>
      </c>
      <c r="F37" s="3">
        <v>70000</v>
      </c>
      <c r="G37" s="3">
        <f t="shared" si="0"/>
        <v>490000</v>
      </c>
    </row>
    <row r="38" spans="1:7" ht="13.5" customHeight="1" x14ac:dyDescent="0.25">
      <c r="A38" s="2">
        <v>45332</v>
      </c>
      <c r="B38" s="3" t="s">
        <v>20</v>
      </c>
      <c r="C38" s="3" t="s">
        <v>18</v>
      </c>
      <c r="D38" s="3" t="s">
        <v>13</v>
      </c>
      <c r="E38" s="3">
        <v>11</v>
      </c>
      <c r="F38" s="3">
        <v>50000</v>
      </c>
      <c r="G38" s="3">
        <f t="shared" si="0"/>
        <v>550000</v>
      </c>
    </row>
    <row r="39" spans="1:7" ht="13.5" customHeight="1" x14ac:dyDescent="0.25">
      <c r="A39" s="2">
        <v>45333</v>
      </c>
      <c r="B39" s="3" t="s">
        <v>22</v>
      </c>
      <c r="C39" s="3" t="s">
        <v>9</v>
      </c>
      <c r="D39" s="3" t="s">
        <v>16</v>
      </c>
      <c r="E39" s="3">
        <v>12</v>
      </c>
      <c r="F39" s="3">
        <v>20000</v>
      </c>
      <c r="G39" s="3">
        <f t="shared" si="0"/>
        <v>240000</v>
      </c>
    </row>
    <row r="40" spans="1:7" ht="13.5" customHeight="1" x14ac:dyDescent="0.25">
      <c r="A40" s="2">
        <v>45334</v>
      </c>
      <c r="B40" s="3" t="s">
        <v>11</v>
      </c>
      <c r="C40" s="3" t="s">
        <v>9</v>
      </c>
      <c r="D40" s="3" t="s">
        <v>19</v>
      </c>
      <c r="E40" s="3">
        <v>10</v>
      </c>
      <c r="F40" s="3">
        <v>30000</v>
      </c>
      <c r="G40" s="3">
        <f t="shared" si="0"/>
        <v>300000</v>
      </c>
    </row>
    <row r="41" spans="1:7" ht="13.5" customHeight="1" x14ac:dyDescent="0.25">
      <c r="A41" s="2">
        <v>45335</v>
      </c>
      <c r="B41" s="3" t="s">
        <v>14</v>
      </c>
      <c r="C41" s="3" t="s">
        <v>12</v>
      </c>
      <c r="D41" s="3" t="s">
        <v>10</v>
      </c>
      <c r="E41" s="3">
        <v>9</v>
      </c>
      <c r="F41" s="3">
        <v>70000</v>
      </c>
      <c r="G41" s="3">
        <f t="shared" si="0"/>
        <v>630000</v>
      </c>
    </row>
    <row r="42" spans="1:7" ht="13.5" customHeight="1" x14ac:dyDescent="0.25">
      <c r="A42" s="2">
        <v>45336</v>
      </c>
      <c r="B42" s="3" t="s">
        <v>17</v>
      </c>
      <c r="C42" s="3" t="s">
        <v>15</v>
      </c>
      <c r="D42" s="3" t="s">
        <v>13</v>
      </c>
      <c r="E42" s="3">
        <v>8</v>
      </c>
      <c r="F42" s="3">
        <v>50000</v>
      </c>
      <c r="G42" s="3">
        <f t="shared" si="0"/>
        <v>400000</v>
      </c>
    </row>
    <row r="43" spans="1:7" ht="13.5" customHeight="1" x14ac:dyDescent="0.25">
      <c r="A43" s="2">
        <v>45337</v>
      </c>
      <c r="B43" s="3" t="s">
        <v>20</v>
      </c>
      <c r="C43" s="3" t="s">
        <v>18</v>
      </c>
      <c r="D43" s="3" t="s">
        <v>16</v>
      </c>
      <c r="E43" s="3">
        <v>11</v>
      </c>
      <c r="F43" s="3">
        <v>20000</v>
      </c>
      <c r="G43" s="3">
        <f t="shared" si="0"/>
        <v>220000</v>
      </c>
    </row>
    <row r="44" spans="1:7" ht="13.5" customHeight="1" x14ac:dyDescent="0.25">
      <c r="A44" s="2">
        <v>45338</v>
      </c>
      <c r="B44" s="3" t="s">
        <v>8</v>
      </c>
      <c r="C44" s="3" t="s">
        <v>21</v>
      </c>
      <c r="D44" s="3" t="s">
        <v>19</v>
      </c>
      <c r="E44" s="3">
        <v>14</v>
      </c>
      <c r="F44" s="3">
        <v>30000</v>
      </c>
      <c r="G44" s="3">
        <f t="shared" si="0"/>
        <v>420000</v>
      </c>
    </row>
    <row r="45" spans="1:7" ht="13.5" customHeight="1" x14ac:dyDescent="0.25">
      <c r="A45" s="2">
        <v>45339</v>
      </c>
      <c r="B45" s="3" t="s">
        <v>11</v>
      </c>
      <c r="C45" s="3" t="s">
        <v>23</v>
      </c>
      <c r="D45" s="3" t="s">
        <v>10</v>
      </c>
      <c r="E45" s="3">
        <v>10</v>
      </c>
      <c r="F45" s="3">
        <v>70000</v>
      </c>
      <c r="G45" s="3">
        <f t="shared" si="0"/>
        <v>700000</v>
      </c>
    </row>
    <row r="46" spans="1:7" ht="13.5" customHeight="1" x14ac:dyDescent="0.25">
      <c r="A46" s="2">
        <v>45340</v>
      </c>
      <c r="B46" s="3" t="s">
        <v>14</v>
      </c>
      <c r="C46" s="3" t="s">
        <v>15</v>
      </c>
      <c r="D46" s="3" t="s">
        <v>13</v>
      </c>
      <c r="E46" s="3">
        <v>9</v>
      </c>
      <c r="F46" s="3">
        <v>50000</v>
      </c>
      <c r="G46" s="3">
        <f t="shared" si="0"/>
        <v>450000</v>
      </c>
    </row>
    <row r="47" spans="1:7" ht="13.5" customHeight="1" x14ac:dyDescent="0.25">
      <c r="A47" s="2">
        <v>45341</v>
      </c>
      <c r="B47" s="3" t="s">
        <v>17</v>
      </c>
      <c r="C47" s="3" t="s">
        <v>18</v>
      </c>
      <c r="D47" s="3" t="s">
        <v>16</v>
      </c>
      <c r="E47" s="3">
        <v>13</v>
      </c>
      <c r="F47" s="3">
        <v>20000</v>
      </c>
      <c r="G47" s="3">
        <f t="shared" si="0"/>
        <v>260000</v>
      </c>
    </row>
    <row r="48" spans="1:7" ht="13.5" customHeight="1" x14ac:dyDescent="0.25">
      <c r="A48" s="2">
        <v>45342</v>
      </c>
      <c r="B48" s="3" t="s">
        <v>20</v>
      </c>
      <c r="C48" s="3" t="s">
        <v>21</v>
      </c>
      <c r="D48" s="3" t="s">
        <v>19</v>
      </c>
      <c r="E48" s="3">
        <v>8</v>
      </c>
      <c r="F48" s="3">
        <v>30000</v>
      </c>
      <c r="G48" s="3">
        <f t="shared" si="0"/>
        <v>240000</v>
      </c>
    </row>
    <row r="49" spans="1:7" ht="13.5" customHeight="1" x14ac:dyDescent="0.25">
      <c r="A49" s="2">
        <v>45343</v>
      </c>
      <c r="B49" s="3" t="s">
        <v>22</v>
      </c>
      <c r="C49" s="3" t="s">
        <v>23</v>
      </c>
      <c r="D49" s="3" t="s">
        <v>10</v>
      </c>
      <c r="E49" s="3">
        <v>12</v>
      </c>
      <c r="F49" s="3">
        <v>70000</v>
      </c>
      <c r="G49" s="3">
        <f t="shared" si="0"/>
        <v>840000</v>
      </c>
    </row>
    <row r="50" spans="1:7" ht="13.5" customHeight="1" x14ac:dyDescent="0.25">
      <c r="A50" s="2">
        <v>45344</v>
      </c>
      <c r="B50" s="3" t="s">
        <v>11</v>
      </c>
      <c r="C50" s="3" t="s">
        <v>15</v>
      </c>
      <c r="D50" s="3" t="s">
        <v>13</v>
      </c>
      <c r="E50" s="3">
        <v>7</v>
      </c>
      <c r="F50" s="3">
        <v>50000</v>
      </c>
      <c r="G50" s="3">
        <f t="shared" si="0"/>
        <v>350000</v>
      </c>
    </row>
    <row r="51" spans="1:7" ht="13.5" customHeight="1" x14ac:dyDescent="0.25">
      <c r="A51" s="2">
        <v>45345</v>
      </c>
      <c r="B51" s="3" t="s">
        <v>14</v>
      </c>
      <c r="C51" s="3" t="s">
        <v>18</v>
      </c>
      <c r="D51" s="3" t="s">
        <v>16</v>
      </c>
      <c r="E51" s="3">
        <v>9</v>
      </c>
      <c r="F51" s="3">
        <v>20000</v>
      </c>
      <c r="G51" s="3">
        <f t="shared" si="0"/>
        <v>180000</v>
      </c>
    </row>
    <row r="52" spans="1:7" ht="13.5" customHeight="1" x14ac:dyDescent="0.25">
      <c r="A52" s="2">
        <v>45346</v>
      </c>
      <c r="B52" s="3" t="s">
        <v>8</v>
      </c>
      <c r="C52" s="3" t="s">
        <v>9</v>
      </c>
      <c r="D52" s="3" t="s">
        <v>19</v>
      </c>
      <c r="E52" s="3">
        <v>12</v>
      </c>
      <c r="F52" s="3">
        <v>30000</v>
      </c>
      <c r="G52" s="3">
        <f t="shared" si="0"/>
        <v>360000</v>
      </c>
    </row>
    <row r="53" spans="1:7" ht="13.5" customHeight="1" x14ac:dyDescent="0.25">
      <c r="A53" s="2">
        <v>45347</v>
      </c>
      <c r="B53" s="3" t="s">
        <v>20</v>
      </c>
      <c r="C53" s="3" t="s">
        <v>12</v>
      </c>
      <c r="D53" s="3" t="s">
        <v>10</v>
      </c>
      <c r="E53" s="3">
        <v>5</v>
      </c>
      <c r="F53" s="3">
        <v>70000</v>
      </c>
      <c r="G53" s="3">
        <f t="shared" si="0"/>
        <v>350000</v>
      </c>
    </row>
    <row r="54" spans="1:7" ht="13.5" customHeight="1" x14ac:dyDescent="0.25">
      <c r="A54" s="2">
        <v>45352</v>
      </c>
      <c r="B54" s="3" t="s">
        <v>22</v>
      </c>
      <c r="C54" s="3" t="s">
        <v>9</v>
      </c>
      <c r="D54" s="3" t="s">
        <v>10</v>
      </c>
      <c r="E54" s="3">
        <v>12</v>
      </c>
      <c r="F54" s="3">
        <v>70000</v>
      </c>
      <c r="G54" s="3">
        <f t="shared" si="0"/>
        <v>840000</v>
      </c>
    </row>
    <row r="55" spans="1:7" ht="13.5" customHeight="1" x14ac:dyDescent="0.25">
      <c r="A55" s="2">
        <v>45353</v>
      </c>
      <c r="B55" s="3" t="s">
        <v>11</v>
      </c>
      <c r="C55" s="3" t="s">
        <v>9</v>
      </c>
      <c r="D55" s="3" t="s">
        <v>13</v>
      </c>
      <c r="E55" s="3">
        <v>8</v>
      </c>
      <c r="F55" s="3">
        <v>50000</v>
      </c>
      <c r="G55" s="3">
        <f t="shared" si="0"/>
        <v>400000</v>
      </c>
    </row>
    <row r="56" spans="1:7" ht="13.5" customHeight="1" x14ac:dyDescent="0.25">
      <c r="A56" s="2">
        <v>45354</v>
      </c>
      <c r="B56" s="3" t="s">
        <v>14</v>
      </c>
      <c r="C56" s="3" t="s">
        <v>21</v>
      </c>
      <c r="D56" s="3" t="s">
        <v>16</v>
      </c>
      <c r="E56" s="3">
        <v>7</v>
      </c>
      <c r="F56" s="3">
        <v>20000</v>
      </c>
      <c r="G56" s="3">
        <f t="shared" si="0"/>
        <v>140000</v>
      </c>
    </row>
    <row r="57" spans="1:7" ht="13.5" customHeight="1" x14ac:dyDescent="0.25">
      <c r="A57" s="2">
        <v>45355</v>
      </c>
      <c r="B57" s="3" t="s">
        <v>17</v>
      </c>
      <c r="C57" s="3" t="s">
        <v>23</v>
      </c>
      <c r="D57" s="3" t="s">
        <v>19</v>
      </c>
      <c r="E57" s="3">
        <v>9</v>
      </c>
      <c r="F57" s="3">
        <v>30000</v>
      </c>
      <c r="G57" s="3">
        <f t="shared" si="0"/>
        <v>270000</v>
      </c>
    </row>
    <row r="58" spans="1:7" ht="13.5" customHeight="1" x14ac:dyDescent="0.25">
      <c r="A58" s="2">
        <v>45356</v>
      </c>
      <c r="B58" s="3" t="s">
        <v>20</v>
      </c>
      <c r="C58" s="3" t="s">
        <v>21</v>
      </c>
      <c r="D58" s="3" t="s">
        <v>10</v>
      </c>
      <c r="E58" s="3">
        <v>6</v>
      </c>
      <c r="F58" s="3">
        <v>70000</v>
      </c>
      <c r="G58" s="3">
        <f t="shared" si="0"/>
        <v>420000</v>
      </c>
    </row>
    <row r="59" spans="1:7" ht="13.5" customHeight="1" x14ac:dyDescent="0.25">
      <c r="A59" s="2">
        <v>45357</v>
      </c>
      <c r="B59" s="3" t="s">
        <v>8</v>
      </c>
      <c r="C59" s="3" t="s">
        <v>23</v>
      </c>
      <c r="D59" s="3" t="s">
        <v>13</v>
      </c>
      <c r="E59" s="3">
        <v>10</v>
      </c>
      <c r="F59" s="3">
        <v>50000</v>
      </c>
      <c r="G59" s="3">
        <f t="shared" si="0"/>
        <v>500000</v>
      </c>
    </row>
    <row r="60" spans="1:7" ht="13.5" customHeight="1" x14ac:dyDescent="0.25">
      <c r="A60" s="2">
        <v>45358</v>
      </c>
      <c r="B60" s="3" t="s">
        <v>11</v>
      </c>
      <c r="C60" s="3" t="s">
        <v>15</v>
      </c>
      <c r="D60" s="3" t="s">
        <v>16</v>
      </c>
      <c r="E60" s="3">
        <v>8</v>
      </c>
      <c r="F60" s="3">
        <v>20000</v>
      </c>
      <c r="G60" s="3">
        <f t="shared" si="0"/>
        <v>160000</v>
      </c>
    </row>
    <row r="61" spans="1:7" ht="13.5" customHeight="1" x14ac:dyDescent="0.25">
      <c r="A61" s="2">
        <v>45359</v>
      </c>
      <c r="B61" s="3" t="s">
        <v>8</v>
      </c>
      <c r="C61" s="3" t="s">
        <v>18</v>
      </c>
      <c r="D61" s="3" t="s">
        <v>19</v>
      </c>
      <c r="E61" s="3">
        <v>13</v>
      </c>
      <c r="F61" s="3">
        <v>30000</v>
      </c>
      <c r="G61" s="3">
        <f t="shared" si="0"/>
        <v>390000</v>
      </c>
    </row>
    <row r="62" spans="1:7" ht="13.5" customHeight="1" x14ac:dyDescent="0.25">
      <c r="A62" s="2">
        <v>45360</v>
      </c>
      <c r="B62" s="3" t="s">
        <v>17</v>
      </c>
      <c r="C62" s="3" t="s">
        <v>9</v>
      </c>
      <c r="D62" s="3" t="s">
        <v>10</v>
      </c>
      <c r="E62" s="3">
        <v>9</v>
      </c>
      <c r="F62" s="3">
        <v>70000</v>
      </c>
      <c r="G62" s="3">
        <f t="shared" si="0"/>
        <v>630000</v>
      </c>
    </row>
    <row r="63" spans="1:7" ht="13.5" customHeight="1" x14ac:dyDescent="0.25">
      <c r="A63" s="2">
        <v>45361</v>
      </c>
      <c r="B63" s="3" t="s">
        <v>20</v>
      </c>
      <c r="C63" s="3" t="s">
        <v>15</v>
      </c>
      <c r="D63" s="3" t="s">
        <v>13</v>
      </c>
      <c r="E63" s="3">
        <v>5</v>
      </c>
      <c r="F63" s="3">
        <v>50000</v>
      </c>
      <c r="G63" s="3">
        <f t="shared" si="0"/>
        <v>250000</v>
      </c>
    </row>
    <row r="64" spans="1:7" ht="13.5" customHeight="1" x14ac:dyDescent="0.25">
      <c r="A64" s="2">
        <v>45362</v>
      </c>
      <c r="B64" s="3" t="s">
        <v>22</v>
      </c>
      <c r="C64" s="3" t="s">
        <v>12</v>
      </c>
      <c r="D64" s="3" t="s">
        <v>16</v>
      </c>
      <c r="E64" s="3">
        <v>11</v>
      </c>
      <c r="F64" s="3">
        <v>20000</v>
      </c>
      <c r="G64" s="3">
        <f t="shared" si="0"/>
        <v>220000</v>
      </c>
    </row>
    <row r="65" spans="1:7" ht="13.5" customHeight="1" x14ac:dyDescent="0.25">
      <c r="A65" s="2">
        <v>45363</v>
      </c>
      <c r="B65" s="3" t="s">
        <v>11</v>
      </c>
      <c r="C65" s="3" t="s">
        <v>15</v>
      </c>
      <c r="D65" s="3" t="s">
        <v>19</v>
      </c>
      <c r="E65" s="3">
        <v>14</v>
      </c>
      <c r="F65" s="3">
        <v>30000</v>
      </c>
      <c r="G65" s="3">
        <f t="shared" si="0"/>
        <v>420000</v>
      </c>
    </row>
    <row r="66" spans="1:7" ht="13.5" customHeight="1" x14ac:dyDescent="0.25">
      <c r="A66" s="2">
        <v>45364</v>
      </c>
      <c r="B66" s="3" t="s">
        <v>14</v>
      </c>
      <c r="C66" s="3" t="s">
        <v>18</v>
      </c>
      <c r="D66" s="3" t="s">
        <v>10</v>
      </c>
      <c r="E66" s="3">
        <v>10</v>
      </c>
      <c r="F66" s="3">
        <v>70000</v>
      </c>
      <c r="G66" s="3">
        <f t="shared" si="0"/>
        <v>700000</v>
      </c>
    </row>
    <row r="67" spans="1:7" ht="13.5" customHeight="1" x14ac:dyDescent="0.25">
      <c r="A67" s="2">
        <v>45365</v>
      </c>
      <c r="B67" s="3" t="s">
        <v>17</v>
      </c>
      <c r="C67" s="3" t="s">
        <v>21</v>
      </c>
      <c r="D67" s="3" t="s">
        <v>13</v>
      </c>
      <c r="E67" s="3">
        <v>6</v>
      </c>
      <c r="F67" s="3">
        <v>50000</v>
      </c>
      <c r="G67" s="3">
        <f t="shared" si="0"/>
        <v>300000</v>
      </c>
    </row>
    <row r="68" spans="1:7" ht="13.5" customHeight="1" x14ac:dyDescent="0.25">
      <c r="A68" s="2">
        <v>45366</v>
      </c>
      <c r="B68" s="3" t="s">
        <v>8</v>
      </c>
      <c r="C68" s="3" t="s">
        <v>23</v>
      </c>
      <c r="D68" s="3" t="s">
        <v>16</v>
      </c>
      <c r="E68" s="3">
        <v>8</v>
      </c>
      <c r="F68" s="3">
        <v>20000</v>
      </c>
      <c r="G68" s="3">
        <f t="shared" si="0"/>
        <v>160000</v>
      </c>
    </row>
    <row r="69" spans="1:7" ht="13.5" customHeight="1" x14ac:dyDescent="0.25">
      <c r="A69" s="2">
        <v>45367</v>
      </c>
      <c r="B69" s="3" t="s">
        <v>22</v>
      </c>
      <c r="C69" s="3" t="s">
        <v>15</v>
      </c>
      <c r="D69" s="3" t="s">
        <v>19</v>
      </c>
      <c r="E69" s="3">
        <v>12</v>
      </c>
      <c r="F69" s="3">
        <v>30000</v>
      </c>
      <c r="G69" s="3">
        <f t="shared" ref="G69:G79" si="3">E69*F69</f>
        <v>360000</v>
      </c>
    </row>
    <row r="70" spans="1:7" ht="13.5" customHeight="1" x14ac:dyDescent="0.25">
      <c r="A70" s="2">
        <v>45368</v>
      </c>
      <c r="B70" s="3" t="s">
        <v>11</v>
      </c>
      <c r="C70" s="3" t="s">
        <v>18</v>
      </c>
      <c r="D70" s="3" t="s">
        <v>10</v>
      </c>
      <c r="E70" s="3">
        <v>9</v>
      </c>
      <c r="F70" s="3">
        <v>70000</v>
      </c>
      <c r="G70" s="3">
        <f t="shared" si="3"/>
        <v>630000</v>
      </c>
    </row>
    <row r="71" spans="1:7" ht="13.5" customHeight="1" x14ac:dyDescent="0.25">
      <c r="A71" s="2">
        <v>45369</v>
      </c>
      <c r="B71" s="3" t="s">
        <v>8</v>
      </c>
      <c r="C71" s="3" t="s">
        <v>12</v>
      </c>
      <c r="D71" s="3" t="s">
        <v>13</v>
      </c>
      <c r="E71" s="3">
        <v>7</v>
      </c>
      <c r="F71" s="3">
        <v>50000</v>
      </c>
      <c r="G71" s="3">
        <f t="shared" si="3"/>
        <v>350000</v>
      </c>
    </row>
    <row r="72" spans="1:7" ht="13.5" customHeight="1" x14ac:dyDescent="0.25">
      <c r="A72" s="2">
        <v>45370</v>
      </c>
      <c r="B72" s="3" t="s">
        <v>17</v>
      </c>
      <c r="C72" s="3" t="s">
        <v>15</v>
      </c>
      <c r="D72" s="3" t="s">
        <v>16</v>
      </c>
      <c r="E72" s="3">
        <v>14</v>
      </c>
      <c r="F72" s="3">
        <v>20000</v>
      </c>
      <c r="G72" s="3">
        <f>E72*F72</f>
        <v>280000</v>
      </c>
    </row>
    <row r="73" spans="1:7" ht="13.5" customHeight="1" x14ac:dyDescent="0.25">
      <c r="A73" s="2">
        <v>45371</v>
      </c>
      <c r="B73" s="3" t="s">
        <v>20</v>
      </c>
      <c r="C73" s="3" t="s">
        <v>18</v>
      </c>
      <c r="D73" s="3" t="s">
        <v>19</v>
      </c>
      <c r="E73" s="3">
        <v>8</v>
      </c>
      <c r="F73" s="3">
        <v>30000</v>
      </c>
      <c r="G73" s="3">
        <f t="shared" si="3"/>
        <v>240000</v>
      </c>
    </row>
    <row r="74" spans="1:7" ht="13.5" customHeight="1" x14ac:dyDescent="0.25">
      <c r="A74" s="2">
        <v>45372</v>
      </c>
      <c r="B74" s="3" t="s">
        <v>22</v>
      </c>
      <c r="C74" s="3" t="s">
        <v>21</v>
      </c>
      <c r="D74" s="3" t="s">
        <v>10</v>
      </c>
      <c r="E74" s="3">
        <v>11</v>
      </c>
      <c r="F74" s="3">
        <v>70000</v>
      </c>
      <c r="G74" s="3">
        <f t="shared" si="3"/>
        <v>770000</v>
      </c>
    </row>
    <row r="75" spans="1:7" ht="13.5" customHeight="1" x14ac:dyDescent="0.25">
      <c r="A75" s="2">
        <v>45373</v>
      </c>
      <c r="B75" s="3" t="s">
        <v>8</v>
      </c>
      <c r="C75" s="3" t="s">
        <v>23</v>
      </c>
      <c r="D75" s="3" t="s">
        <v>13</v>
      </c>
      <c r="E75" s="3">
        <v>5</v>
      </c>
      <c r="F75" s="3">
        <v>50000</v>
      </c>
      <c r="G75" s="3">
        <f t="shared" si="3"/>
        <v>250000</v>
      </c>
    </row>
    <row r="76" spans="1:7" ht="13.5" customHeight="1" x14ac:dyDescent="0.25">
      <c r="A76" s="2">
        <v>45374</v>
      </c>
      <c r="B76" s="3" t="s">
        <v>14</v>
      </c>
      <c r="C76" s="3" t="s">
        <v>15</v>
      </c>
      <c r="D76" s="3" t="s">
        <v>16</v>
      </c>
      <c r="E76" s="3">
        <v>10</v>
      </c>
      <c r="F76" s="3">
        <v>20000</v>
      </c>
      <c r="G76" s="3">
        <f t="shared" si="3"/>
        <v>200000</v>
      </c>
    </row>
    <row r="77" spans="1:7" ht="13.5" customHeight="1" x14ac:dyDescent="0.25">
      <c r="A77" s="2">
        <v>45375</v>
      </c>
      <c r="B77" s="3" t="s">
        <v>17</v>
      </c>
      <c r="C77" s="3" t="s">
        <v>18</v>
      </c>
      <c r="D77" s="3" t="s">
        <v>19</v>
      </c>
      <c r="E77" s="3">
        <v>9</v>
      </c>
      <c r="F77" s="3">
        <v>30000</v>
      </c>
      <c r="G77" s="3">
        <f t="shared" si="3"/>
        <v>270000</v>
      </c>
    </row>
    <row r="78" spans="1:7" ht="13.5" customHeight="1" x14ac:dyDescent="0.25">
      <c r="A78" s="2">
        <v>45376</v>
      </c>
      <c r="B78" s="3" t="s">
        <v>20</v>
      </c>
      <c r="C78" s="3" t="s">
        <v>23</v>
      </c>
      <c r="D78" s="3" t="s">
        <v>10</v>
      </c>
      <c r="E78" s="3">
        <v>10</v>
      </c>
      <c r="F78" s="3">
        <v>70000</v>
      </c>
      <c r="G78" s="3">
        <f t="shared" si="3"/>
        <v>700000</v>
      </c>
    </row>
    <row r="79" spans="1:7" ht="13.5" customHeight="1" x14ac:dyDescent="0.25">
      <c r="A79" s="2">
        <v>45381</v>
      </c>
      <c r="B79" s="3" t="s">
        <v>8</v>
      </c>
      <c r="C79" s="3" t="s">
        <v>18</v>
      </c>
      <c r="D79" s="3" t="s">
        <v>19</v>
      </c>
      <c r="E79" s="3">
        <v>5</v>
      </c>
      <c r="F79" s="3">
        <v>30000</v>
      </c>
      <c r="G79" s="3">
        <f t="shared" si="3"/>
        <v>150000</v>
      </c>
    </row>
    <row r="81" spans="3:7" ht="13.5" customHeight="1" x14ac:dyDescent="0.25">
      <c r="F81" t="s">
        <v>25</v>
      </c>
      <c r="G81" s="3">
        <f>SUM(G4:G79)</f>
        <v>28670000</v>
      </c>
    </row>
    <row r="86" spans="3:7" ht="13.5" customHeight="1" x14ac:dyDescent="0.25">
      <c r="C86" s="24" t="s">
        <v>28</v>
      </c>
      <c r="D86" s="24" t="s">
        <v>27</v>
      </c>
      <c r="E86" s="25"/>
    </row>
    <row r="87" spans="3:7" ht="13.5" customHeight="1" x14ac:dyDescent="0.25">
      <c r="C87" s="4" t="s">
        <v>13</v>
      </c>
      <c r="D87" s="23">
        <v>6950000</v>
      </c>
    </row>
    <row r="88" spans="3:7" ht="13.5" customHeight="1" x14ac:dyDescent="0.25">
      <c r="C88" s="4" t="s">
        <v>10</v>
      </c>
      <c r="D88" s="23">
        <v>12250000</v>
      </c>
    </row>
    <row r="89" spans="3:7" ht="13.5" customHeight="1" x14ac:dyDescent="0.25">
      <c r="C89" s="4" t="s">
        <v>19</v>
      </c>
      <c r="D89" s="23">
        <v>6150000</v>
      </c>
    </row>
    <row r="90" spans="3:7" ht="13.5" customHeight="1" x14ac:dyDescent="0.25">
      <c r="C90" s="4" t="s">
        <v>16</v>
      </c>
      <c r="D90" s="23">
        <v>3320000</v>
      </c>
    </row>
    <row r="91" spans="3:7" ht="13.5" customHeight="1" x14ac:dyDescent="0.25">
      <c r="C91" s="26" t="s">
        <v>26</v>
      </c>
      <c r="D91" s="27">
        <f>SUM(D86:D90)</f>
        <v>28670000</v>
      </c>
      <c r="E91" s="27"/>
    </row>
  </sheetData>
  <sortState ref="I5:N10">
    <sortCondition ref="I5:I10"/>
  </sortState>
  <mergeCells count="3">
    <mergeCell ref="A1:G2"/>
    <mergeCell ref="I2:N2"/>
    <mergeCell ref="I3:N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0F6C2-E8CD-492A-8B87-31BBC477F8C7}">
  <dimension ref="A1:R33"/>
  <sheetViews>
    <sheetView tabSelected="1" topLeftCell="O1" workbookViewId="0">
      <selection activeCell="C8" sqref="C8"/>
    </sheetView>
  </sheetViews>
  <sheetFormatPr defaultRowHeight="15" x14ac:dyDescent="0.25"/>
  <cols>
    <col min="4" max="4" width="11.28515625" customWidth="1"/>
    <col min="5" max="5" width="11.140625" customWidth="1"/>
    <col min="8" max="8" width="17.7109375" customWidth="1"/>
    <col min="9" max="9" width="21" customWidth="1"/>
    <col min="10" max="10" width="8.7109375" bestFit="1" customWidth="1"/>
    <col min="11" max="11" width="9.7109375" bestFit="1" customWidth="1"/>
    <col min="12" max="12" width="8" bestFit="1" customWidth="1"/>
    <col min="14" max="14" width="18.7109375" customWidth="1"/>
    <col min="15" max="15" width="19.5703125" customWidth="1"/>
  </cols>
  <sheetData>
    <row r="1" spans="1:18" x14ac:dyDescent="0.25">
      <c r="H1" s="35" t="s">
        <v>60</v>
      </c>
      <c r="I1" s="35"/>
      <c r="J1" s="35"/>
      <c r="K1" s="35"/>
      <c r="L1" s="35"/>
      <c r="N1" s="36" t="s">
        <v>60</v>
      </c>
      <c r="O1" s="37"/>
      <c r="P1" s="37"/>
      <c r="Q1" s="37"/>
      <c r="R1" s="38"/>
    </row>
    <row r="2" spans="1:18" x14ac:dyDescent="0.25">
      <c r="A2" s="6" t="s">
        <v>41</v>
      </c>
      <c r="B2" s="6" t="s">
        <v>42</v>
      </c>
      <c r="C2" s="6" t="s">
        <v>32</v>
      </c>
      <c r="D2" s="6" t="s">
        <v>43</v>
      </c>
      <c r="E2" s="6" t="s">
        <v>44</v>
      </c>
      <c r="H2" s="34" t="s">
        <v>35</v>
      </c>
      <c r="I2" s="34"/>
      <c r="J2" s="34"/>
      <c r="K2" s="34"/>
      <c r="L2" s="34"/>
      <c r="N2" s="39" t="s">
        <v>40</v>
      </c>
      <c r="O2" s="40"/>
      <c r="P2" s="40"/>
      <c r="Q2" s="40"/>
      <c r="R2" s="41"/>
    </row>
    <row r="3" spans="1:18" x14ac:dyDescent="0.25">
      <c r="A3" s="7" t="s">
        <v>35</v>
      </c>
      <c r="B3" s="7">
        <v>7854500</v>
      </c>
      <c r="C3" s="7">
        <v>8750000</v>
      </c>
      <c r="D3" s="7">
        <f>C3-B3</f>
        <v>895500</v>
      </c>
      <c r="E3" s="7" t="str">
        <f>IF(D3&gt;0,"Profit","Loss")</f>
        <v>Profit</v>
      </c>
      <c r="H3" s="12" t="s">
        <v>45</v>
      </c>
      <c r="I3" s="12" t="s">
        <v>46</v>
      </c>
      <c r="J3" s="12" t="s">
        <v>5</v>
      </c>
      <c r="K3" s="12" t="s">
        <v>47</v>
      </c>
      <c r="L3" s="12" t="s">
        <v>25</v>
      </c>
      <c r="N3" s="9" t="s">
        <v>45</v>
      </c>
      <c r="O3" s="9" t="s">
        <v>46</v>
      </c>
      <c r="P3" s="9" t="s">
        <v>5</v>
      </c>
      <c r="Q3" s="9" t="s">
        <v>47</v>
      </c>
      <c r="R3" s="9" t="s">
        <v>25</v>
      </c>
    </row>
    <row r="4" spans="1:18" x14ac:dyDescent="0.25">
      <c r="A4" s="7" t="s">
        <v>39</v>
      </c>
      <c r="B4" s="7">
        <v>9998300</v>
      </c>
      <c r="C4" s="7">
        <v>9920000</v>
      </c>
      <c r="D4" s="7">
        <f>C4-B4</f>
        <v>-78300</v>
      </c>
      <c r="E4" s="7" t="str">
        <f>IF(D4&gt;0,"Profit","Loss")</f>
        <v>Loss</v>
      </c>
      <c r="H4" s="13" t="s">
        <v>10</v>
      </c>
      <c r="I4" s="13" t="s">
        <v>4</v>
      </c>
      <c r="J4" s="13">
        <v>53</v>
      </c>
      <c r="K4" s="13">
        <v>60000</v>
      </c>
      <c r="L4" s="13">
        <v>3180000</v>
      </c>
      <c r="N4" s="8" t="s">
        <v>10</v>
      </c>
      <c r="O4" s="8" t="s">
        <v>4</v>
      </c>
      <c r="P4" s="8">
        <v>42</v>
      </c>
      <c r="Q4" s="8">
        <v>60000</v>
      </c>
      <c r="R4" s="8">
        <v>2520000</v>
      </c>
    </row>
    <row r="5" spans="1:18" x14ac:dyDescent="0.25">
      <c r="A5" s="7" t="s">
        <v>40</v>
      </c>
      <c r="B5" s="7">
        <v>8985700</v>
      </c>
      <c r="C5" s="7">
        <v>10000000</v>
      </c>
      <c r="D5" s="7">
        <f>C5-B5</f>
        <v>1014300</v>
      </c>
      <c r="E5" s="10" t="str">
        <f>IF(D5&gt;0,"Profit","Loss")</f>
        <v>Profit</v>
      </c>
      <c r="H5" s="13" t="s">
        <v>13</v>
      </c>
      <c r="I5" s="13" t="s">
        <v>4</v>
      </c>
      <c r="J5" s="13">
        <v>48</v>
      </c>
      <c r="K5" s="13">
        <v>54000</v>
      </c>
      <c r="L5" s="13">
        <v>2592000</v>
      </c>
      <c r="N5" s="8" t="s">
        <v>13</v>
      </c>
      <c r="O5" s="8" t="s">
        <v>4</v>
      </c>
      <c r="P5" s="8">
        <v>41</v>
      </c>
      <c r="Q5" s="8">
        <v>45000</v>
      </c>
      <c r="R5" s="8">
        <v>1845000</v>
      </c>
    </row>
    <row r="6" spans="1:18" x14ac:dyDescent="0.25">
      <c r="E6" s="11"/>
      <c r="H6" s="13" t="s">
        <v>19</v>
      </c>
      <c r="I6" s="13" t="s">
        <v>4</v>
      </c>
      <c r="J6" s="13">
        <v>56</v>
      </c>
      <c r="K6" s="13">
        <v>26000</v>
      </c>
      <c r="L6" s="13">
        <v>1456000</v>
      </c>
      <c r="N6" s="8" t="s">
        <v>19</v>
      </c>
      <c r="O6" s="8" t="s">
        <v>4</v>
      </c>
      <c r="P6" s="8">
        <v>50</v>
      </c>
      <c r="Q6" s="8">
        <v>26000</v>
      </c>
      <c r="R6" s="8">
        <v>1300000</v>
      </c>
    </row>
    <row r="7" spans="1:18" x14ac:dyDescent="0.25">
      <c r="H7" s="13" t="s">
        <v>16</v>
      </c>
      <c r="I7" s="13" t="s">
        <v>4</v>
      </c>
      <c r="J7" s="13">
        <v>48</v>
      </c>
      <c r="K7" s="13">
        <v>17000</v>
      </c>
      <c r="L7" s="13">
        <v>816000</v>
      </c>
      <c r="N7" s="8" t="s">
        <v>16</v>
      </c>
      <c r="O7" s="8" t="s">
        <v>4</v>
      </c>
      <c r="P7" s="8">
        <v>58</v>
      </c>
      <c r="Q7" s="8">
        <v>17000</v>
      </c>
      <c r="R7" s="8">
        <v>986000</v>
      </c>
    </row>
    <row r="8" spans="1:18" x14ac:dyDescent="0.25">
      <c r="C8">
        <f>SUM(C3:C4)</f>
        <v>18670000</v>
      </c>
      <c r="H8" s="13" t="s">
        <v>48</v>
      </c>
      <c r="I8" s="13" t="s">
        <v>49</v>
      </c>
      <c r="J8" s="8"/>
      <c r="K8" s="13"/>
      <c r="L8" s="13">
        <v>80000</v>
      </c>
      <c r="N8" s="8" t="s">
        <v>48</v>
      </c>
      <c r="O8" s="8" t="s">
        <v>49</v>
      </c>
      <c r="P8" s="8"/>
      <c r="Q8" s="8"/>
      <c r="R8" s="8">
        <v>88000</v>
      </c>
    </row>
    <row r="9" spans="1:18" x14ac:dyDescent="0.25">
      <c r="H9" s="13" t="s">
        <v>50</v>
      </c>
      <c r="I9" s="13" t="s">
        <v>49</v>
      </c>
      <c r="J9" s="8"/>
      <c r="K9" s="13"/>
      <c r="L9" s="13">
        <v>150000</v>
      </c>
      <c r="N9" s="8" t="s">
        <v>50</v>
      </c>
      <c r="O9" s="8" t="s">
        <v>49</v>
      </c>
      <c r="P9" s="8"/>
      <c r="Q9" s="8"/>
      <c r="R9" s="8">
        <v>15000</v>
      </c>
    </row>
    <row r="10" spans="1:18" x14ac:dyDescent="0.25">
      <c r="H10" s="13" t="s">
        <v>51</v>
      </c>
      <c r="I10" s="13" t="s">
        <v>52</v>
      </c>
      <c r="J10" s="8">
        <v>5</v>
      </c>
      <c r="K10" s="13">
        <v>30000</v>
      </c>
      <c r="L10" s="13">
        <v>150000</v>
      </c>
      <c r="N10" s="8" t="s">
        <v>61</v>
      </c>
      <c r="O10" s="8" t="s">
        <v>55</v>
      </c>
      <c r="P10" s="8"/>
      <c r="Q10" s="8"/>
      <c r="R10" s="8">
        <v>150000</v>
      </c>
    </row>
    <row r="11" spans="1:18" x14ac:dyDescent="0.25">
      <c r="H11" s="13" t="s">
        <v>53</v>
      </c>
      <c r="I11" s="13" t="s">
        <v>52</v>
      </c>
      <c r="J11" s="8"/>
      <c r="K11" s="13"/>
      <c r="L11" s="13">
        <v>150000</v>
      </c>
      <c r="N11" s="8" t="s">
        <v>51</v>
      </c>
      <c r="O11" s="8" t="s">
        <v>52</v>
      </c>
      <c r="P11" s="8">
        <v>5</v>
      </c>
      <c r="Q11" s="8">
        <v>30000</v>
      </c>
      <c r="R11" s="8">
        <v>150000</v>
      </c>
    </row>
    <row r="12" spans="1:18" x14ac:dyDescent="0.25">
      <c r="H12" s="13" t="s">
        <v>54</v>
      </c>
      <c r="I12" s="13" t="s">
        <v>55</v>
      </c>
      <c r="J12" s="8"/>
      <c r="K12" s="13"/>
      <c r="L12" s="13">
        <v>60000</v>
      </c>
      <c r="N12" s="8" t="s">
        <v>53</v>
      </c>
      <c r="O12" s="8" t="s">
        <v>52</v>
      </c>
      <c r="P12" s="8"/>
      <c r="Q12" s="8"/>
      <c r="R12" s="8">
        <v>150000</v>
      </c>
    </row>
    <row r="13" spans="1:18" x14ac:dyDescent="0.25">
      <c r="H13" s="13" t="s">
        <v>56</v>
      </c>
      <c r="I13" s="13" t="s">
        <v>57</v>
      </c>
      <c r="J13" s="8"/>
      <c r="K13" s="13"/>
      <c r="L13" s="13">
        <v>75000</v>
      </c>
      <c r="N13" s="8" t="s">
        <v>54</v>
      </c>
      <c r="O13" s="8" t="s">
        <v>55</v>
      </c>
      <c r="P13" s="8"/>
      <c r="Q13" s="8"/>
      <c r="R13" s="8">
        <v>60000</v>
      </c>
    </row>
    <row r="14" spans="1:18" x14ac:dyDescent="0.25">
      <c r="H14" s="13" t="s">
        <v>58</v>
      </c>
      <c r="I14" s="13" t="s">
        <v>55</v>
      </c>
      <c r="J14" s="8"/>
      <c r="K14" s="13"/>
      <c r="L14" s="13">
        <v>72000</v>
      </c>
      <c r="N14" s="8" t="s">
        <v>56</v>
      </c>
      <c r="O14" s="8" t="s">
        <v>57</v>
      </c>
      <c r="P14" s="8"/>
      <c r="Q14" s="8"/>
      <c r="R14" s="8">
        <v>75000</v>
      </c>
    </row>
    <row r="15" spans="1:18" x14ac:dyDescent="0.25">
      <c r="H15" s="13" t="s">
        <v>59</v>
      </c>
      <c r="I15" s="13" t="s">
        <v>59</v>
      </c>
      <c r="J15" s="8"/>
      <c r="K15" s="13"/>
      <c r="L15" s="13">
        <v>40000</v>
      </c>
      <c r="N15" s="8" t="s">
        <v>58</v>
      </c>
      <c r="O15" s="8" t="s">
        <v>55</v>
      </c>
      <c r="P15" s="8"/>
      <c r="Q15" s="8"/>
      <c r="R15" s="8">
        <v>72000</v>
      </c>
    </row>
    <row r="16" spans="1:18" x14ac:dyDescent="0.25">
      <c r="L16">
        <f>SUM(L4:L15)</f>
        <v>8821000</v>
      </c>
      <c r="N16" s="8" t="s">
        <v>59</v>
      </c>
      <c r="O16" s="8" t="s">
        <v>59</v>
      </c>
      <c r="P16" s="8"/>
      <c r="Q16" s="8"/>
      <c r="R16" s="8">
        <v>35000</v>
      </c>
    </row>
    <row r="18" spans="8:15" x14ac:dyDescent="0.25">
      <c r="H18" s="35" t="s">
        <v>60</v>
      </c>
      <c r="I18" s="35"/>
      <c r="J18" s="35"/>
      <c r="K18" s="35"/>
      <c r="L18" s="35"/>
    </row>
    <row r="19" spans="8:15" x14ac:dyDescent="0.25">
      <c r="H19" s="34" t="s">
        <v>39</v>
      </c>
      <c r="I19" s="34"/>
      <c r="J19" s="34"/>
      <c r="K19" s="34"/>
      <c r="L19" s="34"/>
    </row>
    <row r="20" spans="8:15" x14ac:dyDescent="0.25">
      <c r="H20" s="12" t="s">
        <v>45</v>
      </c>
      <c r="I20" s="12" t="s">
        <v>46</v>
      </c>
      <c r="J20" s="12" t="s">
        <v>5</v>
      </c>
      <c r="K20" s="12" t="s">
        <v>47</v>
      </c>
      <c r="L20" s="12" t="s">
        <v>25</v>
      </c>
      <c r="N20" s="28" t="s">
        <v>62</v>
      </c>
      <c r="O20" s="28" t="s">
        <v>75</v>
      </c>
    </row>
    <row r="21" spans="8:15" x14ac:dyDescent="0.25">
      <c r="H21" s="13" t="s">
        <v>10</v>
      </c>
      <c r="I21" s="13" t="s">
        <v>4</v>
      </c>
      <c r="J21" s="13">
        <v>55</v>
      </c>
      <c r="K21" s="13">
        <v>60000</v>
      </c>
      <c r="L21" s="13">
        <v>3300000</v>
      </c>
      <c r="N21" s="14" t="s">
        <v>35</v>
      </c>
      <c r="O21" s="14">
        <f>SUMIF(I4:I15,I4,J4:J15)</f>
        <v>205</v>
      </c>
    </row>
    <row r="22" spans="8:15" x14ac:dyDescent="0.25">
      <c r="H22" s="13" t="s">
        <v>13</v>
      </c>
      <c r="I22" s="13" t="s">
        <v>4</v>
      </c>
      <c r="J22" s="13">
        <v>50</v>
      </c>
      <c r="K22" s="13">
        <v>52000</v>
      </c>
      <c r="L22" s="13">
        <v>2600000</v>
      </c>
      <c r="N22" s="14" t="s">
        <v>39</v>
      </c>
      <c r="O22" s="14">
        <f>SUMIF(I21:I32,I21,J21:J32)</f>
        <v>211</v>
      </c>
    </row>
    <row r="23" spans="8:15" x14ac:dyDescent="0.25">
      <c r="H23" s="13" t="s">
        <v>19</v>
      </c>
      <c r="I23" s="13" t="s">
        <v>4</v>
      </c>
      <c r="J23" s="13">
        <v>49</v>
      </c>
      <c r="K23" s="13">
        <v>25000</v>
      </c>
      <c r="L23" s="13">
        <v>1225000</v>
      </c>
      <c r="N23" s="14" t="s">
        <v>40</v>
      </c>
      <c r="O23" s="14">
        <f>SUMIF(O4:O16,O4,P4:P16)</f>
        <v>191</v>
      </c>
    </row>
    <row r="24" spans="8:15" x14ac:dyDescent="0.25">
      <c r="H24" s="13" t="s">
        <v>16</v>
      </c>
      <c r="I24" s="13" t="s">
        <v>4</v>
      </c>
      <c r="J24" s="13">
        <v>57</v>
      </c>
      <c r="K24" s="13">
        <v>16000</v>
      </c>
      <c r="L24" s="13">
        <v>912000</v>
      </c>
      <c r="N24" s="15" t="s">
        <v>63</v>
      </c>
      <c r="O24" s="30">
        <f>MIN(O21:O23)</f>
        <v>191</v>
      </c>
    </row>
    <row r="25" spans="8:15" x14ac:dyDescent="0.25">
      <c r="H25" s="13" t="s">
        <v>48</v>
      </c>
      <c r="I25" s="13" t="s">
        <v>49</v>
      </c>
      <c r="J25" s="8"/>
      <c r="K25" s="13"/>
      <c r="L25" s="13">
        <v>85000</v>
      </c>
    </row>
    <row r="26" spans="8:15" x14ac:dyDescent="0.25">
      <c r="H26" s="13" t="s">
        <v>50</v>
      </c>
      <c r="I26" s="13" t="s">
        <v>49</v>
      </c>
      <c r="J26" s="8"/>
      <c r="K26" s="13"/>
      <c r="L26" s="13">
        <v>40000</v>
      </c>
    </row>
    <row r="27" spans="8:15" x14ac:dyDescent="0.25">
      <c r="H27" s="13" t="s">
        <v>51</v>
      </c>
      <c r="I27" s="13" t="s">
        <v>52</v>
      </c>
      <c r="J27" s="8">
        <v>5</v>
      </c>
      <c r="K27" s="13">
        <v>30000</v>
      </c>
      <c r="L27" s="13">
        <v>150000</v>
      </c>
    </row>
    <row r="28" spans="8:15" x14ac:dyDescent="0.25">
      <c r="H28" s="13" t="s">
        <v>53</v>
      </c>
      <c r="I28" s="13" t="s">
        <v>52</v>
      </c>
      <c r="J28" s="8"/>
      <c r="K28" s="13"/>
      <c r="L28" s="13">
        <v>150000</v>
      </c>
    </row>
    <row r="29" spans="8:15" x14ac:dyDescent="0.25">
      <c r="H29" s="13" t="s">
        <v>54</v>
      </c>
      <c r="I29" s="13" t="s">
        <v>55</v>
      </c>
      <c r="J29" s="8"/>
      <c r="K29" s="13"/>
      <c r="L29" s="13">
        <v>60000</v>
      </c>
    </row>
    <row r="30" spans="8:15" x14ac:dyDescent="0.25">
      <c r="H30" s="13" t="s">
        <v>56</v>
      </c>
      <c r="I30" s="13" t="s">
        <v>57</v>
      </c>
      <c r="J30" s="8"/>
      <c r="K30" s="13"/>
      <c r="L30" s="13">
        <v>75000</v>
      </c>
    </row>
    <row r="31" spans="8:15" x14ac:dyDescent="0.25">
      <c r="H31" s="13" t="s">
        <v>58</v>
      </c>
      <c r="I31" s="13" t="s">
        <v>55</v>
      </c>
      <c r="J31" s="8"/>
      <c r="K31" s="13"/>
      <c r="L31" s="13">
        <v>68000</v>
      </c>
    </row>
    <row r="32" spans="8:15" x14ac:dyDescent="0.25">
      <c r="H32" s="13" t="s">
        <v>59</v>
      </c>
      <c r="I32" s="13" t="s">
        <v>59</v>
      </c>
      <c r="J32" s="8"/>
      <c r="K32" s="13"/>
      <c r="L32" s="13">
        <v>37000</v>
      </c>
    </row>
    <row r="33" spans="12:12" x14ac:dyDescent="0.25">
      <c r="L33">
        <f>SUM(L21:L32)</f>
        <v>8702000</v>
      </c>
    </row>
  </sheetData>
  <mergeCells count="6">
    <mergeCell ref="H2:L2"/>
    <mergeCell ref="H1:L1"/>
    <mergeCell ref="H19:L19"/>
    <mergeCell ref="H18:L18"/>
    <mergeCell ref="N1:R1"/>
    <mergeCell ref="N2:R2"/>
  </mergeCells>
  <phoneticPr fontId="2" type="noConversion"/>
  <conditionalFormatting sqref="E3:E6">
    <cfRule type="containsText" dxfId="1" priority="1" operator="containsText" text="Loss">
      <formula>NOT(ISERROR(SEARCH("Loss",E3)))</formula>
    </cfRule>
    <cfRule type="containsText" dxfId="0" priority="2" operator="containsText" text="Profit">
      <formula>NOT(ISERROR(SEARCH("Profit",E3)))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CD90-D7D9-4A81-B602-4B25D9A0FE94}">
  <dimension ref="A1:D14"/>
  <sheetViews>
    <sheetView workbookViewId="0">
      <selection activeCell="D16" sqref="D16"/>
    </sheetView>
  </sheetViews>
  <sheetFormatPr defaultRowHeight="15" x14ac:dyDescent="0.25"/>
  <cols>
    <col min="1" max="1" width="12.85546875" customWidth="1"/>
    <col min="2" max="2" width="11.42578125" customWidth="1"/>
  </cols>
  <sheetData>
    <row r="1" spans="1:4" x14ac:dyDescent="0.25">
      <c r="A1" s="42" t="s">
        <v>74</v>
      </c>
      <c r="B1" s="42"/>
      <c r="C1" s="42"/>
      <c r="D1" s="42"/>
    </row>
    <row r="2" spans="1:4" x14ac:dyDescent="0.25">
      <c r="A2" s="16" t="s">
        <v>41</v>
      </c>
      <c r="B2" s="16" t="s">
        <v>42</v>
      </c>
      <c r="C2" s="16" t="s">
        <v>32</v>
      </c>
      <c r="D2" s="16" t="s">
        <v>64</v>
      </c>
    </row>
    <row r="3" spans="1:4" x14ac:dyDescent="0.25">
      <c r="A3" s="17" t="s">
        <v>35</v>
      </c>
      <c r="B3" s="17">
        <v>9288500</v>
      </c>
      <c r="C3" s="17">
        <v>8750000</v>
      </c>
      <c r="D3" s="17">
        <v>-538500</v>
      </c>
    </row>
    <row r="4" spans="1:4" x14ac:dyDescent="0.25">
      <c r="A4" s="17" t="s">
        <v>39</v>
      </c>
      <c r="B4" s="17">
        <v>9744300</v>
      </c>
      <c r="C4" s="17">
        <v>9920000</v>
      </c>
      <c r="D4" s="17">
        <v>175700</v>
      </c>
    </row>
    <row r="5" spans="1:4" x14ac:dyDescent="0.25">
      <c r="A5" s="17" t="s">
        <v>40</v>
      </c>
      <c r="B5" s="17">
        <v>8904700</v>
      </c>
      <c r="C5" s="17">
        <v>10000000</v>
      </c>
      <c r="D5" s="17">
        <v>1095300</v>
      </c>
    </row>
    <row r="6" spans="1:4" x14ac:dyDescent="0.25">
      <c r="A6" s="17" t="s">
        <v>65</v>
      </c>
      <c r="B6" s="17">
        <v>7345200</v>
      </c>
      <c r="C6" s="17">
        <v>7957400</v>
      </c>
      <c r="D6" s="17">
        <v>612200</v>
      </c>
    </row>
    <row r="7" spans="1:4" x14ac:dyDescent="0.25">
      <c r="A7" s="17" t="s">
        <v>66</v>
      </c>
      <c r="B7" s="17">
        <v>8987000</v>
      </c>
      <c r="C7" s="17">
        <v>9876500</v>
      </c>
      <c r="D7" s="17">
        <v>889500</v>
      </c>
    </row>
    <row r="8" spans="1:4" x14ac:dyDescent="0.25">
      <c r="A8" s="17" t="s">
        <v>67</v>
      </c>
      <c r="B8" s="17">
        <v>5215400</v>
      </c>
      <c r="C8" s="17">
        <v>5164500</v>
      </c>
      <c r="D8" s="17">
        <v>-50900</v>
      </c>
    </row>
    <row r="9" spans="1:4" x14ac:dyDescent="0.25">
      <c r="A9" s="17" t="s">
        <v>68</v>
      </c>
      <c r="B9" s="17">
        <v>9976500</v>
      </c>
      <c r="C9" s="17">
        <v>11543600</v>
      </c>
      <c r="D9" s="17">
        <v>1567100</v>
      </c>
    </row>
    <row r="10" spans="1:4" x14ac:dyDescent="0.25">
      <c r="A10" s="17" t="s">
        <v>69</v>
      </c>
      <c r="B10" s="17">
        <v>7976700</v>
      </c>
      <c r="C10" s="17">
        <v>8087900</v>
      </c>
      <c r="D10" s="17">
        <v>111200</v>
      </c>
    </row>
    <row r="11" spans="1:4" x14ac:dyDescent="0.25">
      <c r="A11" s="17" t="s">
        <v>70</v>
      </c>
      <c r="B11" s="17">
        <v>9879000</v>
      </c>
      <c r="C11" s="17">
        <v>9969800</v>
      </c>
      <c r="D11" s="17">
        <v>90800</v>
      </c>
    </row>
    <row r="12" spans="1:4" x14ac:dyDescent="0.25">
      <c r="A12" s="17" t="s">
        <v>71</v>
      </c>
      <c r="B12" s="17">
        <v>6234800</v>
      </c>
      <c r="C12" s="17">
        <v>7024000</v>
      </c>
      <c r="D12" s="17">
        <v>789200</v>
      </c>
    </row>
    <row r="13" spans="1:4" x14ac:dyDescent="0.25">
      <c r="A13" s="17" t="s">
        <v>72</v>
      </c>
      <c r="B13" s="17">
        <v>4534800</v>
      </c>
      <c r="C13" s="17">
        <v>4809300</v>
      </c>
      <c r="D13" s="17">
        <v>274500</v>
      </c>
    </row>
    <row r="14" spans="1:4" x14ac:dyDescent="0.25">
      <c r="A14" s="17" t="s">
        <v>73</v>
      </c>
      <c r="B14" s="17">
        <v>8348700</v>
      </c>
      <c r="C14" s="17">
        <v>8834800</v>
      </c>
      <c r="D14" s="17">
        <v>486100</v>
      </c>
    </row>
  </sheetData>
  <mergeCells count="1">
    <mergeCell ref="A1:D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B143-2F06-4994-A554-E9C98F323430}">
  <dimension ref="A1:J84"/>
  <sheetViews>
    <sheetView topLeftCell="B70" workbookViewId="0">
      <selection activeCell="C84" sqref="C84"/>
    </sheetView>
  </sheetViews>
  <sheetFormatPr defaultRowHeight="15" x14ac:dyDescent="0.25"/>
  <cols>
    <col min="1" max="1" width="9.7109375" bestFit="1" customWidth="1"/>
    <col min="2" max="2" width="9.5703125" bestFit="1" customWidth="1"/>
    <col min="3" max="3" width="13.85546875" bestFit="1" customWidth="1"/>
    <col min="4" max="4" width="11.85546875" bestFit="1" customWidth="1"/>
    <col min="5" max="5" width="8.7109375" bestFit="1" customWidth="1"/>
    <col min="6" max="6" width="10.28515625" bestFit="1" customWidth="1"/>
    <col min="7" max="7" width="10.42578125" bestFit="1" customWidth="1"/>
    <col min="9" max="9" width="12.85546875" bestFit="1" customWidth="1"/>
    <col min="10" max="10" width="15.85546875" bestFit="1" customWidth="1"/>
  </cols>
  <sheetData>
    <row r="1" spans="1:10" x14ac:dyDescent="0.25">
      <c r="A1" s="31" t="s">
        <v>0</v>
      </c>
      <c r="B1" s="31"/>
      <c r="C1" s="31"/>
      <c r="D1" s="31"/>
      <c r="E1" s="31"/>
      <c r="F1" s="31"/>
      <c r="G1" s="31"/>
    </row>
    <row r="2" spans="1:10" x14ac:dyDescent="0.25">
      <c r="A2" s="31"/>
      <c r="B2" s="31"/>
      <c r="C2" s="31"/>
      <c r="D2" s="31"/>
      <c r="E2" s="31"/>
      <c r="F2" s="31"/>
      <c r="G2" s="31"/>
    </row>
    <row r="3" spans="1:10" ht="3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10" x14ac:dyDescent="0.25">
      <c r="A4" s="2">
        <v>45296</v>
      </c>
      <c r="B4" s="3" t="s">
        <v>8</v>
      </c>
      <c r="C4" s="3" t="s">
        <v>9</v>
      </c>
      <c r="D4" s="3" t="s">
        <v>10</v>
      </c>
      <c r="E4" s="3">
        <v>5</v>
      </c>
      <c r="F4" s="3">
        <v>70000</v>
      </c>
      <c r="G4" s="3">
        <f>E4*F4</f>
        <v>350000</v>
      </c>
      <c r="I4" s="29" t="s">
        <v>2</v>
      </c>
      <c r="J4" s="29" t="s">
        <v>7</v>
      </c>
    </row>
    <row r="5" spans="1:10" ht="15.75" customHeight="1" x14ac:dyDescent="0.25">
      <c r="A5" s="2">
        <v>45297</v>
      </c>
      <c r="B5" s="3" t="s">
        <v>11</v>
      </c>
      <c r="C5" s="3" t="s">
        <v>12</v>
      </c>
      <c r="D5" s="3" t="s">
        <v>13</v>
      </c>
      <c r="E5" s="3">
        <v>10</v>
      </c>
      <c r="F5" s="3">
        <v>50000</v>
      </c>
      <c r="G5" s="3">
        <f t="shared" ref="G5:G68" si="0">E5*F5</f>
        <v>500000</v>
      </c>
      <c r="I5" t="s">
        <v>8</v>
      </c>
      <c r="J5">
        <f>SUMIF(B4:B79,B4,G4:G79)</f>
        <v>5010000</v>
      </c>
    </row>
    <row r="6" spans="1:10" x14ac:dyDescent="0.25">
      <c r="A6" s="2">
        <v>45298</v>
      </c>
      <c r="B6" s="3" t="s">
        <v>14</v>
      </c>
      <c r="C6" s="3" t="s">
        <v>15</v>
      </c>
      <c r="D6" s="3" t="s">
        <v>16</v>
      </c>
      <c r="E6" s="3">
        <v>7</v>
      </c>
      <c r="F6" s="3">
        <v>20000</v>
      </c>
      <c r="G6" s="3">
        <f t="shared" si="0"/>
        <v>140000</v>
      </c>
      <c r="I6" t="s">
        <v>11</v>
      </c>
      <c r="J6">
        <f>SUMIF(B4:B79,B5,G4:G79)</f>
        <v>4340000</v>
      </c>
    </row>
    <row r="7" spans="1:10" x14ac:dyDescent="0.25">
      <c r="A7" s="2">
        <v>45299</v>
      </c>
      <c r="B7" s="3" t="s">
        <v>17</v>
      </c>
      <c r="C7" s="3" t="s">
        <v>18</v>
      </c>
      <c r="D7" s="3" t="s">
        <v>19</v>
      </c>
      <c r="E7" s="3">
        <v>15</v>
      </c>
      <c r="F7" s="3">
        <v>30000</v>
      </c>
      <c r="G7" s="3">
        <f t="shared" si="0"/>
        <v>450000</v>
      </c>
      <c r="I7" t="s">
        <v>14</v>
      </c>
      <c r="J7">
        <f>SUMIF(B4:B79,B6,G4:G79)</f>
        <v>4110000</v>
      </c>
    </row>
    <row r="8" spans="1:10" x14ac:dyDescent="0.25">
      <c r="A8" s="2">
        <v>45300</v>
      </c>
      <c r="B8" s="3" t="s">
        <v>20</v>
      </c>
      <c r="C8" s="3" t="s">
        <v>21</v>
      </c>
      <c r="D8" s="3" t="s">
        <v>10</v>
      </c>
      <c r="E8" s="3">
        <v>3</v>
      </c>
      <c r="F8" s="3">
        <v>70000</v>
      </c>
      <c r="G8" s="3">
        <f t="shared" si="0"/>
        <v>210000</v>
      </c>
      <c r="I8" t="s">
        <v>17</v>
      </c>
      <c r="J8">
        <f>SUMIF(B4:B79,B7,G4:G79)</f>
        <v>4760000</v>
      </c>
    </row>
    <row r="9" spans="1:10" x14ac:dyDescent="0.25">
      <c r="A9" s="2">
        <v>45301</v>
      </c>
      <c r="B9" s="3" t="s">
        <v>22</v>
      </c>
      <c r="C9" s="3" t="s">
        <v>23</v>
      </c>
      <c r="D9" s="3" t="s">
        <v>13</v>
      </c>
      <c r="E9" s="3">
        <v>6</v>
      </c>
      <c r="F9" s="3">
        <v>50000</v>
      </c>
      <c r="G9" s="3">
        <f t="shared" si="0"/>
        <v>300000</v>
      </c>
      <c r="I9" t="s">
        <v>20</v>
      </c>
      <c r="J9">
        <f>SUMIF(B4:B79,B8,G4:G79)</f>
        <v>4600000</v>
      </c>
    </row>
    <row r="10" spans="1:10" ht="15" customHeight="1" x14ac:dyDescent="0.25">
      <c r="A10" s="2">
        <v>45302</v>
      </c>
      <c r="B10" s="3" t="s">
        <v>11</v>
      </c>
      <c r="C10" s="3" t="s">
        <v>15</v>
      </c>
      <c r="D10" s="3" t="s">
        <v>16</v>
      </c>
      <c r="E10" s="3">
        <v>4</v>
      </c>
      <c r="F10" s="3">
        <v>20000</v>
      </c>
      <c r="G10" s="3">
        <f t="shared" si="0"/>
        <v>80000</v>
      </c>
      <c r="I10" t="s">
        <v>22</v>
      </c>
      <c r="J10">
        <f>SUMIF(B4:B79,B9,G4:G79)</f>
        <v>5850000</v>
      </c>
    </row>
    <row r="11" spans="1:10" x14ac:dyDescent="0.25">
      <c r="A11" s="2">
        <v>45303</v>
      </c>
      <c r="B11" s="3" t="s">
        <v>14</v>
      </c>
      <c r="C11" s="3" t="s">
        <v>18</v>
      </c>
      <c r="D11" s="3" t="s">
        <v>19</v>
      </c>
      <c r="E11" s="3">
        <v>10</v>
      </c>
      <c r="F11" s="3">
        <v>30000</v>
      </c>
      <c r="G11" s="3">
        <f t="shared" si="0"/>
        <v>300000</v>
      </c>
      <c r="I11" t="s">
        <v>25</v>
      </c>
      <c r="J11">
        <f>SUM(J5:J10)</f>
        <v>28670000</v>
      </c>
    </row>
    <row r="12" spans="1:10" x14ac:dyDescent="0.25">
      <c r="A12" s="2">
        <v>45304</v>
      </c>
      <c r="B12" s="3" t="s">
        <v>8</v>
      </c>
      <c r="C12" s="3" t="s">
        <v>9</v>
      </c>
      <c r="D12" s="3" t="s">
        <v>10</v>
      </c>
      <c r="E12" s="3">
        <v>8</v>
      </c>
      <c r="F12" s="3">
        <v>70000</v>
      </c>
      <c r="G12" s="3">
        <f t="shared" si="0"/>
        <v>560000</v>
      </c>
    </row>
    <row r="13" spans="1:10" x14ac:dyDescent="0.25">
      <c r="A13" s="2">
        <v>45305</v>
      </c>
      <c r="B13" s="3" t="s">
        <v>20</v>
      </c>
      <c r="C13" s="3" t="s">
        <v>9</v>
      </c>
      <c r="D13" s="3" t="s">
        <v>13</v>
      </c>
      <c r="E13" s="3">
        <v>12</v>
      </c>
      <c r="F13" s="3">
        <v>50000</v>
      </c>
      <c r="G13" s="3">
        <f t="shared" si="0"/>
        <v>600000</v>
      </c>
    </row>
    <row r="14" spans="1:10" x14ac:dyDescent="0.25">
      <c r="A14" s="2">
        <v>45306</v>
      </c>
      <c r="B14" s="3" t="s">
        <v>22</v>
      </c>
      <c r="C14" s="3" t="s">
        <v>12</v>
      </c>
      <c r="D14" s="3" t="s">
        <v>16</v>
      </c>
      <c r="E14" s="3">
        <v>9</v>
      </c>
      <c r="F14" s="3">
        <v>20000</v>
      </c>
      <c r="G14" s="3">
        <f t="shared" si="0"/>
        <v>180000</v>
      </c>
    </row>
    <row r="15" spans="1:10" ht="13.5" customHeight="1" x14ac:dyDescent="0.25">
      <c r="A15" s="2">
        <v>45307</v>
      </c>
      <c r="B15" s="3" t="s">
        <v>11</v>
      </c>
      <c r="C15" s="3" t="s">
        <v>15</v>
      </c>
      <c r="D15" s="3" t="s">
        <v>19</v>
      </c>
      <c r="E15" s="3">
        <v>5</v>
      </c>
      <c r="F15" s="3">
        <v>30000</v>
      </c>
      <c r="G15" s="3">
        <f t="shared" si="0"/>
        <v>150000</v>
      </c>
    </row>
    <row r="16" spans="1:10" x14ac:dyDescent="0.25">
      <c r="A16" s="2">
        <v>45308</v>
      </c>
      <c r="B16" s="3" t="s">
        <v>14</v>
      </c>
      <c r="C16" s="3" t="s">
        <v>18</v>
      </c>
      <c r="D16" s="3" t="s">
        <v>10</v>
      </c>
      <c r="E16" s="3">
        <v>11</v>
      </c>
      <c r="F16" s="3">
        <v>70000</v>
      </c>
      <c r="G16" s="3">
        <f t="shared" si="0"/>
        <v>770000</v>
      </c>
    </row>
    <row r="17" spans="1:7" x14ac:dyDescent="0.25">
      <c r="A17" s="2">
        <v>45309</v>
      </c>
      <c r="B17" s="3" t="s">
        <v>17</v>
      </c>
      <c r="C17" s="3" t="s">
        <v>21</v>
      </c>
      <c r="D17" s="3" t="s">
        <v>13</v>
      </c>
      <c r="E17" s="3">
        <v>7</v>
      </c>
      <c r="F17" s="3">
        <v>50000</v>
      </c>
      <c r="G17" s="3">
        <f t="shared" si="0"/>
        <v>350000</v>
      </c>
    </row>
    <row r="18" spans="1:7" x14ac:dyDescent="0.25">
      <c r="A18" s="2">
        <v>45310</v>
      </c>
      <c r="B18" s="3" t="s">
        <v>20</v>
      </c>
      <c r="C18" s="3" t="s">
        <v>23</v>
      </c>
      <c r="D18" s="3" t="s">
        <v>16</v>
      </c>
      <c r="E18" s="3">
        <v>6</v>
      </c>
      <c r="F18" s="3">
        <v>20000</v>
      </c>
      <c r="G18" s="3">
        <f t="shared" si="0"/>
        <v>120000</v>
      </c>
    </row>
    <row r="19" spans="1:7" x14ac:dyDescent="0.25">
      <c r="A19" s="2">
        <v>45311</v>
      </c>
      <c r="B19" s="3" t="s">
        <v>22</v>
      </c>
      <c r="C19" s="3" t="s">
        <v>15</v>
      </c>
      <c r="D19" s="3" t="s">
        <v>19</v>
      </c>
      <c r="E19" s="3">
        <v>13</v>
      </c>
      <c r="F19" s="3">
        <v>30000</v>
      </c>
      <c r="G19" s="3">
        <f t="shared" si="0"/>
        <v>390000</v>
      </c>
    </row>
    <row r="20" spans="1:7" x14ac:dyDescent="0.25">
      <c r="A20" s="2">
        <v>45312</v>
      </c>
      <c r="B20" s="3" t="s">
        <v>8</v>
      </c>
      <c r="C20" s="3" t="s">
        <v>18</v>
      </c>
      <c r="D20" s="3" t="s">
        <v>10</v>
      </c>
      <c r="E20" s="3">
        <v>9</v>
      </c>
      <c r="F20" s="3">
        <v>70000</v>
      </c>
      <c r="G20" s="3">
        <f t="shared" si="0"/>
        <v>630000</v>
      </c>
    </row>
    <row r="21" spans="1:7" x14ac:dyDescent="0.25">
      <c r="A21" s="2">
        <v>45313</v>
      </c>
      <c r="B21" s="3" t="s">
        <v>14</v>
      </c>
      <c r="C21" s="3" t="s">
        <v>21</v>
      </c>
      <c r="D21" s="3" t="s">
        <v>13</v>
      </c>
      <c r="E21" s="3">
        <v>8</v>
      </c>
      <c r="F21" s="3">
        <v>50000</v>
      </c>
      <c r="G21" s="3">
        <f t="shared" si="0"/>
        <v>400000</v>
      </c>
    </row>
    <row r="22" spans="1:7" x14ac:dyDescent="0.25">
      <c r="A22" s="2">
        <v>45314</v>
      </c>
      <c r="B22" s="3" t="s">
        <v>17</v>
      </c>
      <c r="C22" s="3" t="s">
        <v>23</v>
      </c>
      <c r="D22" s="3" t="s">
        <v>16</v>
      </c>
      <c r="E22" s="3">
        <v>14</v>
      </c>
      <c r="F22" s="3">
        <v>20000</v>
      </c>
      <c r="G22" s="3">
        <f t="shared" si="0"/>
        <v>280000</v>
      </c>
    </row>
    <row r="23" spans="1:7" x14ac:dyDescent="0.25">
      <c r="A23" s="2">
        <v>45315</v>
      </c>
      <c r="B23" s="3" t="s">
        <v>20</v>
      </c>
      <c r="C23" s="3" t="s">
        <v>15</v>
      </c>
      <c r="D23" s="3" t="s">
        <v>19</v>
      </c>
      <c r="E23" s="3">
        <v>7</v>
      </c>
      <c r="F23" s="3">
        <v>30000</v>
      </c>
      <c r="G23" s="3">
        <f t="shared" si="0"/>
        <v>210000</v>
      </c>
    </row>
    <row r="24" spans="1:7" x14ac:dyDescent="0.25">
      <c r="A24" s="2">
        <v>45316</v>
      </c>
      <c r="B24" s="3" t="s">
        <v>22</v>
      </c>
      <c r="C24" s="3" t="s">
        <v>18</v>
      </c>
      <c r="D24" s="3" t="s">
        <v>10</v>
      </c>
      <c r="E24" s="3">
        <v>10</v>
      </c>
      <c r="F24" s="3">
        <v>70000</v>
      </c>
      <c r="G24" s="3">
        <f t="shared" si="0"/>
        <v>700000</v>
      </c>
    </row>
    <row r="25" spans="1:7" ht="30" x14ac:dyDescent="0.25">
      <c r="A25" s="2">
        <v>45317</v>
      </c>
      <c r="B25" s="3" t="s">
        <v>11</v>
      </c>
      <c r="C25" s="3" t="s">
        <v>9</v>
      </c>
      <c r="D25" s="3" t="s">
        <v>13</v>
      </c>
      <c r="E25" s="3">
        <v>5</v>
      </c>
      <c r="F25" s="3">
        <v>50000</v>
      </c>
      <c r="G25" s="3">
        <f t="shared" si="0"/>
        <v>250000</v>
      </c>
    </row>
    <row r="26" spans="1:7" x14ac:dyDescent="0.25">
      <c r="A26" s="2">
        <v>45318</v>
      </c>
      <c r="B26" s="3" t="s">
        <v>8</v>
      </c>
      <c r="C26" s="3" t="s">
        <v>12</v>
      </c>
      <c r="D26" s="3" t="s">
        <v>16</v>
      </c>
      <c r="E26" s="3">
        <v>8</v>
      </c>
      <c r="F26" s="3">
        <v>20000</v>
      </c>
      <c r="G26" s="3">
        <f t="shared" si="0"/>
        <v>160000</v>
      </c>
    </row>
    <row r="27" spans="1:7" x14ac:dyDescent="0.25">
      <c r="A27" s="2">
        <v>45319</v>
      </c>
      <c r="B27" s="3" t="s">
        <v>17</v>
      </c>
      <c r="C27" s="3" t="s">
        <v>15</v>
      </c>
      <c r="D27" s="3" t="s">
        <v>19</v>
      </c>
      <c r="E27" s="3">
        <v>6</v>
      </c>
      <c r="F27" s="3">
        <v>30000</v>
      </c>
      <c r="G27" s="3">
        <f t="shared" si="0"/>
        <v>180000</v>
      </c>
    </row>
    <row r="28" spans="1:7" x14ac:dyDescent="0.25">
      <c r="A28" s="2">
        <v>45320</v>
      </c>
      <c r="B28" s="3" t="s">
        <v>20</v>
      </c>
      <c r="C28" s="3" t="s">
        <v>18</v>
      </c>
      <c r="D28" s="3" t="s">
        <v>10</v>
      </c>
      <c r="E28" s="3">
        <v>7</v>
      </c>
      <c r="F28" s="3">
        <v>70000</v>
      </c>
      <c r="G28" s="3">
        <f t="shared" si="0"/>
        <v>490000</v>
      </c>
    </row>
    <row r="29" spans="1:7" x14ac:dyDescent="0.25">
      <c r="A29" s="2">
        <v>45323</v>
      </c>
      <c r="B29" s="3" t="s">
        <v>22</v>
      </c>
      <c r="C29" s="3" t="s">
        <v>21</v>
      </c>
      <c r="D29" s="3" t="s">
        <v>10</v>
      </c>
      <c r="E29" s="3">
        <v>8</v>
      </c>
      <c r="F29" s="3">
        <v>70000</v>
      </c>
      <c r="G29" s="3">
        <f t="shared" si="0"/>
        <v>560000</v>
      </c>
    </row>
    <row r="30" spans="1:7" ht="30" x14ac:dyDescent="0.25">
      <c r="A30" s="2">
        <v>45324</v>
      </c>
      <c r="B30" s="3" t="s">
        <v>11</v>
      </c>
      <c r="C30" s="3" t="s">
        <v>23</v>
      </c>
      <c r="D30" s="3" t="s">
        <v>13</v>
      </c>
      <c r="E30" s="3">
        <v>6</v>
      </c>
      <c r="F30" s="3">
        <v>50000</v>
      </c>
      <c r="G30" s="3">
        <f t="shared" si="0"/>
        <v>300000</v>
      </c>
    </row>
    <row r="31" spans="1:7" x14ac:dyDescent="0.25">
      <c r="A31" s="2">
        <v>45325</v>
      </c>
      <c r="B31" s="3" t="s">
        <v>14</v>
      </c>
      <c r="C31" s="3" t="s">
        <v>15</v>
      </c>
      <c r="D31" s="3" t="s">
        <v>16</v>
      </c>
      <c r="E31" s="3">
        <v>10</v>
      </c>
      <c r="F31" s="3">
        <v>20000</v>
      </c>
      <c r="G31" s="3">
        <f t="shared" si="0"/>
        <v>200000</v>
      </c>
    </row>
    <row r="32" spans="1:7" x14ac:dyDescent="0.25">
      <c r="A32" s="2">
        <v>45326</v>
      </c>
      <c r="B32" s="3" t="s">
        <v>17</v>
      </c>
      <c r="C32" s="3" t="s">
        <v>9</v>
      </c>
      <c r="D32" s="3" t="s">
        <v>19</v>
      </c>
      <c r="E32" s="3">
        <v>20</v>
      </c>
      <c r="F32" s="3">
        <v>30000</v>
      </c>
      <c r="G32" s="3">
        <f t="shared" si="0"/>
        <v>600000</v>
      </c>
    </row>
    <row r="33" spans="1:7" x14ac:dyDescent="0.25">
      <c r="A33" s="2">
        <v>45327</v>
      </c>
      <c r="B33" s="3" t="s">
        <v>8</v>
      </c>
      <c r="C33" s="3" t="s">
        <v>21</v>
      </c>
      <c r="D33" s="3" t="s">
        <v>10</v>
      </c>
      <c r="E33" s="3">
        <v>4</v>
      </c>
      <c r="F33" s="3">
        <v>70000</v>
      </c>
      <c r="G33" s="3">
        <f t="shared" si="0"/>
        <v>280000</v>
      </c>
    </row>
    <row r="34" spans="1:7" x14ac:dyDescent="0.25">
      <c r="A34" s="2">
        <v>45328</v>
      </c>
      <c r="B34" s="3" t="s">
        <v>22</v>
      </c>
      <c r="C34" s="3" t="s">
        <v>23</v>
      </c>
      <c r="D34" s="3" t="s">
        <v>13</v>
      </c>
      <c r="E34" s="3">
        <v>9</v>
      </c>
      <c r="F34" s="3">
        <v>50000</v>
      </c>
      <c r="G34" s="3">
        <f t="shared" si="0"/>
        <v>450000</v>
      </c>
    </row>
    <row r="35" spans="1:7" ht="30" x14ac:dyDescent="0.25">
      <c r="A35" s="2">
        <v>45329</v>
      </c>
      <c r="B35" s="3" t="s">
        <v>11</v>
      </c>
      <c r="C35" s="3" t="s">
        <v>21</v>
      </c>
      <c r="D35" s="3" t="s">
        <v>16</v>
      </c>
      <c r="E35" s="3">
        <v>5</v>
      </c>
      <c r="F35" s="3">
        <v>20000</v>
      </c>
      <c r="G35" s="3">
        <f t="shared" si="0"/>
        <v>100000</v>
      </c>
    </row>
    <row r="36" spans="1:7" x14ac:dyDescent="0.25">
      <c r="A36" s="2">
        <v>45330</v>
      </c>
      <c r="B36" s="3" t="s">
        <v>8</v>
      </c>
      <c r="C36" s="3" t="s">
        <v>23</v>
      </c>
      <c r="D36" s="3" t="s">
        <v>19</v>
      </c>
      <c r="E36" s="3">
        <v>15</v>
      </c>
      <c r="F36" s="3">
        <v>30000</v>
      </c>
      <c r="G36" s="3">
        <f t="shared" si="0"/>
        <v>450000</v>
      </c>
    </row>
    <row r="37" spans="1:7" x14ac:dyDescent="0.25">
      <c r="A37" s="2">
        <v>45331</v>
      </c>
      <c r="B37" s="3" t="s">
        <v>17</v>
      </c>
      <c r="C37" s="3" t="s">
        <v>15</v>
      </c>
      <c r="D37" s="3" t="s">
        <v>10</v>
      </c>
      <c r="E37" s="3">
        <v>7</v>
      </c>
      <c r="F37" s="3">
        <v>70000</v>
      </c>
      <c r="G37" s="3">
        <f t="shared" si="0"/>
        <v>490000</v>
      </c>
    </row>
    <row r="38" spans="1:7" x14ac:dyDescent="0.25">
      <c r="A38" s="2">
        <v>45332</v>
      </c>
      <c r="B38" s="3" t="s">
        <v>20</v>
      </c>
      <c r="C38" s="3" t="s">
        <v>18</v>
      </c>
      <c r="D38" s="3" t="s">
        <v>13</v>
      </c>
      <c r="E38" s="3">
        <v>11</v>
      </c>
      <c r="F38" s="3">
        <v>50000</v>
      </c>
      <c r="G38" s="3">
        <f t="shared" si="0"/>
        <v>550000</v>
      </c>
    </row>
    <row r="39" spans="1:7" x14ac:dyDescent="0.25">
      <c r="A39" s="2">
        <v>45333</v>
      </c>
      <c r="B39" s="3" t="s">
        <v>22</v>
      </c>
      <c r="C39" s="3" t="s">
        <v>9</v>
      </c>
      <c r="D39" s="3" t="s">
        <v>16</v>
      </c>
      <c r="E39" s="3">
        <v>12</v>
      </c>
      <c r="F39" s="3">
        <v>20000</v>
      </c>
      <c r="G39" s="3">
        <f t="shared" si="0"/>
        <v>240000</v>
      </c>
    </row>
    <row r="40" spans="1:7" ht="30" x14ac:dyDescent="0.25">
      <c r="A40" s="2">
        <v>45334</v>
      </c>
      <c r="B40" s="3" t="s">
        <v>11</v>
      </c>
      <c r="C40" s="3" t="s">
        <v>9</v>
      </c>
      <c r="D40" s="3" t="s">
        <v>19</v>
      </c>
      <c r="E40" s="3">
        <v>10</v>
      </c>
      <c r="F40" s="3">
        <v>30000</v>
      </c>
      <c r="G40" s="3">
        <f t="shared" si="0"/>
        <v>300000</v>
      </c>
    </row>
    <row r="41" spans="1:7" x14ac:dyDescent="0.25">
      <c r="A41" s="2">
        <v>45335</v>
      </c>
      <c r="B41" s="3" t="s">
        <v>14</v>
      </c>
      <c r="C41" s="3" t="s">
        <v>12</v>
      </c>
      <c r="D41" s="3" t="s">
        <v>10</v>
      </c>
      <c r="E41" s="3">
        <v>9</v>
      </c>
      <c r="F41" s="3">
        <v>70000</v>
      </c>
      <c r="G41" s="3">
        <f t="shared" si="0"/>
        <v>630000</v>
      </c>
    </row>
    <row r="42" spans="1:7" x14ac:dyDescent="0.25">
      <c r="A42" s="2">
        <v>45336</v>
      </c>
      <c r="B42" s="3" t="s">
        <v>17</v>
      </c>
      <c r="C42" s="3" t="s">
        <v>15</v>
      </c>
      <c r="D42" s="3" t="s">
        <v>13</v>
      </c>
      <c r="E42" s="3">
        <v>8</v>
      </c>
      <c r="F42" s="3">
        <v>50000</v>
      </c>
      <c r="G42" s="3">
        <f t="shared" si="0"/>
        <v>400000</v>
      </c>
    </row>
    <row r="43" spans="1:7" x14ac:dyDescent="0.25">
      <c r="A43" s="2">
        <v>45337</v>
      </c>
      <c r="B43" s="3" t="s">
        <v>20</v>
      </c>
      <c r="C43" s="3" t="s">
        <v>18</v>
      </c>
      <c r="D43" s="3" t="s">
        <v>16</v>
      </c>
      <c r="E43" s="3">
        <v>11</v>
      </c>
      <c r="F43" s="3">
        <v>20000</v>
      </c>
      <c r="G43" s="3">
        <f t="shared" si="0"/>
        <v>220000</v>
      </c>
    </row>
    <row r="44" spans="1:7" x14ac:dyDescent="0.25">
      <c r="A44" s="2">
        <v>45338</v>
      </c>
      <c r="B44" s="3" t="s">
        <v>8</v>
      </c>
      <c r="C44" s="3" t="s">
        <v>21</v>
      </c>
      <c r="D44" s="3" t="s">
        <v>19</v>
      </c>
      <c r="E44" s="3">
        <v>14</v>
      </c>
      <c r="F44" s="3">
        <v>30000</v>
      </c>
      <c r="G44" s="3">
        <f t="shared" si="0"/>
        <v>420000</v>
      </c>
    </row>
    <row r="45" spans="1:7" ht="30" x14ac:dyDescent="0.25">
      <c r="A45" s="2">
        <v>45339</v>
      </c>
      <c r="B45" s="3" t="s">
        <v>11</v>
      </c>
      <c r="C45" s="3" t="s">
        <v>23</v>
      </c>
      <c r="D45" s="3" t="s">
        <v>10</v>
      </c>
      <c r="E45" s="3">
        <v>10</v>
      </c>
      <c r="F45" s="3">
        <v>70000</v>
      </c>
      <c r="G45" s="3">
        <f t="shared" si="0"/>
        <v>700000</v>
      </c>
    </row>
    <row r="46" spans="1:7" x14ac:dyDescent="0.25">
      <c r="A46" s="2">
        <v>45340</v>
      </c>
      <c r="B46" s="3" t="s">
        <v>14</v>
      </c>
      <c r="C46" s="3" t="s">
        <v>15</v>
      </c>
      <c r="D46" s="3" t="s">
        <v>13</v>
      </c>
      <c r="E46" s="3">
        <v>9</v>
      </c>
      <c r="F46" s="3">
        <v>50000</v>
      </c>
      <c r="G46" s="3">
        <f t="shared" si="0"/>
        <v>450000</v>
      </c>
    </row>
    <row r="47" spans="1:7" x14ac:dyDescent="0.25">
      <c r="A47" s="2">
        <v>45341</v>
      </c>
      <c r="B47" s="3" t="s">
        <v>17</v>
      </c>
      <c r="C47" s="3" t="s">
        <v>18</v>
      </c>
      <c r="D47" s="3" t="s">
        <v>16</v>
      </c>
      <c r="E47" s="3">
        <v>13</v>
      </c>
      <c r="F47" s="3">
        <v>20000</v>
      </c>
      <c r="G47" s="3">
        <f t="shared" si="0"/>
        <v>260000</v>
      </c>
    </row>
    <row r="48" spans="1:7" x14ac:dyDescent="0.25">
      <c r="A48" s="2">
        <v>45342</v>
      </c>
      <c r="B48" s="3" t="s">
        <v>20</v>
      </c>
      <c r="C48" s="3" t="s">
        <v>21</v>
      </c>
      <c r="D48" s="3" t="s">
        <v>19</v>
      </c>
      <c r="E48" s="3">
        <v>8</v>
      </c>
      <c r="F48" s="3">
        <v>30000</v>
      </c>
      <c r="G48" s="3">
        <f t="shared" si="0"/>
        <v>240000</v>
      </c>
    </row>
    <row r="49" spans="1:7" x14ac:dyDescent="0.25">
      <c r="A49" s="2">
        <v>45343</v>
      </c>
      <c r="B49" s="3" t="s">
        <v>22</v>
      </c>
      <c r="C49" s="3" t="s">
        <v>23</v>
      </c>
      <c r="D49" s="3" t="s">
        <v>10</v>
      </c>
      <c r="E49" s="3">
        <v>12</v>
      </c>
      <c r="F49" s="3">
        <v>70000</v>
      </c>
      <c r="G49" s="3">
        <f t="shared" si="0"/>
        <v>840000</v>
      </c>
    </row>
    <row r="50" spans="1:7" ht="30" x14ac:dyDescent="0.25">
      <c r="A50" s="2">
        <v>45344</v>
      </c>
      <c r="B50" s="3" t="s">
        <v>11</v>
      </c>
      <c r="C50" s="3" t="s">
        <v>15</v>
      </c>
      <c r="D50" s="3" t="s">
        <v>13</v>
      </c>
      <c r="E50" s="3">
        <v>7</v>
      </c>
      <c r="F50" s="3">
        <v>50000</v>
      </c>
      <c r="G50" s="3">
        <f t="shared" si="0"/>
        <v>350000</v>
      </c>
    </row>
    <row r="51" spans="1:7" x14ac:dyDescent="0.25">
      <c r="A51" s="2">
        <v>45345</v>
      </c>
      <c r="B51" s="3" t="s">
        <v>14</v>
      </c>
      <c r="C51" s="3" t="s">
        <v>18</v>
      </c>
      <c r="D51" s="3" t="s">
        <v>16</v>
      </c>
      <c r="E51" s="3">
        <v>9</v>
      </c>
      <c r="F51" s="3">
        <v>20000</v>
      </c>
      <c r="G51" s="3">
        <f t="shared" si="0"/>
        <v>180000</v>
      </c>
    </row>
    <row r="52" spans="1:7" x14ac:dyDescent="0.25">
      <c r="A52" s="2">
        <v>45346</v>
      </c>
      <c r="B52" s="3" t="s">
        <v>8</v>
      </c>
      <c r="C52" s="3" t="s">
        <v>9</v>
      </c>
      <c r="D52" s="3" t="s">
        <v>19</v>
      </c>
      <c r="E52" s="3">
        <v>12</v>
      </c>
      <c r="F52" s="3">
        <v>30000</v>
      </c>
      <c r="G52" s="3">
        <f t="shared" si="0"/>
        <v>360000</v>
      </c>
    </row>
    <row r="53" spans="1:7" x14ac:dyDescent="0.25">
      <c r="A53" s="2">
        <v>45347</v>
      </c>
      <c r="B53" s="3" t="s">
        <v>20</v>
      </c>
      <c r="C53" s="3" t="s">
        <v>12</v>
      </c>
      <c r="D53" s="3" t="s">
        <v>10</v>
      </c>
      <c r="E53" s="3">
        <v>5</v>
      </c>
      <c r="F53" s="3">
        <v>70000</v>
      </c>
      <c r="G53" s="3">
        <f t="shared" si="0"/>
        <v>350000</v>
      </c>
    </row>
    <row r="54" spans="1:7" x14ac:dyDescent="0.25">
      <c r="A54" s="2">
        <v>45352</v>
      </c>
      <c r="B54" s="3" t="s">
        <v>22</v>
      </c>
      <c r="C54" s="3" t="s">
        <v>9</v>
      </c>
      <c r="D54" s="3" t="s">
        <v>10</v>
      </c>
      <c r="E54" s="3">
        <v>12</v>
      </c>
      <c r="F54" s="3">
        <v>70000</v>
      </c>
      <c r="G54" s="3">
        <f t="shared" si="0"/>
        <v>840000</v>
      </c>
    </row>
    <row r="55" spans="1:7" ht="30" x14ac:dyDescent="0.25">
      <c r="A55" s="2">
        <v>45353</v>
      </c>
      <c r="B55" s="3" t="s">
        <v>11</v>
      </c>
      <c r="C55" s="3" t="s">
        <v>9</v>
      </c>
      <c r="D55" s="3" t="s">
        <v>13</v>
      </c>
      <c r="E55" s="3">
        <v>8</v>
      </c>
      <c r="F55" s="3">
        <v>50000</v>
      </c>
      <c r="G55" s="3">
        <f t="shared" si="0"/>
        <v>400000</v>
      </c>
    </row>
    <row r="56" spans="1:7" x14ac:dyDescent="0.25">
      <c r="A56" s="2">
        <v>45354</v>
      </c>
      <c r="B56" s="3" t="s">
        <v>14</v>
      </c>
      <c r="C56" s="3" t="s">
        <v>21</v>
      </c>
      <c r="D56" s="3" t="s">
        <v>16</v>
      </c>
      <c r="E56" s="3">
        <v>7</v>
      </c>
      <c r="F56" s="3">
        <v>20000</v>
      </c>
      <c r="G56" s="3">
        <f t="shared" si="0"/>
        <v>140000</v>
      </c>
    </row>
    <row r="57" spans="1:7" x14ac:dyDescent="0.25">
      <c r="A57" s="2">
        <v>45355</v>
      </c>
      <c r="B57" s="3" t="s">
        <v>17</v>
      </c>
      <c r="C57" s="3" t="s">
        <v>23</v>
      </c>
      <c r="D57" s="3" t="s">
        <v>19</v>
      </c>
      <c r="E57" s="3">
        <v>9</v>
      </c>
      <c r="F57" s="3">
        <v>30000</v>
      </c>
      <c r="G57" s="3">
        <f t="shared" si="0"/>
        <v>270000</v>
      </c>
    </row>
    <row r="58" spans="1:7" x14ac:dyDescent="0.25">
      <c r="A58" s="2">
        <v>45356</v>
      </c>
      <c r="B58" s="3" t="s">
        <v>20</v>
      </c>
      <c r="C58" s="3" t="s">
        <v>21</v>
      </c>
      <c r="D58" s="3" t="s">
        <v>10</v>
      </c>
      <c r="E58" s="3">
        <v>6</v>
      </c>
      <c r="F58" s="3">
        <v>70000</v>
      </c>
      <c r="G58" s="3">
        <f t="shared" si="0"/>
        <v>420000</v>
      </c>
    </row>
    <row r="59" spans="1:7" x14ac:dyDescent="0.25">
      <c r="A59" s="2">
        <v>45357</v>
      </c>
      <c r="B59" s="3" t="s">
        <v>8</v>
      </c>
      <c r="C59" s="3" t="s">
        <v>23</v>
      </c>
      <c r="D59" s="3" t="s">
        <v>13</v>
      </c>
      <c r="E59" s="3">
        <v>10</v>
      </c>
      <c r="F59" s="3">
        <v>50000</v>
      </c>
      <c r="G59" s="3">
        <f t="shared" si="0"/>
        <v>500000</v>
      </c>
    </row>
    <row r="60" spans="1:7" ht="30" x14ac:dyDescent="0.25">
      <c r="A60" s="2">
        <v>45358</v>
      </c>
      <c r="B60" s="3" t="s">
        <v>11</v>
      </c>
      <c r="C60" s="3" t="s">
        <v>15</v>
      </c>
      <c r="D60" s="3" t="s">
        <v>16</v>
      </c>
      <c r="E60" s="3">
        <v>8</v>
      </c>
      <c r="F60" s="3">
        <v>20000</v>
      </c>
      <c r="G60" s="3">
        <f t="shared" si="0"/>
        <v>160000</v>
      </c>
    </row>
    <row r="61" spans="1:7" x14ac:dyDescent="0.25">
      <c r="A61" s="2">
        <v>45359</v>
      </c>
      <c r="B61" s="3" t="s">
        <v>8</v>
      </c>
      <c r="C61" s="3" t="s">
        <v>18</v>
      </c>
      <c r="D61" s="3" t="s">
        <v>19</v>
      </c>
      <c r="E61" s="3">
        <v>13</v>
      </c>
      <c r="F61" s="3">
        <v>30000</v>
      </c>
      <c r="G61" s="3">
        <f t="shared" si="0"/>
        <v>390000</v>
      </c>
    </row>
    <row r="62" spans="1:7" x14ac:dyDescent="0.25">
      <c r="A62" s="2">
        <v>45360</v>
      </c>
      <c r="B62" s="3" t="s">
        <v>17</v>
      </c>
      <c r="C62" s="3" t="s">
        <v>9</v>
      </c>
      <c r="D62" s="3" t="s">
        <v>10</v>
      </c>
      <c r="E62" s="3">
        <v>9</v>
      </c>
      <c r="F62" s="3">
        <v>70000</v>
      </c>
      <c r="G62" s="3">
        <f t="shared" si="0"/>
        <v>630000</v>
      </c>
    </row>
    <row r="63" spans="1:7" x14ac:dyDescent="0.25">
      <c r="A63" s="2">
        <v>45361</v>
      </c>
      <c r="B63" s="3" t="s">
        <v>20</v>
      </c>
      <c r="C63" s="3" t="s">
        <v>15</v>
      </c>
      <c r="D63" s="3" t="s">
        <v>13</v>
      </c>
      <c r="E63" s="3">
        <v>5</v>
      </c>
      <c r="F63" s="3">
        <v>50000</v>
      </c>
      <c r="G63" s="3">
        <f t="shared" si="0"/>
        <v>250000</v>
      </c>
    </row>
    <row r="64" spans="1:7" x14ac:dyDescent="0.25">
      <c r="A64" s="2">
        <v>45362</v>
      </c>
      <c r="B64" s="3" t="s">
        <v>22</v>
      </c>
      <c r="C64" s="3" t="s">
        <v>12</v>
      </c>
      <c r="D64" s="3" t="s">
        <v>16</v>
      </c>
      <c r="E64" s="3">
        <v>11</v>
      </c>
      <c r="F64" s="3">
        <v>20000</v>
      </c>
      <c r="G64" s="3">
        <f t="shared" si="0"/>
        <v>220000</v>
      </c>
    </row>
    <row r="65" spans="1:7" ht="30" x14ac:dyDescent="0.25">
      <c r="A65" s="2">
        <v>45363</v>
      </c>
      <c r="B65" s="3" t="s">
        <v>11</v>
      </c>
      <c r="C65" s="3" t="s">
        <v>15</v>
      </c>
      <c r="D65" s="3" t="s">
        <v>19</v>
      </c>
      <c r="E65" s="3">
        <v>14</v>
      </c>
      <c r="F65" s="3">
        <v>30000</v>
      </c>
      <c r="G65" s="3">
        <f t="shared" si="0"/>
        <v>420000</v>
      </c>
    </row>
    <row r="66" spans="1:7" x14ac:dyDescent="0.25">
      <c r="A66" s="2">
        <v>45364</v>
      </c>
      <c r="B66" s="3" t="s">
        <v>14</v>
      </c>
      <c r="C66" s="3" t="s">
        <v>18</v>
      </c>
      <c r="D66" s="3" t="s">
        <v>10</v>
      </c>
      <c r="E66" s="3">
        <v>10</v>
      </c>
      <c r="F66" s="3">
        <v>70000</v>
      </c>
      <c r="G66" s="3">
        <f t="shared" si="0"/>
        <v>700000</v>
      </c>
    </row>
    <row r="67" spans="1:7" x14ac:dyDescent="0.25">
      <c r="A67" s="2">
        <v>45365</v>
      </c>
      <c r="B67" s="3" t="s">
        <v>17</v>
      </c>
      <c r="C67" s="3" t="s">
        <v>21</v>
      </c>
      <c r="D67" s="3" t="s">
        <v>13</v>
      </c>
      <c r="E67" s="3">
        <v>6</v>
      </c>
      <c r="F67" s="3">
        <v>50000</v>
      </c>
      <c r="G67" s="3">
        <f t="shared" si="0"/>
        <v>300000</v>
      </c>
    </row>
    <row r="68" spans="1:7" x14ac:dyDescent="0.25">
      <c r="A68" s="2">
        <v>45366</v>
      </c>
      <c r="B68" s="3" t="s">
        <v>8</v>
      </c>
      <c r="C68" s="3" t="s">
        <v>23</v>
      </c>
      <c r="D68" s="3" t="s">
        <v>16</v>
      </c>
      <c r="E68" s="3">
        <v>8</v>
      </c>
      <c r="F68" s="3">
        <v>20000</v>
      </c>
      <c r="G68" s="3">
        <f t="shared" si="0"/>
        <v>160000</v>
      </c>
    </row>
    <row r="69" spans="1:7" x14ac:dyDescent="0.25">
      <c r="A69" s="2">
        <v>45367</v>
      </c>
      <c r="B69" s="3" t="s">
        <v>22</v>
      </c>
      <c r="C69" s="3" t="s">
        <v>15</v>
      </c>
      <c r="D69" s="3" t="s">
        <v>19</v>
      </c>
      <c r="E69" s="3">
        <v>12</v>
      </c>
      <c r="F69" s="3">
        <v>30000</v>
      </c>
      <c r="G69" s="3">
        <f t="shared" ref="G69:G79" si="1">E69*F69</f>
        <v>360000</v>
      </c>
    </row>
    <row r="70" spans="1:7" ht="30" x14ac:dyDescent="0.25">
      <c r="A70" s="2">
        <v>45368</v>
      </c>
      <c r="B70" s="3" t="s">
        <v>11</v>
      </c>
      <c r="C70" s="3" t="s">
        <v>18</v>
      </c>
      <c r="D70" s="3" t="s">
        <v>10</v>
      </c>
      <c r="E70" s="3">
        <v>9</v>
      </c>
      <c r="F70" s="3">
        <v>70000</v>
      </c>
      <c r="G70" s="3">
        <f t="shared" si="1"/>
        <v>630000</v>
      </c>
    </row>
    <row r="71" spans="1:7" x14ac:dyDescent="0.25">
      <c r="A71" s="2">
        <v>45369</v>
      </c>
      <c r="B71" s="3" t="s">
        <v>8</v>
      </c>
      <c r="C71" s="3" t="s">
        <v>12</v>
      </c>
      <c r="D71" s="3" t="s">
        <v>13</v>
      </c>
      <c r="E71" s="3">
        <v>7</v>
      </c>
      <c r="F71" s="3">
        <v>50000</v>
      </c>
      <c r="G71" s="3">
        <f t="shared" si="1"/>
        <v>350000</v>
      </c>
    </row>
    <row r="72" spans="1:7" x14ac:dyDescent="0.25">
      <c r="A72" s="2">
        <v>45370</v>
      </c>
      <c r="B72" s="3" t="s">
        <v>17</v>
      </c>
      <c r="C72" s="3" t="s">
        <v>15</v>
      </c>
      <c r="D72" s="3" t="s">
        <v>16</v>
      </c>
      <c r="E72" s="3">
        <v>14</v>
      </c>
      <c r="F72" s="3">
        <v>20000</v>
      </c>
      <c r="G72" s="3">
        <f>E72*F72</f>
        <v>280000</v>
      </c>
    </row>
    <row r="73" spans="1:7" x14ac:dyDescent="0.25">
      <c r="A73" s="2">
        <v>45371</v>
      </c>
      <c r="B73" s="3" t="s">
        <v>20</v>
      </c>
      <c r="C73" s="3" t="s">
        <v>18</v>
      </c>
      <c r="D73" s="3" t="s">
        <v>19</v>
      </c>
      <c r="E73" s="3">
        <v>8</v>
      </c>
      <c r="F73" s="3">
        <v>30000</v>
      </c>
      <c r="G73" s="3">
        <f t="shared" si="1"/>
        <v>240000</v>
      </c>
    </row>
    <row r="74" spans="1:7" x14ac:dyDescent="0.25">
      <c r="A74" s="2">
        <v>45372</v>
      </c>
      <c r="B74" s="3" t="s">
        <v>22</v>
      </c>
      <c r="C74" s="3" t="s">
        <v>21</v>
      </c>
      <c r="D74" s="3" t="s">
        <v>10</v>
      </c>
      <c r="E74" s="3">
        <v>11</v>
      </c>
      <c r="F74" s="3">
        <v>70000</v>
      </c>
      <c r="G74" s="3">
        <f t="shared" si="1"/>
        <v>770000</v>
      </c>
    </row>
    <row r="75" spans="1:7" x14ac:dyDescent="0.25">
      <c r="A75" s="2">
        <v>45373</v>
      </c>
      <c r="B75" s="3" t="s">
        <v>8</v>
      </c>
      <c r="C75" s="3" t="s">
        <v>23</v>
      </c>
      <c r="D75" s="3" t="s">
        <v>13</v>
      </c>
      <c r="E75" s="3">
        <v>5</v>
      </c>
      <c r="F75" s="3">
        <v>50000</v>
      </c>
      <c r="G75" s="3">
        <f t="shared" si="1"/>
        <v>250000</v>
      </c>
    </row>
    <row r="76" spans="1:7" x14ac:dyDescent="0.25">
      <c r="A76" s="2">
        <v>45374</v>
      </c>
      <c r="B76" s="3" t="s">
        <v>14</v>
      </c>
      <c r="C76" s="3" t="s">
        <v>15</v>
      </c>
      <c r="D76" s="3" t="s">
        <v>16</v>
      </c>
      <c r="E76" s="3">
        <v>10</v>
      </c>
      <c r="F76" s="3">
        <v>20000</v>
      </c>
      <c r="G76" s="3">
        <f t="shared" si="1"/>
        <v>200000</v>
      </c>
    </row>
    <row r="77" spans="1:7" x14ac:dyDescent="0.25">
      <c r="A77" s="2">
        <v>45375</v>
      </c>
      <c r="B77" s="3" t="s">
        <v>17</v>
      </c>
      <c r="C77" s="3" t="s">
        <v>18</v>
      </c>
      <c r="D77" s="3" t="s">
        <v>19</v>
      </c>
      <c r="E77" s="3">
        <v>9</v>
      </c>
      <c r="F77" s="3">
        <v>30000</v>
      </c>
      <c r="G77" s="3">
        <f t="shared" si="1"/>
        <v>270000</v>
      </c>
    </row>
    <row r="78" spans="1:7" x14ac:dyDescent="0.25">
      <c r="A78" s="2">
        <v>45376</v>
      </c>
      <c r="B78" s="3" t="s">
        <v>20</v>
      </c>
      <c r="C78" s="3" t="s">
        <v>23</v>
      </c>
      <c r="D78" s="3" t="s">
        <v>10</v>
      </c>
      <c r="E78" s="3">
        <v>10</v>
      </c>
      <c r="F78" s="3">
        <v>70000</v>
      </c>
      <c r="G78" s="3">
        <f t="shared" si="1"/>
        <v>700000</v>
      </c>
    </row>
    <row r="79" spans="1:7" x14ac:dyDescent="0.25">
      <c r="A79" s="2">
        <v>45381</v>
      </c>
      <c r="B79" s="3" t="s">
        <v>8</v>
      </c>
      <c r="C79" s="3" t="s">
        <v>18</v>
      </c>
      <c r="D79" s="3" t="s">
        <v>19</v>
      </c>
      <c r="E79" s="3">
        <v>5</v>
      </c>
      <c r="F79" s="3">
        <v>30000</v>
      </c>
      <c r="G79" s="3">
        <f t="shared" si="1"/>
        <v>150000</v>
      </c>
    </row>
    <row r="80" spans="1:7" x14ac:dyDescent="0.25">
      <c r="A80" s="2"/>
      <c r="B80" s="3"/>
      <c r="C80" s="3"/>
      <c r="D80" s="3"/>
      <c r="E80" s="3"/>
      <c r="F80" s="3"/>
      <c r="G80" s="3"/>
    </row>
    <row r="81" spans="1:7" x14ac:dyDescent="0.25">
      <c r="A81" s="2"/>
      <c r="B81" s="3"/>
      <c r="C81" s="3"/>
      <c r="D81" s="3"/>
      <c r="E81" s="3"/>
      <c r="F81" s="3"/>
      <c r="G81" s="3"/>
    </row>
    <row r="82" spans="1:7" x14ac:dyDescent="0.25">
      <c r="F82" s="20" t="s">
        <v>24</v>
      </c>
      <c r="G82" s="21">
        <f>SUM(G4:G79)</f>
        <v>28670000</v>
      </c>
    </row>
    <row r="84" spans="1:7" x14ac:dyDescent="0.25">
      <c r="C84" s="22"/>
      <c r="D84" s="22"/>
      <c r="E84" s="22"/>
    </row>
  </sheetData>
  <mergeCells count="1">
    <mergeCell ref="A1:G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IOTLAB</cp:lastModifiedBy>
  <dcterms:created xsi:type="dcterms:W3CDTF">2024-05-29T21:50:26Z</dcterms:created>
  <dcterms:modified xsi:type="dcterms:W3CDTF">2024-06-05T10:43:56Z</dcterms:modified>
</cp:coreProperties>
</file>