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F:\Freelance\python_excal\"/>
    </mc:Choice>
  </mc:AlternateContent>
  <xr:revisionPtr revIDLastSave="0" documentId="13_ncr:1_{E98E7B3D-BEBA-4A7F-82FD-0D3C34BC34B8}" xr6:coauthVersionLast="47" xr6:coauthVersionMax="47" xr10:uidLastSave="{00000000-0000-0000-0000-000000000000}"/>
  <bookViews>
    <workbookView xWindow="-120" yWindow="-120" windowWidth="20730" windowHeight="11160" tabRatio="727" activeTab="1" xr2:uid="{00000000-000D-0000-FFFF-FFFF00000000}"/>
  </bookViews>
  <sheets>
    <sheet name="طلب صرف" sheetId="1" r:id="rId1"/>
    <sheet name="تقديري" sheetId="2" r:id="rId2"/>
    <sheet name="عرض" sheetId="3" r:id="rId3"/>
    <sheet name="عرض (2)" sheetId="4" r:id="rId4"/>
    <sheet name="عرض (3)" sheetId="5" r:id="rId5"/>
    <sheet name="تنفيذ" sheetId="6" r:id="rId6"/>
    <sheet name="محضر 1&quot; (2)" sheetId="7" r:id="rId7"/>
    <sheet name="صور" sheetId="8" r:id="rId8"/>
    <sheet name="طلب صرف Copy" sheetId="9" r:id="rId9"/>
    <sheet name="عرض سعر" sheetId="10" r:id="rId10"/>
  </sheets>
  <definedNames>
    <definedName name="_xlnm._FilterDatabase" localSheetId="1" hidden="1">تقديري!$A$2:$F$12</definedName>
    <definedName name="_xlnm._FilterDatabase" localSheetId="5" hidden="1">تنفيذ!$A$2:$F$15</definedName>
    <definedName name="_xlnm._FilterDatabase" localSheetId="2" hidden="1">عرض!$A$2:$F$15</definedName>
    <definedName name="_xlnm._FilterDatabase" localSheetId="3" hidden="1">'عرض (2)'!$A$2:$F$15</definedName>
    <definedName name="_xlnm._FilterDatabase" localSheetId="4" hidden="1">'عرض (3)'!$A$2:$F$15</definedName>
    <definedName name="_xlnm.Print_Area" localSheetId="1">تقديري!$A$1:$F$15</definedName>
    <definedName name="_xlnm.Print_Area" localSheetId="5">تنفيذ!$A$1:$F$15</definedName>
    <definedName name="_xlnm.Print_Area" localSheetId="2">عرض!$A$1:$F$15</definedName>
    <definedName name="_xlnm.Print_Area" localSheetId="3">'عرض (2)'!$A$1:$F$15</definedName>
    <definedName name="_xlnm.Print_Area" localSheetId="4">'عرض (3)'!$A$1:$F$15</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0" l="1"/>
  <c r="F9" i="10"/>
  <c r="F8" i="10"/>
  <c r="J7" i="10"/>
  <c r="F7" i="10"/>
  <c r="F6" i="10"/>
  <c r="J5" i="10"/>
  <c r="F5" i="10"/>
  <c r="J4" i="10"/>
  <c r="F4" i="10"/>
  <c r="J3" i="10"/>
  <c r="K7" i="10" s="1"/>
  <c r="F3" i="10"/>
  <c r="F11" i="10" s="1"/>
  <c r="H11" i="10" s="1"/>
  <c r="H1" i="10"/>
  <c r="I1" i="8"/>
  <c r="B24" i="8" s="1"/>
  <c r="I26" i="8" s="1"/>
  <c r="F9" i="6"/>
  <c r="F8" i="6"/>
  <c r="F7" i="6"/>
  <c r="F6" i="6"/>
  <c r="J5" i="6"/>
  <c r="F5" i="6"/>
  <c r="F4" i="6"/>
  <c r="F10" i="6" s="1"/>
  <c r="H10" i="6" s="1"/>
  <c r="J3" i="6"/>
  <c r="K5" i="6" s="1"/>
  <c r="F3" i="6"/>
  <c r="H1" i="6"/>
  <c r="F9" i="5"/>
  <c r="F8" i="5"/>
  <c r="F7" i="5"/>
  <c r="F6" i="5"/>
  <c r="J5" i="5"/>
  <c r="F5" i="5"/>
  <c r="F4" i="5"/>
  <c r="J3" i="5"/>
  <c r="K5" i="5" s="1"/>
  <c r="F3" i="5"/>
  <c r="F10" i="5" s="1"/>
  <c r="H10" i="5" s="1"/>
  <c r="H1" i="5"/>
  <c r="F9" i="4"/>
  <c r="F8" i="4"/>
  <c r="F7" i="4"/>
  <c r="F6" i="4"/>
  <c r="J5" i="4"/>
  <c r="F5" i="4"/>
  <c r="F4" i="4"/>
  <c r="J3" i="4"/>
  <c r="K5" i="4" s="1"/>
  <c r="F3" i="4"/>
  <c r="F10" i="4" s="1"/>
  <c r="H10" i="4" s="1"/>
  <c r="H1" i="4"/>
  <c r="F9" i="3"/>
  <c r="F8" i="3"/>
  <c r="F7" i="3"/>
  <c r="F6" i="3"/>
  <c r="J5" i="3"/>
  <c r="F5" i="3"/>
  <c r="F4" i="3"/>
  <c r="F10" i="3" s="1"/>
  <c r="H10" i="3" s="1"/>
  <c r="J3" i="3"/>
  <c r="K5" i="3" s="1"/>
  <c r="F3" i="3"/>
  <c r="H1" i="3"/>
  <c r="F11" i="2"/>
  <c r="H11" i="2" s="1"/>
  <c r="F10" i="2"/>
  <c r="F9" i="2"/>
  <c r="F8" i="2"/>
  <c r="J7" i="2"/>
  <c r="F7" i="2"/>
  <c r="F6" i="2"/>
  <c r="J5" i="2"/>
  <c r="F5" i="2"/>
  <c r="J4" i="2"/>
  <c r="F4" i="2"/>
  <c r="J3" i="2"/>
  <c r="K7" i="2" s="1"/>
  <c r="F3" i="2"/>
  <c r="H1" i="2"/>
</calcChain>
</file>

<file path=xl/sharedStrings.xml><?xml version="1.0" encoding="utf-8"?>
<sst xmlns="http://schemas.openxmlformats.org/spreadsheetml/2006/main" count="272" uniqueCount="79">
  <si>
    <t>الجمهورية العربية السورية
وزارة الموارد المائية
المؤسسة العامة لمياه الشرب و الصرف الصحي في محافظة دمشق
الرقم : /                    /             
التاريخ :          /             /2023</t>
  </si>
  <si>
    <t xml:space="preserve">طلب صرف أجور الإصلاحات الطارئة </t>
  </si>
  <si>
    <t>السيد المدير العام   ع/ط السيد مدير الوحدات الإقتصادية</t>
  </si>
  <si>
    <t xml:space="preserve"> يرجى الموافقة و الإيعاز لمن يلزم لصرف أجور الإصلاحات الطارئة التي تمت الموافقة عليها لفاكسات ذوات الأرقام :                                                </t>
  </si>
  <si>
    <t>مسلسل</t>
  </si>
  <si>
    <t xml:space="preserve">رقم طلب الإصلاح </t>
  </si>
  <si>
    <t>تاريخ طلب الإصلاح</t>
  </si>
  <si>
    <t>نوع وعنوان العطل</t>
  </si>
  <si>
    <t>داريا - خلف جمعيات الدبس - مقابل بناء طه والناموس والكوشك - تسريب مياه</t>
  </si>
  <si>
    <t xml:space="preserve">رئيس الدائرة الفنية </t>
  </si>
  <si>
    <t xml:space="preserve">رئيس وحدة مياه .................  </t>
  </si>
  <si>
    <t>الاسم والتوقيع</t>
  </si>
  <si>
    <t>الاسم والتوقيع : .............................</t>
  </si>
  <si>
    <t xml:space="preserve">ربطا الكشف التقديري </t>
  </si>
  <si>
    <t xml:space="preserve">رأي المكتب الفني : السيد مدير الوحدات الاقتصادية : </t>
  </si>
  <si>
    <t xml:space="preserve">عضو </t>
  </si>
  <si>
    <t xml:space="preserve">رئيس المكتب الفني </t>
  </si>
  <si>
    <t xml:space="preserve">الاسم والتوقيع </t>
  </si>
  <si>
    <t xml:space="preserve">مديرية الشؤون المالية : يرجى الإحالة إلى لجنة التسعير والإحالة لمن يلزم لبيان توفر الإعتماد : </t>
  </si>
  <si>
    <t xml:space="preserve">مدير الوحدات الاقتصادية        </t>
  </si>
  <si>
    <t xml:space="preserve">المهندس                              </t>
  </si>
  <si>
    <t xml:space="preserve">لجنة التسعير : تم التدقيق حسب الدليل السعري والأسعار الرائجة ولا مانع من حجز النفقة علماً بأن 
التكلفة بلغت (               ) </t>
  </si>
  <si>
    <t xml:space="preserve">رئيس اللجنة </t>
  </si>
  <si>
    <t xml:space="preserve">مديرية الشؤون المالية : (يتوفر / لا يتوفر) الاعتماد اللازم للعمل المبين أعلاه على بند </t>
  </si>
  <si>
    <t xml:space="preserve">رئيس دائرة الموازنة والنفقات </t>
  </si>
  <si>
    <t xml:space="preserve">مدير الشؤون المالية </t>
  </si>
  <si>
    <t xml:space="preserve">              رأي مدير الوحدات الاقتصادية : السيد المدير العام : اقترح الموافقة / افترح التريث</t>
  </si>
  <si>
    <t xml:space="preserve">مدير الوحدات الاقتصادية </t>
  </si>
  <si>
    <t xml:space="preserve">المهندس                       </t>
  </si>
  <si>
    <t xml:space="preserve">             قرار المدير العام : موافق / غير موافق</t>
  </si>
  <si>
    <t xml:space="preserve">المدير العام </t>
  </si>
  <si>
    <t>محمد عصام الطباع</t>
  </si>
  <si>
    <t>كشف تقديري</t>
  </si>
  <si>
    <t>م</t>
  </si>
  <si>
    <t>نوع الأعمـــــــال</t>
  </si>
  <si>
    <t>الوحدة</t>
  </si>
  <si>
    <t>الكمية</t>
  </si>
  <si>
    <t>السعر 
الإفرادي</t>
  </si>
  <si>
    <t>السعر 
الإجمالي</t>
  </si>
  <si>
    <t xml:space="preserve">داريا - خلف جمعيات الدبس - مقابل بناء طه والناموس والكوشك - تسريب مياه
حفريات باليد العاملة والكمبريسة لزوم الكشف على تسرب مياه أبعاد الحفر / 12×1.5×0.9  +  6×1.5×0.9  +  16×1×0.9 / م مع إعادة الردم والتسوية وترحيل الفائض خارج موقع العمل مع كل مايلزم </t>
  </si>
  <si>
    <t>م3</t>
  </si>
  <si>
    <t xml:space="preserve">أجور قص وإصلاح خط قطر 90 مم بولي إيتلين مع قص الخط والتنظيف والتعزيل ونضح المياه مع تركيب أكرة ربط قطر 90 مم عدد 2 وقسطل بولي إيتلين قطر 90 مم بطول 11 متر مع تقديم وتركيب كل مايلزم  </t>
  </si>
  <si>
    <t>عدد</t>
  </si>
  <si>
    <t xml:space="preserve">أجور قص وإصلاح خط قطر 90 مم بولي إيتلين مع قص الخط والتنظيف والتعزيل ونضح المياه مع تركيب أكرة ربط قطر 90 مم عدد 2 وقسطل بولي إيتلين قطر 90 مم بطول 5 متر مع تقديم وتركيب كل مايلزم  </t>
  </si>
  <si>
    <t xml:space="preserve">أجور قص وإصلاح خط قطر 63 مم بولي إيتلين مع قص الخط والتنظيف والتعزيل ونضح المياه مع تركيب أكرة ربط قطر 63 مم عدد 2 وقسطل بولي إيتلين قطر 63 مم بطول 15 متر مع تقديم وتركيب كل مايلزم  </t>
  </si>
  <si>
    <t>تقديم أكرة ربط قطر 90 مم</t>
  </si>
  <si>
    <t>تقديم قسطل بولي إيتلين قطر 90 مم</t>
  </si>
  <si>
    <t>م.ط</t>
  </si>
  <si>
    <t>تقديم أكرة ربط قطر 63 مم</t>
  </si>
  <si>
    <t>تقديم قسطل بولي إيتلين قطر 63 مم</t>
  </si>
  <si>
    <t>فقط أربع ملايين وسبعمائة وتسعة وتسعون ألف وخمسمائة ليرة سورية لاغير</t>
  </si>
  <si>
    <t>لجنة الشراء :                                 عضو                            عضو                    رئيس اللجنة</t>
  </si>
  <si>
    <t xml:space="preserve">رئيس وحدة مياه داريا </t>
  </si>
  <si>
    <t>م. ياسمين البسرك</t>
  </si>
  <si>
    <t>عرض سعر</t>
  </si>
  <si>
    <t xml:space="preserve">داريا - مقابل المجمع الاستهلاكي - عطل في السكر 
أجور تعزيل غرفة تفتيش بيتونية من الأتربة والأوساخ والأحجار مع ترحيل النواتج خارج موقع العمل وكل مايلزم </t>
  </si>
  <si>
    <t>أجور فك غطاء الريكار الفونت لزوم القيام بالإصلاح مع إعادة تركيبه نفسه بعد الانتهاء من الإصلاح</t>
  </si>
  <si>
    <t xml:space="preserve">أجور إصلاح سكر جارور بفلنشات قطر 6" مع فك طبة السكر والتنظيف والتعزيل وسحب اللسان المستعصي مع إعادة تركيب اللسان نفسه وتركيب وخراطة أكس سكر قطر 6" وتركيب عزقة أكس نحاس مع التزيت والتشحيم وأعادة تركيب طبة السكر نفسها وتركيب جوان طبة سكر قطر 6" وتركيب براغي مع عزق ورنديلات قياس 14مم عدد 8 وتقديم وتركيب صرمصرة لمنع تسرب المياه وكل مايلزم </t>
  </si>
  <si>
    <t>تقديم أكس سكر قطر 6"</t>
  </si>
  <si>
    <t xml:space="preserve">تقديم عزقة أكس نحاس </t>
  </si>
  <si>
    <t>تقديم جوان طبة سكر قطر 6"</t>
  </si>
  <si>
    <t xml:space="preserve">تقديم براغي مع عزق ورنديلات قياس 14 مم </t>
  </si>
  <si>
    <t>فقط مليون وواحد وثمانون ألف ليرة سورية لاغير</t>
  </si>
  <si>
    <t>مقدم العرض</t>
  </si>
  <si>
    <t xml:space="preserve">لجنة الشراء </t>
  </si>
  <si>
    <t xml:space="preserve">رئيس وحدة مياه داريا  </t>
  </si>
  <si>
    <t xml:space="preserve">عضو                            عضو                    رئيس اللجنة </t>
  </si>
  <si>
    <t>فقط مليون وتسعون ألف ليرة سورية لاغير</t>
  </si>
  <si>
    <t>فقط مليون ومئة وواحد وثلاثون ألف ليرة سورية لاغير</t>
  </si>
  <si>
    <t>كشف تنفيذي</t>
  </si>
  <si>
    <t>القائم بالعمل</t>
  </si>
  <si>
    <t xml:space="preserve">عضو                     عضو                رئيس اللجنة </t>
  </si>
  <si>
    <t>الجمهورية العربية السورية 
وزارة الموارد المائية 
المؤسسة العامة لمياه الشرب و الصرف الصحي في محافظة دمشق</t>
  </si>
  <si>
    <t xml:space="preserve">                                                                       محضر لجنة فنية 
بموجب الموافقة رقم \           \ تاريخ :                      المتضمن القيام بالأعمال المدرجة أدناه في وحدة مياه داريا </t>
  </si>
  <si>
    <t>بناء ً على الأمر الإداري رقم /        /  تاريخ :   /    /   20  المتضمن تشكيل لجنة لإستلام الأعمال
 فقد اجتمعت اللجنة بتاريخ :    /     /   
و لدى معاينة الأعمال المنفذة من قبل السيد :                                 تبين أنها مطابقة فنيا ً و كميا ً و ضمن الأسعار الرائجة و لامانع من صرف استحقاقاته أصولا و البالغة /  1081000  / ل.س فقط مليون وواحد وثمانون ألف ليرة سورية لاغير</t>
  </si>
  <si>
    <t xml:space="preserve">      عضو                    عضو                   عضو                      رئيس اللجنة                                                  رئيس الوحدة
</t>
  </si>
  <si>
    <t xml:space="preserve"> مدير الوحدات الإقتصادية                                                                                                         صدق المدير العام
المهندس                                                                                                                            محمد عصام الطباع</t>
  </si>
  <si>
    <t xml:space="preserve">العمل </t>
  </si>
  <si>
    <t>السعر الإجمالي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</si>
</sst>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charset val="178"/>
      <scheme val="minor"/>
    </font>
    <font>
      <sz val="11"/>
      <color theme="1"/>
      <name val="Calibri"/>
      <family val="2"/>
      <scheme val="minor"/>
    </font>
    <font>
      <sz val="11"/>
      <color theme="1"/>
      <name val="Calibri"/>
      <family val="2"/>
      <scheme val="minor"/>
    </font>
    <font>
      <sz val="10"/>
      <name val="Arial"/>
      <family val="2"/>
    </font>
    <font>
      <sz val="11"/>
      <color theme="1"/>
      <name val="Calibri"/>
      <family val="2"/>
      <charset val="178"/>
      <scheme val="minor"/>
    </font>
    <font>
      <sz val="11"/>
      <color indexed="8"/>
      <name val="Arial"/>
      <family val="2"/>
    </font>
    <font>
      <sz val="9"/>
      <color theme="1"/>
      <name val="Calibri"/>
      <family val="2"/>
      <charset val="178"/>
      <scheme val="minor"/>
    </font>
    <font>
      <sz val="14"/>
      <color theme="1"/>
      <name val="Calibri"/>
      <family val="2"/>
      <scheme val="minor"/>
    </font>
    <font>
      <b/>
      <sz val="16"/>
      <name val="Calibri"/>
      <family val="2"/>
      <scheme val="minor"/>
    </font>
    <font>
      <sz val="14"/>
      <name val="Arial"/>
      <family val="2"/>
    </font>
    <font>
      <sz val="10"/>
      <color theme="1"/>
      <name val="Calibri"/>
      <family val="2"/>
      <charset val="178"/>
      <scheme val="minor"/>
    </font>
    <font>
      <b/>
      <u/>
      <sz val="14"/>
      <color theme="1"/>
      <name val="Arial"/>
      <family val="2"/>
    </font>
    <font>
      <b/>
      <u/>
      <sz val="11"/>
      <color theme="1"/>
      <name val="Arial"/>
      <family val="2"/>
    </font>
    <font>
      <sz val="11"/>
      <color theme="1"/>
      <name val="Arial"/>
      <family val="2"/>
    </font>
    <font>
      <sz val="14"/>
      <color theme="1"/>
      <name val="Arial"/>
      <family val="2"/>
    </font>
    <font>
      <b/>
      <sz val="16"/>
      <color theme="1"/>
      <name val="Andalus"/>
      <family val="1"/>
    </font>
    <font>
      <b/>
      <sz val="16"/>
      <color theme="1"/>
      <name val="Calibri"/>
      <family val="2"/>
      <scheme val="minor"/>
    </font>
    <font>
      <sz val="14"/>
      <color theme="1"/>
      <name val="Calibri"/>
      <family val="2"/>
      <charset val="178"/>
      <scheme val="minor"/>
    </font>
    <font>
      <b/>
      <sz val="14"/>
      <name val="Calibri"/>
      <family val="2"/>
      <scheme val="minor"/>
    </font>
    <font>
      <sz val="12"/>
      <name val="Arial"/>
      <family val="2"/>
    </font>
    <font>
      <sz val="12"/>
      <name val="Calibri"/>
      <family val="2"/>
      <scheme val="minor"/>
    </font>
    <font>
      <sz val="12"/>
      <color theme="1"/>
      <name val="Calibri"/>
      <family val="2"/>
      <scheme val="minor"/>
    </font>
    <font>
      <b/>
      <sz val="12"/>
      <color theme="1"/>
      <name val="Calibri"/>
      <family val="2"/>
      <scheme val="minor"/>
    </font>
    <font>
      <sz val="16"/>
      <name val="Calibri"/>
      <family val="2"/>
      <scheme val="minor"/>
    </font>
    <font>
      <sz val="16"/>
      <name val="Arial"/>
      <family val="2"/>
    </font>
    <font>
      <sz val="16"/>
      <color theme="1"/>
      <name val="Calibri"/>
      <family val="2"/>
      <charset val="178"/>
      <scheme val="minor"/>
    </font>
    <font>
      <sz val="11"/>
      <name val="Calibri"/>
      <family val="2"/>
      <scheme val="minor"/>
    </font>
    <font>
      <sz val="12"/>
      <name val="Andalus"/>
      <family val="1"/>
    </font>
    <font>
      <sz val="12"/>
      <color theme="1"/>
      <name val="Calibri"/>
      <family val="2"/>
      <charset val="178"/>
      <scheme val="minor"/>
    </font>
    <font>
      <sz val="14"/>
      <name val="Times New Roman"/>
      <family val="1"/>
    </font>
    <font>
      <b/>
      <sz val="14"/>
      <name val="Times New Roman"/>
      <family val="1"/>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s>
  <cellStyleXfs count="44">
    <xf numFmtId="0" fontId="0" fillId="0" borderId="0"/>
    <xf numFmtId="0" fontId="2" fillId="0" borderId="0"/>
    <xf numFmtId="0" fontId="3" fillId="0" borderId="0"/>
    <xf numFmtId="0" fontId="4" fillId="0" borderId="0"/>
    <xf numFmtId="0" fontId="4" fillId="0" borderId="0"/>
    <xf numFmtId="0" fontId="3" fillId="0" borderId="0"/>
    <xf numFmtId="0" fontId="2" fillId="0" borderId="0"/>
    <xf numFmtId="0" fontId="4" fillId="0" borderId="0"/>
    <xf numFmtId="0" fontId="4" fillId="0" borderId="0"/>
    <xf numFmtId="0" fontId="3" fillId="0" borderId="0"/>
    <xf numFmtId="0" fontId="2" fillId="0" borderId="0"/>
    <xf numFmtId="0" fontId="2"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cellStyleXfs>
  <cellXfs count="88">
    <xf numFmtId="0" fontId="0" fillId="0" borderId="0" xfId="0"/>
    <xf numFmtId="0" fontId="2" fillId="0" borderId="0" xfId="1"/>
    <xf numFmtId="0" fontId="4" fillId="0" borderId="0" xfId="8"/>
    <xf numFmtId="0" fontId="4" fillId="0" borderId="0" xfId="1" applyFont="1"/>
    <xf numFmtId="0" fontId="17" fillId="0" borderId="0" xfId="1" applyFont="1"/>
    <xf numFmtId="1" fontId="18" fillId="0" borderId="1" xfId="2" applyNumberFormat="1" applyFont="1" applyBorder="1" applyAlignment="1">
      <alignment horizontal="center" vertical="center" wrapText="1" readingOrder="2"/>
    </xf>
    <xf numFmtId="0" fontId="18" fillId="0" borderId="1" xfId="2" applyFont="1" applyBorder="1" applyAlignment="1">
      <alignment horizontal="center" vertical="center" wrapText="1" readingOrder="2"/>
    </xf>
    <xf numFmtId="0" fontId="18" fillId="0" borderId="1" xfId="2" applyFont="1" applyBorder="1" applyAlignment="1">
      <alignment horizontal="center" vertical="center" readingOrder="2"/>
    </xf>
    <xf numFmtId="0" fontId="18" fillId="0" borderId="1" xfId="2" applyFont="1" applyBorder="1" applyAlignment="1">
      <alignment horizontal="center" vertical="center"/>
    </xf>
    <xf numFmtId="1" fontId="22" fillId="0" borderId="1" xfId="8" applyNumberFormat="1" applyFont="1" applyBorder="1" applyAlignment="1">
      <alignment horizontal="center" vertical="center" readingOrder="2"/>
    </xf>
    <xf numFmtId="0" fontId="4" fillId="0" borderId="0" xfId="27"/>
    <xf numFmtId="0" fontId="4" fillId="0" borderId="0" xfId="27" applyAlignment="1">
      <alignment readingOrder="2"/>
    </xf>
    <xf numFmtId="0" fontId="26" fillId="0" borderId="0" xfId="27" applyFont="1"/>
    <xf numFmtId="0" fontId="23" fillId="0" borderId="0" xfId="27" applyFont="1" applyAlignment="1">
      <alignment horizontal="center"/>
    </xf>
    <xf numFmtId="0" fontId="23" fillId="0" borderId="0" xfId="27" applyFont="1"/>
    <xf numFmtId="1" fontId="4" fillId="0" borderId="0" xfId="27" applyNumberFormat="1" applyAlignment="1">
      <alignment readingOrder="2"/>
    </xf>
    <xf numFmtId="0" fontId="4" fillId="0" borderId="0" xfId="31"/>
    <xf numFmtId="0" fontId="4" fillId="0" borderId="0" xfId="31" applyAlignment="1">
      <alignment readingOrder="2"/>
    </xf>
    <xf numFmtId="0" fontId="26" fillId="0" borderId="0" xfId="31" applyFont="1"/>
    <xf numFmtId="0" fontId="23" fillId="0" borderId="0" xfId="31" applyFont="1" applyAlignment="1">
      <alignment horizontal="center"/>
    </xf>
    <xf numFmtId="0" fontId="23" fillId="0" borderId="0" xfId="31" applyFont="1"/>
    <xf numFmtId="1" fontId="4" fillId="0" borderId="0" xfId="31" applyNumberFormat="1" applyAlignment="1">
      <alignment readingOrder="2"/>
    </xf>
    <xf numFmtId="0" fontId="19" fillId="0" borderId="0" xfId="9" applyFont="1"/>
    <xf numFmtId="0" fontId="28" fillId="0" borderId="0" xfId="31" applyFont="1"/>
    <xf numFmtId="0" fontId="23" fillId="0" borderId="1" xfId="9" applyFont="1" applyBorder="1" applyAlignment="1">
      <alignment horizontal="center" vertical="center" readingOrder="2"/>
    </xf>
    <xf numFmtId="0" fontId="23" fillId="0" borderId="1" xfId="9" applyFont="1" applyBorder="1" applyAlignment="1">
      <alignment horizontal="center" vertical="center"/>
    </xf>
    <xf numFmtId="0" fontId="2" fillId="0" borderId="0" xfId="31" applyFont="1"/>
    <xf numFmtId="0" fontId="17" fillId="0" borderId="0" xfId="31" applyFont="1"/>
    <xf numFmtId="0" fontId="2" fillId="0" borderId="0" xfId="13" applyAlignment="1">
      <alignment horizontal="center" readingOrder="2"/>
    </xf>
    <xf numFmtId="0" fontId="2" fillId="0" borderId="0" xfId="13"/>
    <xf numFmtId="0" fontId="4" fillId="0" borderId="0" xfId="31" applyAlignment="1">
      <alignment horizontal="center" readingOrder="2"/>
    </xf>
    <xf numFmtId="1" fontId="4" fillId="0" borderId="0" xfId="8" applyNumberFormat="1"/>
    <xf numFmtId="0" fontId="29" fillId="0" borderId="0" xfId="9" applyFont="1" applyAlignment="1">
      <alignment horizontal="right" vertical="top" wrapText="1" readingOrder="2"/>
    </xf>
    <xf numFmtId="0" fontId="6" fillId="0" borderId="0" xfId="15" applyFont="1" applyAlignment="1">
      <alignment vertical="center" wrapText="1"/>
    </xf>
    <xf numFmtId="0" fontId="4" fillId="0" borderId="0" xfId="15"/>
    <xf numFmtId="0" fontId="1" fillId="0" borderId="0" xfId="43" applyFont="1"/>
    <xf numFmtId="0" fontId="12" fillId="0" borderId="0" xfId="15" applyFont="1" applyAlignment="1">
      <alignment readingOrder="2"/>
    </xf>
    <xf numFmtId="0" fontId="13" fillId="0" borderId="0" xfId="15" applyFont="1" applyAlignment="1">
      <alignment readingOrder="2"/>
    </xf>
    <xf numFmtId="0" fontId="13" fillId="0" borderId="0" xfId="15" applyFont="1" applyAlignment="1">
      <alignment horizontal="center" readingOrder="2"/>
    </xf>
    <xf numFmtId="0" fontId="13" fillId="0" borderId="0" xfId="15" applyFont="1" applyAlignment="1">
      <alignment horizontal="right" readingOrder="2"/>
    </xf>
    <xf numFmtId="0" fontId="14" fillId="0" borderId="1" xfId="15" applyFont="1" applyBorder="1" applyAlignment="1">
      <alignment horizontal="center" vertical="center" wrapText="1" readingOrder="2"/>
    </xf>
    <xf numFmtId="14" fontId="14" fillId="0" borderId="1" xfId="15" applyNumberFormat="1" applyFont="1" applyBorder="1" applyAlignment="1">
      <alignment horizontal="center" vertical="center" wrapText="1" readingOrder="2"/>
    </xf>
    <xf numFmtId="0" fontId="7" fillId="0" borderId="0" xfId="43" applyFont="1"/>
    <xf numFmtId="0" fontId="1" fillId="0" borderId="2" xfId="43" applyFont="1" applyBorder="1"/>
    <xf numFmtId="0" fontId="7" fillId="0" borderId="0" xfId="43" applyFont="1" applyAlignment="1">
      <alignment horizontal="center"/>
    </xf>
    <xf numFmtId="0" fontId="7" fillId="0" borderId="2" xfId="43" applyFont="1" applyBorder="1"/>
    <xf numFmtId="0" fontId="7" fillId="0" borderId="0" xfId="43" applyFont="1" applyAlignment="1">
      <alignment horizontal="right" indent="2"/>
    </xf>
    <xf numFmtId="0" fontId="19" fillId="0" borderId="1" xfId="2" applyFont="1" applyBorder="1" applyAlignment="1">
      <alignment horizontal="right" vertical="center" wrapText="1"/>
    </xf>
    <xf numFmtId="0" fontId="19" fillId="0" borderId="1" xfId="2" applyFont="1" applyBorder="1" applyAlignment="1">
      <alignment horizontal="center" vertical="center"/>
    </xf>
    <xf numFmtId="0" fontId="19" fillId="0" borderId="1" xfId="2" applyFont="1" applyBorder="1" applyAlignment="1">
      <alignment horizontal="center" vertical="center" readingOrder="2"/>
    </xf>
    <xf numFmtId="0" fontId="19" fillId="0" borderId="1" xfId="2" applyFont="1" applyBorder="1" applyAlignment="1">
      <alignment horizontal="center" vertical="center" wrapText="1" readingOrder="2"/>
    </xf>
    <xf numFmtId="1" fontId="19" fillId="0" borderId="1" xfId="2" applyNumberFormat="1" applyFont="1" applyBorder="1" applyAlignment="1">
      <alignment horizontal="center" vertical="center" wrapText="1" readingOrder="2"/>
    </xf>
    <xf numFmtId="0" fontId="5" fillId="0" borderId="0" xfId="1" applyFont="1"/>
    <xf numFmtId="0" fontId="20" fillId="0" borderId="6" xfId="2" applyFont="1" applyBorder="1" applyAlignment="1">
      <alignment horizontal="center" vertical="center" readingOrder="2"/>
    </xf>
    <xf numFmtId="0" fontId="7" fillId="0" borderId="0" xfId="43" applyFont="1" applyAlignment="1">
      <alignment horizontal="center"/>
    </xf>
    <xf numFmtId="0" fontId="1" fillId="0" borderId="0" xfId="43" applyFont="1"/>
    <xf numFmtId="0" fontId="11" fillId="0" borderId="0" xfId="15" applyFont="1" applyAlignment="1">
      <alignment horizontal="center" readingOrder="2"/>
    </xf>
    <xf numFmtId="0" fontId="10" fillId="0" borderId="0" xfId="15" applyFont="1" applyAlignment="1">
      <alignment horizontal="center" vertical="center" wrapText="1"/>
    </xf>
    <xf numFmtId="0" fontId="14" fillId="0" borderId="0" xfId="15" applyFont="1" applyAlignment="1">
      <alignment horizontal="center" wrapText="1" readingOrder="2"/>
    </xf>
    <xf numFmtId="0" fontId="15" fillId="0" borderId="0" xfId="43" applyFont="1" applyAlignment="1">
      <alignment horizontal="center"/>
    </xf>
    <xf numFmtId="0" fontId="7" fillId="0" borderId="2" xfId="43" applyFont="1" applyBorder="1" applyAlignment="1">
      <alignment horizontal="right" wrapText="1"/>
    </xf>
    <xf numFmtId="0" fontId="0" fillId="0" borderId="2" xfId="0" applyBorder="1"/>
    <xf numFmtId="0" fontId="7" fillId="0" borderId="0" xfId="43" applyFont="1" applyAlignment="1">
      <alignment horizontal="right" wrapText="1"/>
    </xf>
    <xf numFmtId="0" fontId="14" fillId="0" borderId="0" xfId="15" applyFont="1" applyAlignment="1">
      <alignment horizontal="center" readingOrder="2"/>
    </xf>
    <xf numFmtId="0" fontId="14" fillId="0" borderId="1" xfId="15" applyFont="1" applyBorder="1" applyAlignment="1">
      <alignment horizontal="center" vertical="center" wrapText="1" readingOrder="2"/>
    </xf>
    <xf numFmtId="0" fontId="0" fillId="0" borderId="7" xfId="0" applyBorder="1"/>
    <xf numFmtId="0" fontId="0" fillId="0" borderId="3" xfId="0" applyBorder="1"/>
    <xf numFmtId="0" fontId="9" fillId="0" borderId="2" xfId="9" applyFont="1" applyBorder="1" applyAlignment="1">
      <alignment horizontal="right" vertical="center" wrapText="1"/>
    </xf>
    <xf numFmtId="0" fontId="8" fillId="0" borderId="4" xfId="2" applyFont="1" applyBorder="1" applyAlignment="1">
      <alignment horizontal="center" vertical="center"/>
    </xf>
    <xf numFmtId="0" fontId="0" fillId="0" borderId="4" xfId="0" applyBorder="1"/>
    <xf numFmtId="0" fontId="21" fillId="0" borderId="1" xfId="8" applyFont="1" applyBorder="1" applyAlignment="1">
      <alignment horizontal="center" vertical="center"/>
    </xf>
    <xf numFmtId="0" fontId="16" fillId="0" borderId="0" xfId="1" applyFont="1" applyAlignment="1">
      <alignment horizontal="center"/>
    </xf>
    <xf numFmtId="0" fontId="4" fillId="0" borderId="0" xfId="1" applyFont="1"/>
    <xf numFmtId="0" fontId="20" fillId="0" borderId="5" xfId="2" applyFont="1" applyBorder="1" applyAlignment="1">
      <alignment horizontal="center" vertical="center" readingOrder="2"/>
    </xf>
    <xf numFmtId="0" fontId="0" fillId="0" borderId="6" xfId="0" applyBorder="1"/>
    <xf numFmtId="0" fontId="25" fillId="0" borderId="2" xfId="27" applyFont="1" applyBorder="1" applyAlignment="1">
      <alignment horizontal="right" readingOrder="2"/>
    </xf>
    <xf numFmtId="0" fontId="16" fillId="0" borderId="0" xfId="31" applyFont="1" applyAlignment="1">
      <alignment horizontal="center"/>
    </xf>
    <xf numFmtId="0" fontId="4" fillId="0" borderId="0" xfId="27"/>
    <xf numFmtId="0" fontId="25" fillId="0" borderId="2" xfId="31" applyFont="1" applyBorder="1" applyAlignment="1">
      <alignment horizontal="right" readingOrder="2"/>
    </xf>
    <xf numFmtId="0" fontId="4" fillId="0" borderId="0" xfId="31"/>
    <xf numFmtId="0" fontId="29" fillId="0" borderId="0" xfId="9" applyFont="1" applyAlignment="1">
      <alignment horizontal="right" vertical="top" wrapText="1" readingOrder="2"/>
    </xf>
    <xf numFmtId="0" fontId="17" fillId="0" borderId="0" xfId="31" applyFont="1"/>
    <xf numFmtId="0" fontId="29" fillId="0" borderId="0" xfId="9" applyFont="1" applyAlignment="1">
      <alignment horizontal="center" vertical="top" wrapText="1" readingOrder="2"/>
    </xf>
    <xf numFmtId="0" fontId="24" fillId="0" borderId="4" xfId="9" applyFont="1" applyBorder="1" applyAlignment="1">
      <alignment horizontal="right" vertical="center" wrapText="1" readingOrder="2"/>
    </xf>
    <xf numFmtId="0" fontId="29" fillId="0" borderId="2" xfId="9" applyFont="1" applyBorder="1" applyAlignment="1">
      <alignment horizontal="right" vertical="center" wrapText="1" indent="1" readingOrder="2"/>
    </xf>
    <xf numFmtId="0" fontId="27" fillId="0" borderId="0" xfId="9" applyFont="1" applyAlignment="1">
      <alignment horizontal="right" vertical="top" wrapText="1" indent="1" readingOrder="2"/>
    </xf>
    <xf numFmtId="0" fontId="28" fillId="0" borderId="0" xfId="31" applyFont="1"/>
    <xf numFmtId="0" fontId="30" fillId="0" borderId="0" xfId="9" applyFont="1" applyAlignment="1">
      <alignment horizontal="right" vertical="top" wrapText="1" indent="1" readingOrder="2"/>
    </xf>
  </cellXfs>
  <cellStyles count="44">
    <cellStyle name="Normal 2" xfId="1" xr:uid="{00000000-0005-0000-0000-000001000000}"/>
    <cellStyle name="Normal 2 2" xfId="2" xr:uid="{00000000-0005-0000-0000-000002000000}"/>
    <cellStyle name="Normal 2 2 2" xfId="10" xr:uid="{00000000-0005-0000-0000-00000A000000}"/>
    <cellStyle name="Normal 2 2 2 2" xfId="9" xr:uid="{00000000-0005-0000-0000-000009000000}"/>
    <cellStyle name="Normal 2 2 2 3" xfId="36" xr:uid="{00000000-0005-0000-0000-000024000000}"/>
    <cellStyle name="Normal 2 2 3" xfId="11" xr:uid="{00000000-0005-0000-0000-00000B000000}"/>
    <cellStyle name="Normal 2 3" xfId="4" xr:uid="{00000000-0005-0000-0000-000004000000}"/>
    <cellStyle name="Normal 2 3 2" xfId="12" xr:uid="{00000000-0005-0000-0000-00000C000000}"/>
    <cellStyle name="Normal 2 3 2 2" xfId="13" xr:uid="{00000000-0005-0000-0000-00000D000000}"/>
    <cellStyle name="Normal 2 3 3" xfId="32" xr:uid="{00000000-0005-0000-0000-000020000000}"/>
    <cellStyle name="Normal 2 4" xfId="3" xr:uid="{00000000-0005-0000-0000-000003000000}"/>
    <cellStyle name="Normal 2 4 2" xfId="14" xr:uid="{00000000-0005-0000-0000-00000E000000}"/>
    <cellStyle name="Normal 2 4 2 2" xfId="15" xr:uid="{00000000-0005-0000-0000-00000F000000}"/>
    <cellStyle name="Normal 2 4 3" xfId="33" xr:uid="{00000000-0005-0000-0000-000021000000}"/>
    <cellStyle name="Normal 2 5" xfId="6" xr:uid="{00000000-0005-0000-0000-000006000000}"/>
    <cellStyle name="Normal 2 6" xfId="16" xr:uid="{00000000-0005-0000-0000-000010000000}"/>
    <cellStyle name="Normal 2 6 2" xfId="17" xr:uid="{00000000-0005-0000-0000-000011000000}"/>
    <cellStyle name="Normal 2 6 2 2" xfId="18" xr:uid="{00000000-0005-0000-0000-000012000000}"/>
    <cellStyle name="Normal 2 6 2 2 2" xfId="19" xr:uid="{00000000-0005-0000-0000-000013000000}"/>
    <cellStyle name="Normal 2 6 2 2 3" xfId="37" xr:uid="{00000000-0005-0000-0000-000025000000}"/>
    <cellStyle name="Normal 2 6 3" xfId="20" xr:uid="{00000000-0005-0000-0000-000014000000}"/>
    <cellStyle name="Normal 2 7" xfId="34" xr:uid="{00000000-0005-0000-0000-000022000000}"/>
    <cellStyle name="Normal 2 8" xfId="43" xr:uid="{00000000-0005-0000-0000-00002B000000}"/>
    <cellStyle name="Normal 3" xfId="5" xr:uid="{00000000-0005-0000-0000-000005000000}"/>
    <cellStyle name="Normal 3 2" xfId="21" xr:uid="{00000000-0005-0000-0000-000015000000}"/>
    <cellStyle name="Normal 3 2 2" xfId="22" xr:uid="{00000000-0005-0000-0000-000016000000}"/>
    <cellStyle name="Normal 3 2 3" xfId="23" xr:uid="{00000000-0005-0000-0000-000017000000}"/>
    <cellStyle name="Normal 3 3" xfId="24" xr:uid="{00000000-0005-0000-0000-000018000000}"/>
    <cellStyle name="Normal 3 3 2" xfId="25" xr:uid="{00000000-0005-0000-0000-000019000000}"/>
    <cellStyle name="Normal 3 4" xfId="26" xr:uid="{00000000-0005-0000-0000-00001A000000}"/>
    <cellStyle name="Normal 3 5" xfId="38" xr:uid="{00000000-0005-0000-0000-000026000000}"/>
    <cellStyle name="Normal 3 6" xfId="39" xr:uid="{00000000-0005-0000-0000-000027000000}"/>
    <cellStyle name="Normal 4" xfId="7" xr:uid="{00000000-0005-0000-0000-000007000000}"/>
    <cellStyle name="Normal 4 2" xfId="27" xr:uid="{00000000-0005-0000-0000-00001B000000}"/>
    <cellStyle name="Normal 4 2 2" xfId="31" xr:uid="{00000000-0005-0000-0000-00001F000000}"/>
    <cellStyle name="Normal 5" xfId="8" xr:uid="{00000000-0005-0000-0000-000008000000}"/>
    <cellStyle name="Normal 5 2" xfId="28" xr:uid="{00000000-0005-0000-0000-00001C000000}"/>
    <cellStyle name="Normal 5 2 2" xfId="29" xr:uid="{00000000-0005-0000-0000-00001D000000}"/>
    <cellStyle name="Normal 5 2 2 2" xfId="40" xr:uid="{00000000-0005-0000-0000-000028000000}"/>
    <cellStyle name="Normal 5 2 3" xfId="41" xr:uid="{00000000-0005-0000-0000-000029000000}"/>
    <cellStyle name="Normal 5 3" xfId="30" xr:uid="{00000000-0005-0000-0000-00001E000000}"/>
    <cellStyle name="Normal 5 4" xfId="35" xr:uid="{00000000-0005-0000-0000-000023000000}"/>
    <cellStyle name="Normal 6" xfId="42" xr:uid="{00000000-0005-0000-0000-00002A000000}"/>
    <cellStyle name="عادي"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409575</xdr:colOff>
      <xdr:row>0</xdr:row>
      <xdr:rowOff>161925</xdr:rowOff>
    </xdr:from>
    <xdr:to>
      <xdr:col>6</xdr:col>
      <xdr:colOff>103809</xdr:colOff>
      <xdr:row>1</xdr:row>
      <xdr:rowOff>81642</xdr:rowOff>
    </xdr:to>
    <xdr:pic>
      <xdr:nvPicPr>
        <xdr:cNvPr id="2" name="صورة 1" descr="شعار2009">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607317191" y="161925"/>
          <a:ext cx="894384" cy="938892"/>
        </a:xfrm>
        <a:prstGeom prst="rect">
          <a:avLst/>
        </a:prstGeom>
        <a:noFill/>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0</xdr:row>
      <xdr:rowOff>0</xdr:rowOff>
    </xdr:from>
    <xdr:to>
      <xdr:col>3</xdr:col>
      <xdr:colOff>528511</xdr:colOff>
      <xdr:row>1</xdr:row>
      <xdr:rowOff>24493</xdr:rowOff>
    </xdr:to>
    <xdr:pic>
      <xdr:nvPicPr>
        <xdr:cNvPr id="2" name="صورة 1" descr="شعار2009">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609835714" y="0"/>
          <a:ext cx="976186" cy="1005568"/>
        </a:xfrm>
        <a:prstGeom prst="rect">
          <a:avLst/>
        </a:prstGeom>
        <a:noFill/>
        <a:ln>
          <a:prstDash val="solid"/>
        </a:ln>
      </xdr:spPr>
    </xdr:pic>
    <xdr:clientData/>
  </xdr:twoCellAnchor>
</xdr:wsDr>
</file>

<file path=xl/theme/theme1.xml><?xml version="1.0" encoding="utf-8"?>
<a:theme xmlns:a="http://schemas.openxmlformats.org/drawingml/2006/main" name="نسق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7"/>
  <sheetViews>
    <sheetView rightToLeft="1" view="pageLayout" zoomScaleNormal="100" workbookViewId="0">
      <selection sqref="A1:D1"/>
    </sheetView>
  </sheetViews>
  <sheetFormatPr defaultColWidth="9" defaultRowHeight="15" x14ac:dyDescent="0.25"/>
  <cols>
    <col min="1" max="1" width="2.5703125" style="35" customWidth="1"/>
    <col min="2" max="2" width="10.85546875" style="35" customWidth="1"/>
    <col min="3" max="3" width="17.7109375" style="35" customWidth="1"/>
    <col min="4" max="4" width="18.28515625" style="35" customWidth="1"/>
    <col min="5" max="5" width="21.28515625" style="35" customWidth="1"/>
    <col min="6" max="6" width="16.7109375" style="35" customWidth="1"/>
    <col min="7" max="7" width="6.42578125" style="35" customWidth="1"/>
    <col min="8" max="8" width="3.140625" style="35" customWidth="1"/>
    <col min="9" max="9" width="9" style="35" customWidth="1"/>
    <col min="10" max="16384" width="9" style="35"/>
  </cols>
  <sheetData>
    <row r="1" spans="1:10" ht="80.25" customHeight="1" x14ac:dyDescent="0.25">
      <c r="A1" s="57" t="s">
        <v>0</v>
      </c>
      <c r="B1" s="55"/>
      <c r="C1" s="55"/>
      <c r="D1" s="55"/>
      <c r="E1" s="33"/>
      <c r="F1" s="33"/>
      <c r="G1" s="33"/>
      <c r="H1" s="33"/>
      <c r="I1" s="33"/>
      <c r="J1" s="34"/>
    </row>
    <row r="2" spans="1:10" ht="18" customHeight="1" x14ac:dyDescent="0.25">
      <c r="A2" s="56" t="s">
        <v>1</v>
      </c>
      <c r="B2" s="55"/>
      <c r="C2" s="55"/>
      <c r="D2" s="55"/>
      <c r="E2" s="55"/>
      <c r="F2" s="55"/>
      <c r="G2" s="36"/>
      <c r="H2" s="36"/>
      <c r="I2" s="36"/>
      <c r="J2" s="34"/>
    </row>
    <row r="3" spans="1:10" ht="18" customHeight="1" x14ac:dyDescent="0.25">
      <c r="A3" s="63" t="s">
        <v>2</v>
      </c>
      <c r="B3" s="55"/>
      <c r="C3" s="55"/>
      <c r="D3" s="55"/>
      <c r="E3" s="55"/>
      <c r="F3" s="55"/>
      <c r="G3" s="37"/>
      <c r="H3" s="37"/>
      <c r="I3" s="37"/>
      <c r="J3" s="34"/>
    </row>
    <row r="4" spans="1:10" ht="18" customHeight="1" x14ac:dyDescent="0.25">
      <c r="A4" s="58" t="s">
        <v>3</v>
      </c>
      <c r="B4" s="55"/>
      <c r="C4" s="55"/>
      <c r="D4" s="55"/>
      <c r="E4" s="55"/>
      <c r="F4" s="55"/>
      <c r="G4" s="55"/>
      <c r="H4" s="55"/>
      <c r="I4" s="37"/>
      <c r="J4" s="34"/>
    </row>
    <row r="5" spans="1:10" x14ac:dyDescent="0.25">
      <c r="A5" s="38"/>
      <c r="B5" s="38"/>
      <c r="C5" s="38"/>
      <c r="D5" s="38"/>
      <c r="E5" s="38"/>
      <c r="F5" s="38"/>
      <c r="G5" s="37"/>
      <c r="H5" s="37"/>
      <c r="I5" s="37"/>
      <c r="J5" s="34"/>
    </row>
    <row r="6" spans="1:10" ht="88.5" customHeight="1" x14ac:dyDescent="0.25">
      <c r="A6" s="39"/>
      <c r="B6" s="40" t="s">
        <v>4</v>
      </c>
      <c r="C6" s="40" t="s">
        <v>5</v>
      </c>
      <c r="D6" s="40" t="s">
        <v>6</v>
      </c>
      <c r="E6" s="64" t="s">
        <v>7</v>
      </c>
      <c r="F6" s="65"/>
      <c r="G6" s="66"/>
      <c r="H6" s="39"/>
      <c r="I6" s="39"/>
      <c r="J6" s="34"/>
    </row>
    <row r="7" spans="1:10" ht="153" customHeight="1" x14ac:dyDescent="0.25">
      <c r="A7" s="39"/>
      <c r="B7" s="40">
        <v>1</v>
      </c>
      <c r="C7" s="40">
        <v>1857</v>
      </c>
      <c r="D7" s="41">
        <v>45262</v>
      </c>
      <c r="E7" s="64" t="s">
        <v>8</v>
      </c>
      <c r="F7" s="65"/>
      <c r="G7" s="66"/>
      <c r="H7" s="39"/>
      <c r="I7" s="39"/>
      <c r="J7" s="34"/>
    </row>
    <row r="8" spans="1:10" ht="24.75" customHeight="1" x14ac:dyDescent="0.3">
      <c r="B8" s="42" t="s">
        <v>9</v>
      </c>
      <c r="C8" s="42"/>
      <c r="D8" s="42"/>
      <c r="E8" s="42" t="s">
        <v>10</v>
      </c>
      <c r="F8" s="42"/>
    </row>
    <row r="9" spans="1:10" ht="24.75" customHeight="1" x14ac:dyDescent="0.3">
      <c r="B9" s="42" t="s">
        <v>11</v>
      </c>
      <c r="C9" s="42"/>
      <c r="D9" s="42"/>
      <c r="E9" s="42" t="s">
        <v>12</v>
      </c>
      <c r="F9" s="42"/>
    </row>
    <row r="12" spans="1:10" ht="18.75" customHeight="1" x14ac:dyDescent="0.3">
      <c r="B12" s="42" t="s">
        <v>13</v>
      </c>
    </row>
    <row r="13" spans="1:10" ht="37.5" customHeight="1" x14ac:dyDescent="0.3">
      <c r="A13" s="43"/>
      <c r="B13" s="60" t="s">
        <v>14</v>
      </c>
      <c r="C13" s="61"/>
      <c r="D13" s="61"/>
      <c r="E13" s="61"/>
      <c r="F13" s="61"/>
      <c r="G13" s="61"/>
      <c r="H13" s="43"/>
    </row>
    <row r="14" spans="1:10" ht="18.75" customHeight="1" x14ac:dyDescent="0.3">
      <c r="B14" s="42"/>
    </row>
    <row r="15" spans="1:10" ht="18.75" customHeight="1" x14ac:dyDescent="0.3">
      <c r="B15" s="42"/>
    </row>
    <row r="16" spans="1:10" ht="18.75" customHeight="1" x14ac:dyDescent="0.3">
      <c r="B16" s="42"/>
    </row>
    <row r="17" spans="2:6" ht="18.75" customHeight="1" x14ac:dyDescent="0.3">
      <c r="B17" s="42"/>
    </row>
    <row r="18" spans="2:6" ht="18.75" customHeight="1" x14ac:dyDescent="0.3">
      <c r="B18" s="42"/>
    </row>
    <row r="19" spans="2:6" ht="18.75" customHeight="1" x14ac:dyDescent="0.3">
      <c r="B19" s="42"/>
    </row>
    <row r="20" spans="2:6" ht="18.75" customHeight="1" x14ac:dyDescent="0.3">
      <c r="B20" s="42"/>
    </row>
    <row r="21" spans="2:6" ht="18.75" customHeight="1" x14ac:dyDescent="0.3">
      <c r="B21" s="42"/>
    </row>
    <row r="22" spans="2:6" ht="18.75" customHeight="1" x14ac:dyDescent="0.3">
      <c r="B22" s="42"/>
    </row>
    <row r="23" spans="2:6" ht="18.75" customHeight="1" x14ac:dyDescent="0.3">
      <c r="B23" s="44" t="s">
        <v>15</v>
      </c>
      <c r="C23" s="42"/>
      <c r="D23" s="44" t="s">
        <v>15</v>
      </c>
      <c r="E23" s="42"/>
      <c r="F23" s="42" t="s">
        <v>16</v>
      </c>
    </row>
    <row r="24" spans="2:6" ht="18.75" customHeight="1" x14ac:dyDescent="0.3">
      <c r="B24" s="42" t="s">
        <v>17</v>
      </c>
      <c r="C24" s="42"/>
      <c r="D24" s="42" t="s">
        <v>17</v>
      </c>
      <c r="E24" s="42"/>
      <c r="F24" s="44" t="s">
        <v>11</v>
      </c>
    </row>
    <row r="33" spans="2:7" ht="18.75" customHeight="1" x14ac:dyDescent="0.3">
      <c r="B33" s="42" t="s">
        <v>18</v>
      </c>
      <c r="C33" s="42"/>
      <c r="D33" s="42"/>
      <c r="E33" s="42"/>
      <c r="F33" s="42"/>
    </row>
    <row r="34" spans="2:7" ht="26.25" customHeight="1" x14ac:dyDescent="0.3">
      <c r="B34" s="42"/>
      <c r="C34" s="42"/>
      <c r="D34" s="42"/>
      <c r="E34" s="54" t="s">
        <v>19</v>
      </c>
      <c r="F34" s="55"/>
    </row>
    <row r="35" spans="2:7" ht="18.75" customHeight="1" x14ac:dyDescent="0.3">
      <c r="B35" s="42"/>
      <c r="C35" s="42"/>
      <c r="D35" s="42"/>
      <c r="E35" s="54" t="s">
        <v>20</v>
      </c>
      <c r="F35" s="55"/>
    </row>
    <row r="36" spans="2:7" ht="18.75" customHeight="1" x14ac:dyDescent="0.3">
      <c r="B36" s="42"/>
      <c r="C36" s="42"/>
      <c r="D36" s="42"/>
      <c r="E36" s="42"/>
      <c r="F36" s="42"/>
    </row>
    <row r="37" spans="2:7" ht="18.75" customHeight="1" x14ac:dyDescent="0.3">
      <c r="B37" s="42"/>
      <c r="C37" s="42"/>
      <c r="D37" s="42"/>
      <c r="E37" s="42"/>
      <c r="F37" s="42"/>
    </row>
    <row r="38" spans="2:7" ht="18.75" customHeight="1" x14ac:dyDescent="0.3">
      <c r="B38" s="42"/>
      <c r="C38" s="42"/>
      <c r="D38" s="42"/>
      <c r="E38" s="42"/>
      <c r="F38" s="42"/>
    </row>
    <row r="39" spans="2:7" ht="18.75" customHeight="1" x14ac:dyDescent="0.3">
      <c r="B39" s="45"/>
      <c r="C39" s="45"/>
      <c r="D39" s="45"/>
      <c r="E39" s="45"/>
      <c r="F39" s="45"/>
      <c r="G39" s="43"/>
    </row>
    <row r="40" spans="2:7" ht="45.75" customHeight="1" x14ac:dyDescent="0.3">
      <c r="B40" s="62" t="s">
        <v>21</v>
      </c>
      <c r="C40" s="55"/>
      <c r="D40" s="55"/>
      <c r="E40" s="55"/>
      <c r="F40" s="55"/>
    </row>
    <row r="41" spans="2:7" ht="18.75" customHeight="1" x14ac:dyDescent="0.3">
      <c r="C41" s="44" t="s">
        <v>15</v>
      </c>
      <c r="E41" s="46" t="s">
        <v>15</v>
      </c>
      <c r="F41" s="42" t="s">
        <v>22</v>
      </c>
    </row>
    <row r="42" spans="2:7" ht="18.75" customHeight="1" x14ac:dyDescent="0.3">
      <c r="B42" s="42"/>
      <c r="C42" s="42" t="s">
        <v>17</v>
      </c>
      <c r="D42" s="42"/>
      <c r="E42" s="42" t="s">
        <v>17</v>
      </c>
      <c r="F42" s="42" t="s">
        <v>17</v>
      </c>
    </row>
    <row r="43" spans="2:7" ht="18.75" customHeight="1" x14ac:dyDescent="0.3">
      <c r="B43" s="42"/>
      <c r="C43" s="42"/>
      <c r="D43" s="42"/>
      <c r="E43" s="42"/>
      <c r="F43" s="42"/>
    </row>
    <row r="44" spans="2:7" ht="18.75" customHeight="1" x14ac:dyDescent="0.3">
      <c r="B44" s="42"/>
      <c r="C44" s="42"/>
      <c r="D44" s="42"/>
      <c r="E44" s="42"/>
      <c r="F44" s="42"/>
    </row>
    <row r="45" spans="2:7" ht="18.75" customHeight="1" x14ac:dyDescent="0.3">
      <c r="B45" s="45"/>
      <c r="C45" s="45"/>
      <c r="D45" s="45"/>
      <c r="E45" s="45"/>
      <c r="F45" s="45"/>
      <c r="G45" s="43"/>
    </row>
    <row r="46" spans="2:7" ht="18.75" customHeight="1" x14ac:dyDescent="0.3">
      <c r="B46" s="42" t="s">
        <v>23</v>
      </c>
      <c r="C46" s="42"/>
      <c r="D46" s="42"/>
      <c r="E46" s="42"/>
      <c r="F46" s="42"/>
    </row>
    <row r="47" spans="2:7" ht="18.75" customHeight="1" x14ac:dyDescent="0.3">
      <c r="B47" s="42"/>
      <c r="C47" s="42"/>
      <c r="D47" s="42"/>
      <c r="E47" s="42"/>
      <c r="F47" s="42"/>
    </row>
    <row r="48" spans="2:7" ht="18.75" customHeight="1" x14ac:dyDescent="0.3">
      <c r="B48" s="42" t="s">
        <v>24</v>
      </c>
      <c r="C48" s="42"/>
      <c r="D48" s="42"/>
      <c r="E48" s="42" t="s">
        <v>25</v>
      </c>
      <c r="F48" s="42"/>
    </row>
    <row r="49" spans="2:7" ht="18.75" customHeight="1" x14ac:dyDescent="0.3">
      <c r="B49" s="42"/>
      <c r="C49" s="42"/>
      <c r="D49" s="42"/>
      <c r="E49" s="42"/>
      <c r="F49" s="42"/>
    </row>
    <row r="50" spans="2:7" ht="18.75" customHeight="1" x14ac:dyDescent="0.3">
      <c r="B50" s="42"/>
      <c r="C50" s="42"/>
      <c r="D50" s="42"/>
      <c r="E50" s="42"/>
      <c r="F50" s="42"/>
    </row>
    <row r="51" spans="2:7" ht="18.75" customHeight="1" x14ac:dyDescent="0.3">
      <c r="B51" s="42"/>
      <c r="C51" s="42"/>
      <c r="D51" s="42"/>
      <c r="E51" s="42"/>
      <c r="F51" s="42"/>
    </row>
    <row r="52" spans="2:7" ht="18.75" customHeight="1" x14ac:dyDescent="0.3">
      <c r="B52" s="42"/>
      <c r="C52" s="42"/>
      <c r="D52" s="42"/>
      <c r="E52" s="42"/>
      <c r="F52" s="42"/>
    </row>
    <row r="53" spans="2:7" ht="18.75" customHeight="1" x14ac:dyDescent="0.3">
      <c r="B53" s="45"/>
      <c r="C53" s="45"/>
      <c r="D53" s="45"/>
      <c r="E53" s="45"/>
      <c r="F53" s="45"/>
      <c r="G53" s="43"/>
    </row>
    <row r="54" spans="2:7" ht="18.75" customHeight="1" x14ac:dyDescent="0.3">
      <c r="B54" s="42" t="s">
        <v>26</v>
      </c>
      <c r="C54" s="42"/>
      <c r="D54" s="42"/>
      <c r="E54" s="42"/>
      <c r="F54" s="42"/>
    </row>
    <row r="55" spans="2:7" ht="32.25" customHeight="1" x14ac:dyDescent="0.3">
      <c r="B55" s="42"/>
      <c r="C55" s="42"/>
      <c r="D55" s="42"/>
      <c r="E55" s="42"/>
      <c r="F55" s="42"/>
    </row>
    <row r="56" spans="2:7" ht="18.75" customHeight="1" x14ac:dyDescent="0.3">
      <c r="B56" s="42"/>
      <c r="C56" s="42"/>
      <c r="D56" s="42"/>
      <c r="E56" s="54" t="s">
        <v>27</v>
      </c>
      <c r="F56" s="55"/>
    </row>
    <row r="57" spans="2:7" ht="18.75" customHeight="1" x14ac:dyDescent="0.3">
      <c r="B57" s="42"/>
      <c r="C57" s="42"/>
      <c r="D57" s="42"/>
      <c r="E57" s="54" t="s">
        <v>28</v>
      </c>
      <c r="F57" s="55"/>
    </row>
    <row r="58" spans="2:7" ht="18.75" customHeight="1" x14ac:dyDescent="0.3">
      <c r="B58" s="42"/>
      <c r="C58" s="42"/>
      <c r="D58" s="42"/>
      <c r="E58" s="42"/>
      <c r="F58" s="42"/>
    </row>
    <row r="59" spans="2:7" ht="18.75" customHeight="1" x14ac:dyDescent="0.3">
      <c r="B59" s="42"/>
      <c r="C59" s="42"/>
      <c r="D59" s="42"/>
      <c r="E59" s="42"/>
      <c r="F59" s="42"/>
    </row>
    <row r="60" spans="2:7" ht="18.75" customHeight="1" x14ac:dyDescent="0.3">
      <c r="B60" s="42"/>
      <c r="C60" s="42"/>
      <c r="D60" s="42"/>
      <c r="E60" s="42"/>
      <c r="F60" s="42"/>
    </row>
    <row r="61" spans="2:7" ht="18.75" customHeight="1" x14ac:dyDescent="0.3">
      <c r="B61" s="42"/>
      <c r="C61" s="42"/>
      <c r="D61" s="42"/>
      <c r="E61" s="42"/>
      <c r="F61" s="42"/>
    </row>
    <row r="62" spans="2:7" ht="18.75" customHeight="1" x14ac:dyDescent="0.3">
      <c r="B62" s="45"/>
      <c r="C62" s="45"/>
      <c r="D62" s="45"/>
      <c r="E62" s="45"/>
      <c r="F62" s="45"/>
      <c r="G62" s="45"/>
    </row>
    <row r="63" spans="2:7" ht="18.75" customHeight="1" x14ac:dyDescent="0.3">
      <c r="B63" s="42" t="s">
        <v>29</v>
      </c>
      <c r="C63" s="42"/>
      <c r="D63" s="42"/>
      <c r="E63" s="42"/>
      <c r="F63" s="42"/>
    </row>
    <row r="64" spans="2:7" ht="18.75" customHeight="1" x14ac:dyDescent="0.3">
      <c r="B64" s="42"/>
      <c r="C64" s="42"/>
      <c r="D64" s="42"/>
      <c r="E64" s="42"/>
      <c r="F64" s="42"/>
    </row>
    <row r="65" spans="2:6" ht="27.75" customHeight="1" x14ac:dyDescent="0.65">
      <c r="B65" s="42"/>
      <c r="C65" s="42"/>
      <c r="D65" s="42"/>
      <c r="E65" s="59" t="s">
        <v>30</v>
      </c>
      <c r="F65" s="55"/>
    </row>
    <row r="66" spans="2:6" ht="27.75" customHeight="1" x14ac:dyDescent="0.65">
      <c r="B66" s="42"/>
      <c r="C66" s="42"/>
      <c r="D66" s="42"/>
      <c r="E66" s="59" t="s">
        <v>31</v>
      </c>
      <c r="F66" s="55"/>
    </row>
    <row r="67" spans="2:6" ht="18.75" customHeight="1" x14ac:dyDescent="0.3">
      <c r="B67" s="42"/>
      <c r="C67" s="42"/>
      <c r="D67" s="42"/>
      <c r="E67" s="42"/>
      <c r="F67" s="42"/>
    </row>
  </sheetData>
  <mergeCells count="14">
    <mergeCell ref="E66:F66"/>
    <mergeCell ref="B13:G13"/>
    <mergeCell ref="B40:F40"/>
    <mergeCell ref="A3:F3"/>
    <mergeCell ref="E56:F56"/>
    <mergeCell ref="E7:G7"/>
    <mergeCell ref="E6:G6"/>
    <mergeCell ref="E65:F65"/>
    <mergeCell ref="E57:F57"/>
    <mergeCell ref="E35:F35"/>
    <mergeCell ref="A2:F2"/>
    <mergeCell ref="A1:D1"/>
    <mergeCell ref="E34:F34"/>
    <mergeCell ref="A4:H4"/>
  </mergeCells>
  <pageMargins left="0" right="0.23622047244094491" top="0.15748031496062989" bottom="0.74803149606299213" header="0.31496062992125978" footer="0.59055118110236215"/>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5"/>
  <sheetViews>
    <sheetView rightToLeft="1" topLeftCell="A8" workbookViewId="0">
      <selection activeCell="A11" sqref="A11:XFD11"/>
    </sheetView>
  </sheetViews>
  <sheetFormatPr defaultColWidth="9" defaultRowHeight="15" x14ac:dyDescent="0.25"/>
  <cols>
    <col min="1" max="1" width="4.140625" style="2" bestFit="1" customWidth="1"/>
    <col min="2" max="2" width="56.140625" style="2" customWidth="1"/>
    <col min="3" max="3" width="7.42578125" style="2" customWidth="1"/>
    <col min="4" max="4" width="6.7109375" style="2" bestFit="1" customWidth="1"/>
    <col min="5" max="5" width="10.140625" style="2" customWidth="1"/>
    <col min="6" max="6" width="13.5703125" style="2" customWidth="1"/>
    <col min="7" max="8" width="9" style="2" customWidth="1"/>
    <col min="9" max="9" width="9.140625" style="2" bestFit="1" customWidth="1"/>
    <col min="10" max="12" width="9" style="2" customWidth="1"/>
    <col min="13" max="13" width="9.140625" style="2" bestFit="1" customWidth="1"/>
    <col min="14" max="14" width="9" style="2" customWidth="1"/>
    <col min="15" max="16384" width="9" style="2"/>
  </cols>
  <sheetData>
    <row r="1" spans="1:11" ht="44.25" customHeight="1" x14ac:dyDescent="0.25">
      <c r="A1" s="68" t="s">
        <v>54</v>
      </c>
      <c r="B1" s="69"/>
      <c r="C1" s="69"/>
      <c r="D1" s="69"/>
      <c r="E1" s="69"/>
      <c r="F1" s="69"/>
      <c r="G1" s="1">
        <v>225</v>
      </c>
      <c r="H1" s="1">
        <f>G1*1.5</f>
        <v>337.5</v>
      </c>
    </row>
    <row r="2" spans="1:11" ht="37.5" customHeight="1" x14ac:dyDescent="0.25">
      <c r="A2" s="8" t="s">
        <v>33</v>
      </c>
      <c r="B2" s="8" t="s">
        <v>34</v>
      </c>
      <c r="C2" s="8" t="s">
        <v>35</v>
      </c>
      <c r="D2" s="7" t="s">
        <v>36</v>
      </c>
      <c r="E2" s="6" t="s">
        <v>37</v>
      </c>
      <c r="F2" s="5" t="s">
        <v>38</v>
      </c>
      <c r="G2" s="1"/>
      <c r="H2" s="1"/>
    </row>
    <row r="3" spans="1:11" ht="75" customHeight="1" x14ac:dyDescent="0.25">
      <c r="A3" s="73">
        <v>1</v>
      </c>
      <c r="B3" s="47" t="s">
        <v>39</v>
      </c>
      <c r="C3" s="48" t="s">
        <v>40</v>
      </c>
      <c r="D3" s="49">
        <v>38.700000000000003</v>
      </c>
      <c r="E3" s="50">
        <v>35000</v>
      </c>
      <c r="F3" s="51">
        <f t="shared" ref="F3:F10" si="0">E3*D3</f>
        <v>1354500</v>
      </c>
      <c r="G3" s="52">
        <v>12</v>
      </c>
      <c r="H3" s="52">
        <v>1.5</v>
      </c>
      <c r="I3" s="2">
        <v>0.9</v>
      </c>
      <c r="J3" s="2">
        <f>I3*H3*G3</f>
        <v>16.200000000000003</v>
      </c>
    </row>
    <row r="4" spans="1:11" ht="45" customHeight="1" x14ac:dyDescent="0.25">
      <c r="A4" s="74"/>
      <c r="B4" s="47" t="s">
        <v>41</v>
      </c>
      <c r="C4" s="48" t="s">
        <v>42</v>
      </c>
      <c r="D4" s="49">
        <v>1</v>
      </c>
      <c r="E4" s="50">
        <v>235000</v>
      </c>
      <c r="F4" s="51">
        <f t="shared" si="0"/>
        <v>235000</v>
      </c>
      <c r="G4" s="52">
        <v>6</v>
      </c>
      <c r="H4" s="52">
        <v>1.5</v>
      </c>
      <c r="I4" s="2">
        <v>0.9</v>
      </c>
      <c r="J4" s="2">
        <f>I4*H4*G4</f>
        <v>8.1000000000000014</v>
      </c>
    </row>
    <row r="5" spans="1:11" ht="45" customHeight="1" x14ac:dyDescent="0.25">
      <c r="A5" s="74"/>
      <c r="B5" s="47" t="s">
        <v>43</v>
      </c>
      <c r="C5" s="48" t="s">
        <v>42</v>
      </c>
      <c r="D5" s="49">
        <v>1</v>
      </c>
      <c r="E5" s="50">
        <v>235000</v>
      </c>
      <c r="F5" s="51">
        <f t="shared" si="0"/>
        <v>235000</v>
      </c>
      <c r="G5" s="52">
        <v>6</v>
      </c>
      <c r="H5" s="52">
        <v>1.5</v>
      </c>
      <c r="I5" s="2">
        <v>0.9</v>
      </c>
      <c r="J5" s="2">
        <f>I5*H5*G5</f>
        <v>8.1000000000000014</v>
      </c>
    </row>
    <row r="6" spans="1:11" ht="45" customHeight="1" x14ac:dyDescent="0.25">
      <c r="A6" s="74"/>
      <c r="B6" s="47" t="s">
        <v>44</v>
      </c>
      <c r="C6" s="48" t="s">
        <v>42</v>
      </c>
      <c r="D6" s="49">
        <v>1</v>
      </c>
      <c r="E6" s="50">
        <v>175000</v>
      </c>
      <c r="F6" s="51">
        <f t="shared" si="0"/>
        <v>175000</v>
      </c>
      <c r="G6" s="52"/>
      <c r="H6" s="52"/>
    </row>
    <row r="7" spans="1:11" x14ac:dyDescent="0.25">
      <c r="A7" s="74"/>
      <c r="B7" s="47" t="s">
        <v>45</v>
      </c>
      <c r="C7" s="48" t="s">
        <v>42</v>
      </c>
      <c r="D7" s="49">
        <v>4</v>
      </c>
      <c r="E7" s="50">
        <v>255000</v>
      </c>
      <c r="F7" s="51">
        <f t="shared" si="0"/>
        <v>1020000</v>
      </c>
      <c r="G7" s="52">
        <v>16</v>
      </c>
      <c r="H7" s="52">
        <v>1</v>
      </c>
      <c r="I7" s="2">
        <v>0.9</v>
      </c>
      <c r="J7" s="2">
        <f>I7*H7*G7</f>
        <v>14.4</v>
      </c>
      <c r="K7" s="2">
        <f>SUM(J3:J7)</f>
        <v>46.800000000000004</v>
      </c>
    </row>
    <row r="8" spans="1:11" ht="15.75" customHeight="1" x14ac:dyDescent="0.25">
      <c r="A8" s="53"/>
      <c r="B8" s="47" t="s">
        <v>46</v>
      </c>
      <c r="C8" s="48" t="s">
        <v>47</v>
      </c>
      <c r="D8" s="49">
        <v>16</v>
      </c>
      <c r="E8" s="50">
        <v>65000</v>
      </c>
      <c r="F8" s="51">
        <f t="shared" si="0"/>
        <v>1040000</v>
      </c>
      <c r="G8" s="52"/>
      <c r="H8" s="52"/>
    </row>
    <row r="9" spans="1:11" ht="15.75" customHeight="1" x14ac:dyDescent="0.25">
      <c r="A9" s="53"/>
      <c r="B9" s="47" t="s">
        <v>48</v>
      </c>
      <c r="C9" s="48" t="s">
        <v>42</v>
      </c>
      <c r="D9" s="49">
        <v>2</v>
      </c>
      <c r="E9" s="50">
        <v>115000</v>
      </c>
      <c r="F9" s="51">
        <f t="shared" si="0"/>
        <v>230000</v>
      </c>
      <c r="G9" s="52"/>
      <c r="H9" s="52"/>
    </row>
    <row r="10" spans="1:11" ht="15.75" customHeight="1" x14ac:dyDescent="0.25">
      <c r="A10" s="53"/>
      <c r="B10" s="47" t="s">
        <v>49</v>
      </c>
      <c r="C10" s="48" t="s">
        <v>47</v>
      </c>
      <c r="D10" s="49">
        <v>15</v>
      </c>
      <c r="E10" s="50">
        <v>34000</v>
      </c>
      <c r="F10" s="51">
        <f t="shared" si="0"/>
        <v>510000</v>
      </c>
      <c r="G10" s="52"/>
      <c r="H10" s="52"/>
    </row>
    <row r="11" spans="1:11" ht="26.25" customHeight="1" x14ac:dyDescent="0.25">
      <c r="A11" s="70" t="s">
        <v>50</v>
      </c>
      <c r="B11" s="65"/>
      <c r="C11" s="65"/>
      <c r="D11" s="65"/>
      <c r="E11" s="66"/>
      <c r="F11" s="9">
        <f>SUM(F3:F10)</f>
        <v>4799500</v>
      </c>
      <c r="G11" s="2">
        <v>2703050</v>
      </c>
      <c r="H11" s="31">
        <f>G11-F11</f>
        <v>-2096450</v>
      </c>
    </row>
    <row r="12" spans="1:11" s="3" customFormat="1" ht="36" customHeight="1" x14ac:dyDescent="0.25">
      <c r="B12" s="67" t="s">
        <v>51</v>
      </c>
      <c r="C12" s="61"/>
      <c r="D12" s="61"/>
      <c r="E12" s="61"/>
      <c r="F12" s="61"/>
    </row>
    <row r="13" spans="1:11" s="3" customFormat="1" ht="43.5" customHeight="1" x14ac:dyDescent="0.25"/>
    <row r="14" spans="1:11" s="3" customFormat="1" ht="21" customHeight="1" x14ac:dyDescent="0.35">
      <c r="B14" s="4" t="s">
        <v>9</v>
      </c>
      <c r="C14" s="71" t="s">
        <v>52</v>
      </c>
      <c r="D14" s="72"/>
      <c r="E14" s="72"/>
      <c r="F14" s="72"/>
    </row>
    <row r="15" spans="1:11" s="3" customFormat="1" ht="21" customHeight="1" x14ac:dyDescent="0.35">
      <c r="C15" s="71" t="s">
        <v>53</v>
      </c>
      <c r="D15" s="72"/>
      <c r="E15" s="72"/>
      <c r="F15" s="72"/>
    </row>
  </sheetData>
  <mergeCells count="6">
    <mergeCell ref="B12:F12"/>
    <mergeCell ref="A1:F1"/>
    <mergeCell ref="A11:E11"/>
    <mergeCell ref="C15:F15"/>
    <mergeCell ref="A3:A7"/>
    <mergeCell ref="C14:F14"/>
  </mergeCell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5"/>
  <sheetViews>
    <sheetView rightToLeft="1" tabSelected="1" view="pageBreakPreview" zoomScaleSheetLayoutView="100" workbookViewId="0">
      <selection activeCell="E5" sqref="E5"/>
    </sheetView>
  </sheetViews>
  <sheetFormatPr defaultColWidth="9" defaultRowHeight="15" x14ac:dyDescent="0.25"/>
  <cols>
    <col min="1" max="1" width="4.140625" style="2" bestFit="1" customWidth="1"/>
    <col min="2" max="2" width="56.140625" style="2" customWidth="1"/>
    <col min="3" max="3" width="7.42578125" style="2" customWidth="1"/>
    <col min="4" max="4" width="6.7109375" style="2" bestFit="1" customWidth="1"/>
    <col min="5" max="5" width="10.140625" style="2" customWidth="1"/>
    <col min="6" max="6" width="13.5703125" style="2" customWidth="1"/>
    <col min="7" max="8" width="9" style="2" customWidth="1"/>
    <col min="9" max="9" width="9.140625" style="2" bestFit="1" customWidth="1"/>
    <col min="10" max="12" width="9" style="2" customWidth="1"/>
    <col min="13" max="13" width="9.140625" style="2" bestFit="1" customWidth="1"/>
    <col min="14" max="14" width="9" style="2" customWidth="1"/>
    <col min="15" max="16384" width="9" style="2"/>
  </cols>
  <sheetData>
    <row r="1" spans="1:11" ht="44.25" customHeight="1" x14ac:dyDescent="0.25">
      <c r="A1" s="68" t="s">
        <v>32</v>
      </c>
      <c r="B1" s="69"/>
      <c r="C1" s="69"/>
      <c r="D1" s="69"/>
      <c r="E1" s="69"/>
      <c r="F1" s="69"/>
      <c r="G1" s="1">
        <v>225</v>
      </c>
      <c r="H1" s="1">
        <f>G1*1.5</f>
        <v>337.5</v>
      </c>
    </row>
    <row r="2" spans="1:11" ht="37.5" customHeight="1" x14ac:dyDescent="0.25">
      <c r="A2" s="8" t="s">
        <v>33</v>
      </c>
      <c r="B2" s="8" t="s">
        <v>34</v>
      </c>
      <c r="C2" s="8" t="s">
        <v>35</v>
      </c>
      <c r="D2" s="7" t="s">
        <v>36</v>
      </c>
      <c r="E2" s="6" t="s">
        <v>37</v>
      </c>
      <c r="F2" s="5" t="s">
        <v>78</v>
      </c>
      <c r="G2" s="1"/>
      <c r="H2" s="1"/>
    </row>
    <row r="3" spans="1:11" ht="75" customHeight="1" x14ac:dyDescent="0.25">
      <c r="A3" s="73">
        <v>1</v>
      </c>
      <c r="B3" s="47" t="s">
        <v>39</v>
      </c>
      <c r="C3" s="48" t="s">
        <v>40</v>
      </c>
      <c r="D3" s="49">
        <v>38.700000000000003</v>
      </c>
      <c r="E3" s="50">
        <v>35000</v>
      </c>
      <c r="F3" s="51">
        <f t="shared" ref="F3:F10" si="0">E3*D3</f>
        <v>1354500</v>
      </c>
      <c r="G3" s="52">
        <v>12</v>
      </c>
      <c r="H3" s="52">
        <v>1.5</v>
      </c>
      <c r="I3" s="2">
        <v>0.9</v>
      </c>
      <c r="J3" s="2">
        <f>I3*H3*G3</f>
        <v>16.200000000000003</v>
      </c>
    </row>
    <row r="4" spans="1:11" ht="45" customHeight="1" x14ac:dyDescent="0.25">
      <c r="A4" s="74"/>
      <c r="B4" s="47" t="s">
        <v>41</v>
      </c>
      <c r="C4" s="48" t="s">
        <v>42</v>
      </c>
      <c r="D4" s="49">
        <v>1</v>
      </c>
      <c r="E4" s="50">
        <v>235000</v>
      </c>
      <c r="F4" s="51">
        <f t="shared" si="0"/>
        <v>235000</v>
      </c>
      <c r="G4" s="52">
        <v>6</v>
      </c>
      <c r="H4" s="52">
        <v>1.5</v>
      </c>
      <c r="I4" s="2">
        <v>0.9</v>
      </c>
      <c r="J4" s="2">
        <f>I4*H4*G4</f>
        <v>8.1000000000000014</v>
      </c>
    </row>
    <row r="5" spans="1:11" ht="45" customHeight="1" x14ac:dyDescent="0.25">
      <c r="A5" s="74"/>
      <c r="B5" s="47" t="s">
        <v>43</v>
      </c>
      <c r="C5" s="48" t="s">
        <v>42</v>
      </c>
      <c r="D5" s="49">
        <v>1</v>
      </c>
      <c r="E5" s="50">
        <v>235000</v>
      </c>
      <c r="F5" s="51">
        <f t="shared" si="0"/>
        <v>235000</v>
      </c>
      <c r="G5" s="52">
        <v>6</v>
      </c>
      <c r="H5" s="52">
        <v>1.5</v>
      </c>
      <c r="I5" s="2">
        <v>0.9</v>
      </c>
      <c r="J5" s="2">
        <f>I5*H5*G5</f>
        <v>8.1000000000000014</v>
      </c>
    </row>
    <row r="6" spans="1:11" ht="45" customHeight="1" x14ac:dyDescent="0.25">
      <c r="A6" s="74"/>
      <c r="B6" s="47" t="s">
        <v>44</v>
      </c>
      <c r="C6" s="48" t="s">
        <v>42</v>
      </c>
      <c r="D6" s="49">
        <v>1</v>
      </c>
      <c r="E6" s="50">
        <v>175000</v>
      </c>
      <c r="F6" s="51">
        <f t="shared" si="0"/>
        <v>175000</v>
      </c>
      <c r="G6" s="52"/>
      <c r="H6" s="52"/>
    </row>
    <row r="7" spans="1:11" x14ac:dyDescent="0.25">
      <c r="A7" s="74"/>
      <c r="B7" s="47" t="s">
        <v>45</v>
      </c>
      <c r="C7" s="48" t="s">
        <v>42</v>
      </c>
      <c r="D7" s="49">
        <v>4</v>
      </c>
      <c r="E7" s="50">
        <v>255000</v>
      </c>
      <c r="F7" s="51">
        <f t="shared" si="0"/>
        <v>1020000</v>
      </c>
      <c r="G7" s="52">
        <v>16</v>
      </c>
      <c r="H7" s="52">
        <v>1</v>
      </c>
      <c r="I7" s="2">
        <v>0.9</v>
      </c>
      <c r="J7" s="2">
        <f>I7*H7*G7</f>
        <v>14.4</v>
      </c>
      <c r="K7" s="2">
        <f>SUM(J3:J7)</f>
        <v>46.800000000000004</v>
      </c>
    </row>
    <row r="8" spans="1:11" ht="15.75" customHeight="1" x14ac:dyDescent="0.25">
      <c r="A8" s="53"/>
      <c r="B8" s="47" t="s">
        <v>46</v>
      </c>
      <c r="C8" s="48" t="s">
        <v>47</v>
      </c>
      <c r="D8" s="49">
        <v>16</v>
      </c>
      <c r="E8" s="50">
        <v>65000</v>
      </c>
      <c r="F8" s="51">
        <f t="shared" si="0"/>
        <v>1040000</v>
      </c>
      <c r="G8" s="52"/>
      <c r="H8" s="52"/>
    </row>
    <row r="9" spans="1:11" ht="15.75" customHeight="1" x14ac:dyDescent="0.25">
      <c r="A9" s="53"/>
      <c r="B9" s="47" t="s">
        <v>48</v>
      </c>
      <c r="C9" s="48" t="s">
        <v>42</v>
      </c>
      <c r="D9" s="49">
        <v>2</v>
      </c>
      <c r="E9" s="50">
        <v>115000</v>
      </c>
      <c r="F9" s="51">
        <f t="shared" si="0"/>
        <v>230000</v>
      </c>
      <c r="G9" s="52"/>
      <c r="H9" s="52"/>
    </row>
    <row r="10" spans="1:11" ht="15.75" customHeight="1" x14ac:dyDescent="0.25">
      <c r="A10" s="53"/>
      <c r="B10" s="47" t="s">
        <v>49</v>
      </c>
      <c r="C10" s="48" t="s">
        <v>47</v>
      </c>
      <c r="D10" s="49">
        <v>15</v>
      </c>
      <c r="E10" s="50">
        <v>34000</v>
      </c>
      <c r="F10" s="51">
        <f t="shared" si="0"/>
        <v>510000</v>
      </c>
      <c r="G10" s="52"/>
      <c r="H10" s="52"/>
    </row>
    <row r="11" spans="1:11" ht="26.25" customHeight="1" x14ac:dyDescent="0.25">
      <c r="A11" s="70" t="s">
        <v>50</v>
      </c>
      <c r="B11" s="65"/>
      <c r="C11" s="65"/>
      <c r="D11" s="65"/>
      <c r="E11" s="66"/>
      <c r="F11" s="9">
        <f>SUM(F3:F10)</f>
        <v>4799500</v>
      </c>
      <c r="G11" s="2">
        <v>2703050</v>
      </c>
      <c r="H11" s="31">
        <f>G11-F11</f>
        <v>-2096450</v>
      </c>
    </row>
    <row r="12" spans="1:11" s="3" customFormat="1" ht="36" customHeight="1" x14ac:dyDescent="0.25">
      <c r="B12" s="67" t="s">
        <v>51</v>
      </c>
      <c r="C12" s="61"/>
      <c r="D12" s="61"/>
      <c r="E12" s="61"/>
      <c r="F12" s="61"/>
    </row>
    <row r="13" spans="1:11" s="3" customFormat="1" ht="43.5" customHeight="1" x14ac:dyDescent="0.25"/>
    <row r="14" spans="1:11" s="3" customFormat="1" ht="21" customHeight="1" x14ac:dyDescent="0.35">
      <c r="B14" s="4" t="s">
        <v>9</v>
      </c>
      <c r="C14" s="71" t="s">
        <v>52</v>
      </c>
      <c r="D14" s="72"/>
      <c r="E14" s="72"/>
      <c r="F14" s="72"/>
    </row>
    <row r="15" spans="1:11" s="3" customFormat="1" ht="21" customHeight="1" x14ac:dyDescent="0.35">
      <c r="C15" s="71" t="s">
        <v>53</v>
      </c>
      <c r="D15" s="72"/>
      <c r="E15" s="72"/>
      <c r="F15" s="72"/>
    </row>
  </sheetData>
  <autoFilter ref="A2:F12" xr:uid="{00000000-0009-0000-0000-000001000000}"/>
  <mergeCells count="6">
    <mergeCell ref="B12:F12"/>
    <mergeCell ref="A1:F1"/>
    <mergeCell ref="A11:E11"/>
    <mergeCell ref="C15:F15"/>
    <mergeCell ref="A3:A7"/>
    <mergeCell ref="C14:F14"/>
  </mergeCells>
  <pageMargins left="0.25" right="0.25"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5"/>
  <sheetViews>
    <sheetView rightToLeft="1" view="pageBreakPreview" topLeftCell="A3" zoomScaleSheetLayoutView="100" workbookViewId="0">
      <selection activeCell="B5" sqref="B5"/>
    </sheetView>
  </sheetViews>
  <sheetFormatPr defaultColWidth="9" defaultRowHeight="15" x14ac:dyDescent="0.25"/>
  <cols>
    <col min="1" max="1" width="4.140625" style="2" bestFit="1" customWidth="1"/>
    <col min="2" max="2" width="56.140625" style="2" customWidth="1"/>
    <col min="3" max="3" width="12.42578125" style="2" bestFit="1" customWidth="1"/>
    <col min="4" max="4" width="6.7109375" style="2" bestFit="1" customWidth="1"/>
    <col min="5" max="5" width="10.140625" style="2" customWidth="1"/>
    <col min="6" max="6" width="13.5703125" style="2" customWidth="1"/>
    <col min="7" max="8" width="9" style="2" customWidth="1"/>
    <col min="9" max="9" width="9.140625" style="2" bestFit="1" customWidth="1"/>
    <col min="10" max="12" width="9" style="2" customWidth="1"/>
    <col min="13" max="13" width="9.140625" style="2" bestFit="1" customWidth="1"/>
    <col min="14" max="14" width="9" style="2" customWidth="1"/>
    <col min="15" max="16384" width="9" style="2"/>
  </cols>
  <sheetData>
    <row r="1" spans="1:11" ht="44.25" customHeight="1" x14ac:dyDescent="0.25">
      <c r="A1" s="68" t="s">
        <v>54</v>
      </c>
      <c r="B1" s="69"/>
      <c r="C1" s="69"/>
      <c r="D1" s="69"/>
      <c r="E1" s="69"/>
      <c r="F1" s="69"/>
      <c r="G1" s="1">
        <v>225</v>
      </c>
      <c r="H1" s="1">
        <f>G1*1.3</f>
        <v>292.5</v>
      </c>
    </row>
    <row r="2" spans="1:11" ht="37.5" customHeight="1" x14ac:dyDescent="0.25">
      <c r="A2" s="8" t="s">
        <v>33</v>
      </c>
      <c r="B2" s="8" t="s">
        <v>34</v>
      </c>
      <c r="C2" s="8" t="s">
        <v>35</v>
      </c>
      <c r="D2" s="7" t="s">
        <v>36</v>
      </c>
      <c r="E2" s="6" t="s">
        <v>37</v>
      </c>
      <c r="F2" s="5" t="s">
        <v>38</v>
      </c>
      <c r="G2" s="1"/>
      <c r="H2" s="1"/>
    </row>
    <row r="3" spans="1:11" ht="45" customHeight="1" x14ac:dyDescent="0.25">
      <c r="A3" s="73">
        <v>1</v>
      </c>
      <c r="B3" s="47" t="s">
        <v>55</v>
      </c>
      <c r="C3" s="48" t="s">
        <v>42</v>
      </c>
      <c r="D3" s="49">
        <v>1</v>
      </c>
      <c r="E3" s="50">
        <v>96000</v>
      </c>
      <c r="F3" s="51">
        <f t="shared" ref="F3:F9" si="0">E3*D3</f>
        <v>96000</v>
      </c>
      <c r="G3" s="52">
        <v>1.6</v>
      </c>
      <c r="H3" s="52">
        <v>1.4</v>
      </c>
      <c r="I3" s="2">
        <v>1.25</v>
      </c>
      <c r="J3" s="2">
        <f>I3*H3*G3</f>
        <v>2.8000000000000003</v>
      </c>
    </row>
    <row r="4" spans="1:11" ht="30" customHeight="1" x14ac:dyDescent="0.25">
      <c r="A4" s="74"/>
      <c r="B4" s="47" t="s">
        <v>56</v>
      </c>
      <c r="C4" s="48" t="s">
        <v>42</v>
      </c>
      <c r="D4" s="49">
        <v>1</v>
      </c>
      <c r="E4" s="50">
        <v>75000</v>
      </c>
      <c r="F4" s="51">
        <f t="shared" si="0"/>
        <v>75000</v>
      </c>
      <c r="G4" s="52"/>
      <c r="H4" s="52"/>
    </row>
    <row r="5" spans="1:11" ht="90" customHeight="1" x14ac:dyDescent="0.25">
      <c r="A5" s="74"/>
      <c r="B5" s="47" t="s">
        <v>57</v>
      </c>
      <c r="C5" s="48" t="s">
        <v>42</v>
      </c>
      <c r="D5" s="49">
        <v>1</v>
      </c>
      <c r="E5" s="50">
        <v>275000</v>
      </c>
      <c r="F5" s="51">
        <f t="shared" si="0"/>
        <v>275000</v>
      </c>
      <c r="G5" s="52">
        <v>6</v>
      </c>
      <c r="H5" s="52">
        <v>0.5</v>
      </c>
      <c r="I5" s="2">
        <v>0.5</v>
      </c>
      <c r="J5" s="2">
        <f>I5*H5*G5</f>
        <v>1.5</v>
      </c>
      <c r="K5" s="2">
        <f>SUM(J3:J5)</f>
        <v>4.3000000000000007</v>
      </c>
    </row>
    <row r="6" spans="1:11" ht="15.75" customHeight="1" x14ac:dyDescent="0.25">
      <c r="A6" s="53"/>
      <c r="B6" s="47" t="s">
        <v>58</v>
      </c>
      <c r="C6" s="48" t="s">
        <v>42</v>
      </c>
      <c r="D6" s="49">
        <v>1</v>
      </c>
      <c r="E6" s="50">
        <v>385000</v>
      </c>
      <c r="F6" s="51">
        <f t="shared" si="0"/>
        <v>385000</v>
      </c>
      <c r="G6" s="52"/>
      <c r="H6" s="52"/>
    </row>
    <row r="7" spans="1:11" ht="15.75" customHeight="1" x14ac:dyDescent="0.25">
      <c r="A7" s="53"/>
      <c r="B7" s="47" t="s">
        <v>59</v>
      </c>
      <c r="C7" s="48" t="s">
        <v>42</v>
      </c>
      <c r="D7" s="49">
        <v>1</v>
      </c>
      <c r="E7" s="50">
        <v>135000</v>
      </c>
      <c r="F7" s="51">
        <f t="shared" si="0"/>
        <v>135000</v>
      </c>
      <c r="G7" s="52"/>
      <c r="H7" s="52"/>
    </row>
    <row r="8" spans="1:11" ht="15.75" customHeight="1" x14ac:dyDescent="0.25">
      <c r="A8" s="53"/>
      <c r="B8" s="47" t="s">
        <v>60</v>
      </c>
      <c r="C8" s="48" t="s">
        <v>42</v>
      </c>
      <c r="D8" s="49">
        <v>1</v>
      </c>
      <c r="E8" s="50">
        <v>115000</v>
      </c>
      <c r="F8" s="51">
        <f t="shared" si="0"/>
        <v>115000</v>
      </c>
      <c r="G8" s="52"/>
      <c r="H8" s="52"/>
    </row>
    <row r="9" spans="1:11" ht="15.75" customHeight="1" x14ac:dyDescent="0.25">
      <c r="A9" s="53"/>
      <c r="B9" s="47" t="s">
        <v>61</v>
      </c>
      <c r="C9" s="48" t="s">
        <v>42</v>
      </c>
      <c r="D9" s="49">
        <v>8</v>
      </c>
      <c r="E9" s="50">
        <v>8500</v>
      </c>
      <c r="F9" s="51">
        <f t="shared" si="0"/>
        <v>68000</v>
      </c>
      <c r="G9" s="52"/>
      <c r="H9" s="52"/>
    </row>
    <row r="10" spans="1:11" ht="26.25" customHeight="1" x14ac:dyDescent="0.25">
      <c r="A10" s="70" t="s">
        <v>62</v>
      </c>
      <c r="B10" s="65"/>
      <c r="C10" s="65"/>
      <c r="D10" s="65"/>
      <c r="E10" s="66"/>
      <c r="F10" s="9">
        <f>SUM(F3:F8)</f>
        <v>1081000</v>
      </c>
      <c r="G10" s="2">
        <v>2703050</v>
      </c>
      <c r="H10" s="31">
        <f>G10-F10</f>
        <v>1622050</v>
      </c>
    </row>
    <row r="11" spans="1:11" s="10" customFormat="1" ht="21" customHeight="1" x14ac:dyDescent="0.35">
      <c r="A11" s="75" t="s">
        <v>63</v>
      </c>
      <c r="B11" s="61"/>
      <c r="G11" s="11"/>
    </row>
    <row r="12" spans="1:11" s="10" customFormat="1" ht="23.25" customHeight="1" x14ac:dyDescent="0.25">
      <c r="A12" s="11"/>
      <c r="B12" s="12"/>
      <c r="G12" s="11"/>
    </row>
    <row r="13" spans="1:11" s="10" customFormat="1" ht="23.25" customHeight="1" x14ac:dyDescent="0.25">
      <c r="A13" s="11"/>
      <c r="B13" s="12"/>
      <c r="G13" s="11"/>
    </row>
    <row r="14" spans="1:11" s="10" customFormat="1" ht="21" customHeight="1" x14ac:dyDescent="0.35">
      <c r="A14" s="11"/>
      <c r="B14" s="13" t="s">
        <v>64</v>
      </c>
      <c r="C14" s="76" t="s">
        <v>65</v>
      </c>
      <c r="D14" s="77"/>
      <c r="E14" s="77"/>
      <c r="F14" s="77"/>
      <c r="G14" s="11"/>
    </row>
    <row r="15" spans="1:11" s="10" customFormat="1" ht="21.75" customHeight="1" x14ac:dyDescent="0.35">
      <c r="A15" s="11"/>
      <c r="B15" s="14" t="s">
        <v>66</v>
      </c>
      <c r="C15" s="76" t="s">
        <v>53</v>
      </c>
      <c r="D15" s="77"/>
      <c r="E15" s="77"/>
      <c r="F15" s="77"/>
      <c r="G15" s="15"/>
    </row>
  </sheetData>
  <autoFilter ref="A2:F15" xr:uid="{00000000-0009-0000-0000-000002000000}"/>
  <mergeCells count="6">
    <mergeCell ref="A10:E10"/>
    <mergeCell ref="A11:B11"/>
    <mergeCell ref="A1:F1"/>
    <mergeCell ref="A3:A5"/>
    <mergeCell ref="C15:F15"/>
    <mergeCell ref="C14:F14"/>
  </mergeCells>
  <pageMargins left="0.25" right="0.25" top="0.75" bottom="0.75" header="0.3" footer="0.3"/>
  <pageSetup paperSize="9"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
  <sheetViews>
    <sheetView rightToLeft="1" view="pageBreakPreview" topLeftCell="A3" zoomScaleSheetLayoutView="100" workbookViewId="0">
      <selection activeCell="A11" sqref="A11:B11"/>
    </sheetView>
  </sheetViews>
  <sheetFormatPr defaultColWidth="9" defaultRowHeight="15" x14ac:dyDescent="0.25"/>
  <cols>
    <col min="1" max="1" width="4.140625" style="2" bestFit="1" customWidth="1"/>
    <col min="2" max="2" width="56.140625" style="2" customWidth="1"/>
    <col min="3" max="3" width="12.42578125" style="2" bestFit="1" customWidth="1"/>
    <col min="4" max="4" width="6.7109375" style="2" bestFit="1" customWidth="1"/>
    <col min="5" max="5" width="10.140625" style="2" customWidth="1"/>
    <col min="6" max="6" width="13.5703125" style="2" customWidth="1"/>
    <col min="7" max="8" width="9" style="2" customWidth="1"/>
    <col min="9" max="9" width="9.140625" style="2" bestFit="1" customWidth="1"/>
    <col min="10" max="12" width="9" style="2" customWidth="1"/>
    <col min="13" max="13" width="9.140625" style="2" bestFit="1" customWidth="1"/>
    <col min="14" max="14" width="9" style="2" customWidth="1"/>
    <col min="15" max="16384" width="9" style="2"/>
  </cols>
  <sheetData>
    <row r="1" spans="1:11" ht="44.25" customHeight="1" x14ac:dyDescent="0.25">
      <c r="A1" s="68" t="s">
        <v>54</v>
      </c>
      <c r="B1" s="69"/>
      <c r="C1" s="69"/>
      <c r="D1" s="69"/>
      <c r="E1" s="69"/>
      <c r="F1" s="69"/>
      <c r="G1" s="1">
        <v>225</v>
      </c>
      <c r="H1" s="1">
        <f>G1*1.3</f>
        <v>292.5</v>
      </c>
    </row>
    <row r="2" spans="1:11" ht="37.5" customHeight="1" x14ac:dyDescent="0.25">
      <c r="A2" s="8" t="s">
        <v>33</v>
      </c>
      <c r="B2" s="8" t="s">
        <v>34</v>
      </c>
      <c r="C2" s="8" t="s">
        <v>35</v>
      </c>
      <c r="D2" s="7" t="s">
        <v>36</v>
      </c>
      <c r="E2" s="6" t="s">
        <v>37</v>
      </c>
      <c r="F2" s="5" t="s">
        <v>38</v>
      </c>
      <c r="G2" s="1"/>
      <c r="H2" s="1"/>
    </row>
    <row r="3" spans="1:11" ht="45" customHeight="1" x14ac:dyDescent="0.25">
      <c r="A3" s="73">
        <v>1</v>
      </c>
      <c r="B3" s="47" t="s">
        <v>55</v>
      </c>
      <c r="C3" s="48" t="s">
        <v>42</v>
      </c>
      <c r="D3" s="49">
        <v>1</v>
      </c>
      <c r="E3" s="50">
        <v>105000</v>
      </c>
      <c r="F3" s="51">
        <f t="shared" ref="F3:F9" si="0">E3*D3</f>
        <v>105000</v>
      </c>
      <c r="G3" s="52">
        <v>1.6</v>
      </c>
      <c r="H3" s="52">
        <v>1.4</v>
      </c>
      <c r="I3" s="2">
        <v>1.25</v>
      </c>
      <c r="J3" s="2">
        <f>I3*H3*G3</f>
        <v>2.8000000000000003</v>
      </c>
    </row>
    <row r="4" spans="1:11" ht="30" customHeight="1" x14ac:dyDescent="0.25">
      <c r="A4" s="74"/>
      <c r="B4" s="47" t="s">
        <v>56</v>
      </c>
      <c r="C4" s="48" t="s">
        <v>42</v>
      </c>
      <c r="D4" s="49">
        <v>1</v>
      </c>
      <c r="E4" s="50">
        <v>75000</v>
      </c>
      <c r="F4" s="51">
        <f t="shared" si="0"/>
        <v>75000</v>
      </c>
      <c r="G4" s="52"/>
      <c r="H4" s="52"/>
    </row>
    <row r="5" spans="1:11" ht="90" customHeight="1" x14ac:dyDescent="0.25">
      <c r="A5" s="74"/>
      <c r="B5" s="47" t="s">
        <v>57</v>
      </c>
      <c r="C5" s="48" t="s">
        <v>42</v>
      </c>
      <c r="D5" s="49">
        <v>1</v>
      </c>
      <c r="E5" s="50">
        <v>275000</v>
      </c>
      <c r="F5" s="51">
        <f t="shared" si="0"/>
        <v>275000</v>
      </c>
      <c r="G5" s="52">
        <v>6</v>
      </c>
      <c r="H5" s="52">
        <v>0.5</v>
      </c>
      <c r="I5" s="2">
        <v>0.5</v>
      </c>
      <c r="J5" s="2">
        <f>I5*H5*G5</f>
        <v>1.5</v>
      </c>
      <c r="K5" s="2">
        <f>SUM(J3:J5)</f>
        <v>4.3000000000000007</v>
      </c>
    </row>
    <row r="6" spans="1:11" ht="15.75" customHeight="1" x14ac:dyDescent="0.25">
      <c r="A6" s="53"/>
      <c r="B6" s="47" t="s">
        <v>58</v>
      </c>
      <c r="C6" s="48" t="s">
        <v>42</v>
      </c>
      <c r="D6" s="49">
        <v>1</v>
      </c>
      <c r="E6" s="50">
        <v>385000</v>
      </c>
      <c r="F6" s="51">
        <f t="shared" si="0"/>
        <v>385000</v>
      </c>
      <c r="G6" s="52"/>
      <c r="H6" s="52"/>
    </row>
    <row r="7" spans="1:11" ht="15.75" customHeight="1" x14ac:dyDescent="0.25">
      <c r="A7" s="53"/>
      <c r="B7" s="47" t="s">
        <v>59</v>
      </c>
      <c r="C7" s="48" t="s">
        <v>42</v>
      </c>
      <c r="D7" s="49">
        <v>1</v>
      </c>
      <c r="E7" s="50">
        <v>135000</v>
      </c>
      <c r="F7" s="51">
        <f t="shared" si="0"/>
        <v>135000</v>
      </c>
      <c r="G7" s="52"/>
      <c r="H7" s="52"/>
    </row>
    <row r="8" spans="1:11" ht="15.75" customHeight="1" x14ac:dyDescent="0.25">
      <c r="A8" s="53"/>
      <c r="B8" s="47" t="s">
        <v>60</v>
      </c>
      <c r="C8" s="48" t="s">
        <v>42</v>
      </c>
      <c r="D8" s="49">
        <v>1</v>
      </c>
      <c r="E8" s="50">
        <v>115000</v>
      </c>
      <c r="F8" s="51">
        <f t="shared" si="0"/>
        <v>115000</v>
      </c>
      <c r="G8" s="52"/>
      <c r="H8" s="52"/>
    </row>
    <row r="9" spans="1:11" ht="15.75" customHeight="1" x14ac:dyDescent="0.25">
      <c r="A9" s="53"/>
      <c r="B9" s="47" t="s">
        <v>61</v>
      </c>
      <c r="C9" s="48" t="s">
        <v>42</v>
      </c>
      <c r="D9" s="49">
        <v>8</v>
      </c>
      <c r="E9" s="50">
        <v>8500</v>
      </c>
      <c r="F9" s="51">
        <f t="shared" si="0"/>
        <v>68000</v>
      </c>
      <c r="G9" s="52"/>
      <c r="H9" s="52"/>
    </row>
    <row r="10" spans="1:11" ht="26.25" customHeight="1" x14ac:dyDescent="0.25">
      <c r="A10" s="70" t="s">
        <v>67</v>
      </c>
      <c r="B10" s="65"/>
      <c r="C10" s="65"/>
      <c r="D10" s="65"/>
      <c r="E10" s="66"/>
      <c r="F10" s="9">
        <f>SUM(F3:F8)</f>
        <v>1090000</v>
      </c>
      <c r="G10" s="2">
        <v>2703050</v>
      </c>
      <c r="H10" s="31">
        <f>G10-F10</f>
        <v>1613050</v>
      </c>
    </row>
    <row r="11" spans="1:11" s="10" customFormat="1" ht="21" customHeight="1" x14ac:dyDescent="0.35">
      <c r="A11" s="75" t="s">
        <v>63</v>
      </c>
      <c r="B11" s="61"/>
      <c r="G11" s="11"/>
    </row>
    <row r="12" spans="1:11" s="10" customFormat="1" ht="23.25" customHeight="1" x14ac:dyDescent="0.25">
      <c r="A12" s="11"/>
      <c r="B12" s="12"/>
      <c r="G12" s="11"/>
    </row>
    <row r="13" spans="1:11" s="10" customFormat="1" ht="23.25" customHeight="1" x14ac:dyDescent="0.25">
      <c r="A13" s="11"/>
      <c r="B13" s="12"/>
      <c r="G13" s="11"/>
    </row>
    <row r="14" spans="1:11" s="10" customFormat="1" ht="21" customHeight="1" x14ac:dyDescent="0.35">
      <c r="A14" s="11"/>
      <c r="B14" s="13" t="s">
        <v>64</v>
      </c>
      <c r="C14" s="76" t="s">
        <v>65</v>
      </c>
      <c r="D14" s="77"/>
      <c r="E14" s="77"/>
      <c r="F14" s="77"/>
      <c r="G14" s="11"/>
    </row>
    <row r="15" spans="1:11" s="10" customFormat="1" ht="21.75" customHeight="1" x14ac:dyDescent="0.35">
      <c r="A15" s="11"/>
      <c r="B15" s="14" t="s">
        <v>66</v>
      </c>
      <c r="C15" s="76" t="s">
        <v>53</v>
      </c>
      <c r="D15" s="77"/>
      <c r="E15" s="77"/>
      <c r="F15" s="77"/>
      <c r="G15" s="15"/>
    </row>
  </sheetData>
  <autoFilter ref="A2:F15" xr:uid="{00000000-0009-0000-0000-000003000000}"/>
  <mergeCells count="6">
    <mergeCell ref="A10:E10"/>
    <mergeCell ref="A11:B11"/>
    <mergeCell ref="A1:F1"/>
    <mergeCell ref="A3:A5"/>
    <mergeCell ref="C15:F15"/>
    <mergeCell ref="C14:F14"/>
  </mergeCells>
  <pageMargins left="0.25" right="0.25" top="0.75" bottom="0.75" header="0.3" footer="0.3"/>
  <pageSetup paperSize="9" scale="9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5"/>
  <sheetViews>
    <sheetView rightToLeft="1" view="pageBreakPreview" topLeftCell="A3" zoomScaleSheetLayoutView="100" workbookViewId="0">
      <selection activeCell="C13" sqref="C13"/>
    </sheetView>
  </sheetViews>
  <sheetFormatPr defaultColWidth="9" defaultRowHeight="15" x14ac:dyDescent="0.25"/>
  <cols>
    <col min="1" max="1" width="4.140625" style="2" bestFit="1" customWidth="1"/>
    <col min="2" max="2" width="56.140625" style="2" customWidth="1"/>
    <col min="3" max="3" width="12.42578125" style="2" bestFit="1" customWidth="1"/>
    <col min="4" max="4" width="6.7109375" style="2" bestFit="1" customWidth="1"/>
    <col min="5" max="5" width="10.140625" style="2" customWidth="1"/>
    <col min="6" max="6" width="13.5703125" style="2" customWidth="1"/>
    <col min="7" max="8" width="9" style="2" customWidth="1"/>
    <col min="9" max="9" width="9.140625" style="2" bestFit="1" customWidth="1"/>
    <col min="10" max="12" width="9" style="2" customWidth="1"/>
    <col min="13" max="13" width="9.140625" style="2" bestFit="1" customWidth="1"/>
    <col min="14" max="14" width="9" style="2" customWidth="1"/>
    <col min="15" max="16384" width="9" style="2"/>
  </cols>
  <sheetData>
    <row r="1" spans="1:11" ht="44.25" customHeight="1" x14ac:dyDescent="0.25">
      <c r="A1" s="68" t="s">
        <v>54</v>
      </c>
      <c r="B1" s="69"/>
      <c r="C1" s="69"/>
      <c r="D1" s="69"/>
      <c r="E1" s="69"/>
      <c r="F1" s="69"/>
      <c r="G1" s="1">
        <v>225</v>
      </c>
      <c r="H1" s="1">
        <f>G1*1.3</f>
        <v>292.5</v>
      </c>
    </row>
    <row r="2" spans="1:11" ht="37.5" customHeight="1" x14ac:dyDescent="0.25">
      <c r="A2" s="8" t="s">
        <v>33</v>
      </c>
      <c r="B2" s="8" t="s">
        <v>34</v>
      </c>
      <c r="C2" s="8" t="s">
        <v>35</v>
      </c>
      <c r="D2" s="7" t="s">
        <v>36</v>
      </c>
      <c r="E2" s="6" t="s">
        <v>37</v>
      </c>
      <c r="F2" s="5" t="s">
        <v>38</v>
      </c>
      <c r="G2" s="1"/>
      <c r="H2" s="1"/>
    </row>
    <row r="3" spans="1:11" ht="45" customHeight="1" x14ac:dyDescent="0.25">
      <c r="A3" s="73">
        <v>1</v>
      </c>
      <c r="B3" s="47" t="s">
        <v>55</v>
      </c>
      <c r="C3" s="48" t="s">
        <v>42</v>
      </c>
      <c r="D3" s="49">
        <v>1</v>
      </c>
      <c r="E3" s="50">
        <v>96000</v>
      </c>
      <c r="F3" s="51">
        <f t="shared" ref="F3:F9" si="0">E3*D3</f>
        <v>96000</v>
      </c>
      <c r="G3" s="52">
        <v>1.6</v>
      </c>
      <c r="H3" s="52">
        <v>1.4</v>
      </c>
      <c r="I3" s="2">
        <v>1.25</v>
      </c>
      <c r="J3" s="2">
        <f>I3*H3*G3</f>
        <v>2.8000000000000003</v>
      </c>
    </row>
    <row r="4" spans="1:11" ht="30" customHeight="1" x14ac:dyDescent="0.25">
      <c r="A4" s="74"/>
      <c r="B4" s="47" t="s">
        <v>56</v>
      </c>
      <c r="C4" s="48" t="s">
        <v>42</v>
      </c>
      <c r="D4" s="49">
        <v>1</v>
      </c>
      <c r="E4" s="50">
        <v>75000</v>
      </c>
      <c r="F4" s="51">
        <f t="shared" si="0"/>
        <v>75000</v>
      </c>
      <c r="G4" s="52"/>
      <c r="H4" s="52"/>
    </row>
    <row r="5" spans="1:11" ht="90" customHeight="1" x14ac:dyDescent="0.25">
      <c r="A5" s="74"/>
      <c r="B5" s="47" t="s">
        <v>57</v>
      </c>
      <c r="C5" s="48" t="s">
        <v>42</v>
      </c>
      <c r="D5" s="49">
        <v>1</v>
      </c>
      <c r="E5" s="50">
        <v>325000</v>
      </c>
      <c r="F5" s="51">
        <f t="shared" si="0"/>
        <v>325000</v>
      </c>
      <c r="G5" s="52">
        <v>6</v>
      </c>
      <c r="H5" s="52">
        <v>0.5</v>
      </c>
      <c r="I5" s="2">
        <v>0.5</v>
      </c>
      <c r="J5" s="2">
        <f>I5*H5*G5</f>
        <v>1.5</v>
      </c>
      <c r="K5" s="2">
        <f>SUM(J3:J5)</f>
        <v>4.3000000000000007</v>
      </c>
    </row>
    <row r="6" spans="1:11" ht="15.75" customHeight="1" x14ac:dyDescent="0.25">
      <c r="A6" s="53"/>
      <c r="B6" s="47" t="s">
        <v>58</v>
      </c>
      <c r="C6" s="48" t="s">
        <v>42</v>
      </c>
      <c r="D6" s="49">
        <v>1</v>
      </c>
      <c r="E6" s="50">
        <v>385000</v>
      </c>
      <c r="F6" s="51">
        <f t="shared" si="0"/>
        <v>385000</v>
      </c>
      <c r="G6" s="52"/>
      <c r="H6" s="52"/>
    </row>
    <row r="7" spans="1:11" ht="15.75" customHeight="1" x14ac:dyDescent="0.25">
      <c r="A7" s="53"/>
      <c r="B7" s="47" t="s">
        <v>59</v>
      </c>
      <c r="C7" s="48" t="s">
        <v>42</v>
      </c>
      <c r="D7" s="49">
        <v>1</v>
      </c>
      <c r="E7" s="50">
        <v>135000</v>
      </c>
      <c r="F7" s="51">
        <f t="shared" si="0"/>
        <v>135000</v>
      </c>
      <c r="G7" s="52"/>
      <c r="H7" s="52"/>
    </row>
    <row r="8" spans="1:11" ht="15.75" customHeight="1" x14ac:dyDescent="0.25">
      <c r="A8" s="53"/>
      <c r="B8" s="47" t="s">
        <v>60</v>
      </c>
      <c r="C8" s="48" t="s">
        <v>42</v>
      </c>
      <c r="D8" s="49">
        <v>1</v>
      </c>
      <c r="E8" s="50">
        <v>115000</v>
      </c>
      <c r="F8" s="51">
        <f t="shared" si="0"/>
        <v>115000</v>
      </c>
      <c r="G8" s="52"/>
      <c r="H8" s="52"/>
    </row>
    <row r="9" spans="1:11" ht="15.75" customHeight="1" x14ac:dyDescent="0.25">
      <c r="A9" s="53"/>
      <c r="B9" s="47" t="s">
        <v>61</v>
      </c>
      <c r="C9" s="48" t="s">
        <v>42</v>
      </c>
      <c r="D9" s="49">
        <v>8</v>
      </c>
      <c r="E9" s="50">
        <v>8500</v>
      </c>
      <c r="F9" s="51">
        <f t="shared" si="0"/>
        <v>68000</v>
      </c>
      <c r="G9" s="52"/>
      <c r="H9" s="52"/>
    </row>
    <row r="10" spans="1:11" ht="26.25" customHeight="1" x14ac:dyDescent="0.25">
      <c r="A10" s="70" t="s">
        <v>68</v>
      </c>
      <c r="B10" s="65"/>
      <c r="C10" s="65"/>
      <c r="D10" s="65"/>
      <c r="E10" s="66"/>
      <c r="F10" s="9">
        <f>SUM(F3:F8)</f>
        <v>1131000</v>
      </c>
      <c r="G10" s="2">
        <v>2703050</v>
      </c>
      <c r="H10" s="31">
        <f>G10-F10</f>
        <v>1572050</v>
      </c>
    </row>
    <row r="11" spans="1:11" s="10" customFormat="1" ht="21" customHeight="1" x14ac:dyDescent="0.35">
      <c r="A11" s="75" t="s">
        <v>63</v>
      </c>
      <c r="B11" s="61"/>
      <c r="G11" s="11"/>
    </row>
    <row r="12" spans="1:11" s="10" customFormat="1" ht="23.25" customHeight="1" x14ac:dyDescent="0.25">
      <c r="A12" s="11"/>
      <c r="B12" s="12"/>
      <c r="G12" s="11"/>
    </row>
    <row r="13" spans="1:11" s="10" customFormat="1" ht="23.25" customHeight="1" x14ac:dyDescent="0.25">
      <c r="A13" s="11"/>
      <c r="B13" s="12"/>
      <c r="G13" s="11"/>
    </row>
    <row r="14" spans="1:11" s="10" customFormat="1" ht="21" customHeight="1" x14ac:dyDescent="0.35">
      <c r="A14" s="11"/>
      <c r="B14" s="13" t="s">
        <v>64</v>
      </c>
      <c r="C14" s="76" t="s">
        <v>65</v>
      </c>
      <c r="D14" s="77"/>
      <c r="E14" s="77"/>
      <c r="F14" s="77"/>
      <c r="G14" s="11"/>
    </row>
    <row r="15" spans="1:11" s="10" customFormat="1" ht="21.75" customHeight="1" x14ac:dyDescent="0.35">
      <c r="A15" s="11"/>
      <c r="B15" s="14" t="s">
        <v>66</v>
      </c>
      <c r="C15" s="76" t="s">
        <v>53</v>
      </c>
      <c r="D15" s="77"/>
      <c r="E15" s="77"/>
      <c r="F15" s="77"/>
      <c r="G15" s="15"/>
    </row>
  </sheetData>
  <autoFilter ref="A2:F15" xr:uid="{00000000-0009-0000-0000-000004000000}"/>
  <mergeCells count="6">
    <mergeCell ref="A10:E10"/>
    <mergeCell ref="A11:B11"/>
    <mergeCell ref="A1:F1"/>
    <mergeCell ref="A3:A5"/>
    <mergeCell ref="C15:F15"/>
    <mergeCell ref="C14:F14"/>
  </mergeCells>
  <pageMargins left="0.25" right="0.25"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5"/>
  <sheetViews>
    <sheetView rightToLeft="1" view="pageLayout" topLeftCell="A5" zoomScaleNormal="100" zoomScaleSheetLayoutView="100" workbookViewId="0">
      <selection activeCell="A11" sqref="A11:B11"/>
    </sheetView>
  </sheetViews>
  <sheetFormatPr defaultColWidth="9" defaultRowHeight="15" x14ac:dyDescent="0.25"/>
  <cols>
    <col min="1" max="1" width="4.140625" style="2" bestFit="1" customWidth="1"/>
    <col min="2" max="2" width="56.140625" style="2" customWidth="1"/>
    <col min="3" max="3" width="12.140625" style="2" bestFit="1" customWidth="1"/>
    <col min="4" max="4" width="6.7109375" style="2" bestFit="1" customWidth="1"/>
    <col min="5" max="5" width="10.140625" style="2" customWidth="1"/>
    <col min="6" max="6" width="13.5703125" style="2" customWidth="1"/>
    <col min="7" max="8" width="9" style="2" customWidth="1"/>
    <col min="9" max="9" width="9.140625" style="2" bestFit="1" customWidth="1"/>
    <col min="10" max="12" width="9" style="2" customWidth="1"/>
    <col min="13" max="13" width="9.140625" style="2" bestFit="1" customWidth="1"/>
    <col min="14" max="14" width="9" style="2" customWidth="1"/>
    <col min="15" max="16384" width="9" style="2"/>
  </cols>
  <sheetData>
    <row r="1" spans="1:11" ht="44.25" customHeight="1" x14ac:dyDescent="0.25">
      <c r="A1" s="68" t="s">
        <v>69</v>
      </c>
      <c r="B1" s="69"/>
      <c r="C1" s="69"/>
      <c r="D1" s="69"/>
      <c r="E1" s="69"/>
      <c r="F1" s="69"/>
      <c r="G1" s="1">
        <v>225</v>
      </c>
      <c r="H1" s="1">
        <f>G1*1.3</f>
        <v>292.5</v>
      </c>
    </row>
    <row r="2" spans="1:11" ht="37.5" customHeight="1" x14ac:dyDescent="0.25">
      <c r="A2" s="8" t="s">
        <v>33</v>
      </c>
      <c r="B2" s="8" t="s">
        <v>34</v>
      </c>
      <c r="C2" s="8" t="s">
        <v>35</v>
      </c>
      <c r="D2" s="7" t="s">
        <v>36</v>
      </c>
      <c r="E2" s="6" t="s">
        <v>37</v>
      </c>
      <c r="F2" s="5" t="s">
        <v>38</v>
      </c>
      <c r="G2" s="1"/>
      <c r="H2" s="1"/>
    </row>
    <row r="3" spans="1:11" ht="45" customHeight="1" x14ac:dyDescent="0.25">
      <c r="A3" s="73">
        <v>1</v>
      </c>
      <c r="B3" s="47" t="s">
        <v>55</v>
      </c>
      <c r="C3" s="48" t="s">
        <v>42</v>
      </c>
      <c r="D3" s="49">
        <v>1</v>
      </c>
      <c r="E3" s="50">
        <v>96000</v>
      </c>
      <c r="F3" s="51">
        <f t="shared" ref="F3:F9" si="0">E3*D3</f>
        <v>96000</v>
      </c>
      <c r="G3" s="52">
        <v>1.6</v>
      </c>
      <c r="H3" s="52">
        <v>1.4</v>
      </c>
      <c r="I3" s="2">
        <v>1.25</v>
      </c>
      <c r="J3" s="2">
        <f>I3*H3*G3</f>
        <v>2.8000000000000003</v>
      </c>
    </row>
    <row r="4" spans="1:11" ht="30" customHeight="1" x14ac:dyDescent="0.25">
      <c r="A4" s="74"/>
      <c r="B4" s="47" t="s">
        <v>56</v>
      </c>
      <c r="C4" s="48" t="s">
        <v>42</v>
      </c>
      <c r="D4" s="49">
        <v>1</v>
      </c>
      <c r="E4" s="50">
        <v>75000</v>
      </c>
      <c r="F4" s="51">
        <f t="shared" si="0"/>
        <v>75000</v>
      </c>
      <c r="G4" s="52"/>
      <c r="H4" s="52"/>
    </row>
    <row r="5" spans="1:11" ht="90" customHeight="1" x14ac:dyDescent="0.25">
      <c r="A5" s="74"/>
      <c r="B5" s="47" t="s">
        <v>57</v>
      </c>
      <c r="C5" s="48" t="s">
        <v>42</v>
      </c>
      <c r="D5" s="49">
        <v>1</v>
      </c>
      <c r="E5" s="50">
        <v>275000</v>
      </c>
      <c r="F5" s="51">
        <f t="shared" si="0"/>
        <v>275000</v>
      </c>
      <c r="G5" s="52">
        <v>6</v>
      </c>
      <c r="H5" s="52">
        <v>0.5</v>
      </c>
      <c r="I5" s="2">
        <v>0.5</v>
      </c>
      <c r="J5" s="2">
        <f>I5*H5*G5</f>
        <v>1.5</v>
      </c>
      <c r="K5" s="2">
        <f>SUM(J3:J5)</f>
        <v>4.3000000000000007</v>
      </c>
    </row>
    <row r="6" spans="1:11" ht="15.75" customHeight="1" x14ac:dyDescent="0.25">
      <c r="A6" s="53"/>
      <c r="B6" s="47" t="s">
        <v>58</v>
      </c>
      <c r="C6" s="48" t="s">
        <v>42</v>
      </c>
      <c r="D6" s="49">
        <v>1</v>
      </c>
      <c r="E6" s="50">
        <v>385000</v>
      </c>
      <c r="F6" s="51">
        <f t="shared" si="0"/>
        <v>385000</v>
      </c>
      <c r="G6" s="52"/>
      <c r="H6" s="52"/>
    </row>
    <row r="7" spans="1:11" ht="15.75" customHeight="1" x14ac:dyDescent="0.25">
      <c r="A7" s="53"/>
      <c r="B7" s="47" t="s">
        <v>59</v>
      </c>
      <c r="C7" s="48" t="s">
        <v>42</v>
      </c>
      <c r="D7" s="49">
        <v>1</v>
      </c>
      <c r="E7" s="50">
        <v>135000</v>
      </c>
      <c r="F7" s="51">
        <f t="shared" si="0"/>
        <v>135000</v>
      </c>
      <c r="G7" s="52"/>
      <c r="H7" s="52"/>
    </row>
    <row r="8" spans="1:11" ht="15.75" customHeight="1" x14ac:dyDescent="0.25">
      <c r="A8" s="53"/>
      <c r="B8" s="47" t="s">
        <v>60</v>
      </c>
      <c r="C8" s="48" t="s">
        <v>42</v>
      </c>
      <c r="D8" s="49">
        <v>1</v>
      </c>
      <c r="E8" s="50">
        <v>115000</v>
      </c>
      <c r="F8" s="51">
        <f t="shared" si="0"/>
        <v>115000</v>
      </c>
      <c r="G8" s="52"/>
      <c r="H8" s="52"/>
    </row>
    <row r="9" spans="1:11" ht="15.75" customHeight="1" x14ac:dyDescent="0.25">
      <c r="A9" s="53"/>
      <c r="B9" s="47" t="s">
        <v>61</v>
      </c>
      <c r="C9" s="48" t="s">
        <v>42</v>
      </c>
      <c r="D9" s="49">
        <v>8</v>
      </c>
      <c r="E9" s="50">
        <v>8500</v>
      </c>
      <c r="F9" s="51">
        <f t="shared" si="0"/>
        <v>68000</v>
      </c>
      <c r="G9" s="52"/>
      <c r="H9" s="52"/>
    </row>
    <row r="10" spans="1:11" ht="26.25" customHeight="1" x14ac:dyDescent="0.25">
      <c r="A10" s="70" t="s">
        <v>62</v>
      </c>
      <c r="B10" s="65"/>
      <c r="C10" s="65"/>
      <c r="D10" s="65"/>
      <c r="E10" s="66"/>
      <c r="F10" s="9">
        <f>SUM(F3:F8)</f>
        <v>1081000</v>
      </c>
      <c r="G10" s="2">
        <v>2703050</v>
      </c>
      <c r="H10" s="31">
        <f>G10-F10</f>
        <v>1622050</v>
      </c>
    </row>
    <row r="11" spans="1:11" s="16" customFormat="1" ht="27" customHeight="1" x14ac:dyDescent="0.35">
      <c r="A11" s="78" t="s">
        <v>70</v>
      </c>
      <c r="B11" s="61"/>
      <c r="G11" s="17"/>
    </row>
    <row r="12" spans="1:11" s="16" customFormat="1" ht="23.25" customHeight="1" x14ac:dyDescent="0.25">
      <c r="A12" s="17"/>
      <c r="B12" s="18"/>
      <c r="G12" s="17"/>
    </row>
    <row r="13" spans="1:11" s="16" customFormat="1" ht="23.25" customHeight="1" x14ac:dyDescent="0.25">
      <c r="A13" s="17"/>
      <c r="B13" s="18"/>
      <c r="G13" s="17"/>
    </row>
    <row r="14" spans="1:11" s="16" customFormat="1" ht="21" customHeight="1" x14ac:dyDescent="0.35">
      <c r="A14" s="17"/>
      <c r="B14" s="19" t="s">
        <v>64</v>
      </c>
      <c r="C14" s="76" t="s">
        <v>65</v>
      </c>
      <c r="D14" s="79"/>
      <c r="E14" s="79"/>
      <c r="F14" s="79"/>
      <c r="G14" s="17"/>
    </row>
    <row r="15" spans="1:11" s="16" customFormat="1" ht="21.75" customHeight="1" x14ac:dyDescent="0.35">
      <c r="A15" s="17"/>
      <c r="B15" s="20" t="s">
        <v>71</v>
      </c>
      <c r="C15" s="76" t="s">
        <v>53</v>
      </c>
      <c r="D15" s="79"/>
      <c r="E15" s="79"/>
      <c r="F15" s="79"/>
      <c r="G15" s="21"/>
    </row>
  </sheetData>
  <autoFilter ref="A2:F15" xr:uid="{00000000-0009-0000-0000-000005000000}"/>
  <mergeCells count="6">
    <mergeCell ref="A10:E10"/>
    <mergeCell ref="A11:B11"/>
    <mergeCell ref="A1:F1"/>
    <mergeCell ref="A3:A5"/>
    <mergeCell ref="C15:F15"/>
    <mergeCell ref="C14:F14"/>
  </mergeCells>
  <pageMargins left="0.25" right="0.25" top="0.75" bottom="0.75" header="0.3" footer="0.3"/>
  <pageSetup paperSize="9" scale="9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6"/>
  <sheetViews>
    <sheetView rightToLeft="1" view="pageLayout" topLeftCell="A4" zoomScaleNormal="100" zoomScaleSheetLayoutView="85" workbookViewId="0">
      <selection activeCell="B6" sqref="B6"/>
    </sheetView>
  </sheetViews>
  <sheetFormatPr defaultColWidth="9" defaultRowHeight="15" x14ac:dyDescent="0.25"/>
  <cols>
    <col min="1" max="1" width="6.7109375" style="30" customWidth="1"/>
    <col min="2" max="2" width="86.7109375" style="16" customWidth="1"/>
    <col min="3" max="3" width="11" style="16" customWidth="1"/>
    <col min="4" max="4" width="14.42578125" style="16" customWidth="1"/>
    <col min="5" max="5" width="9" style="16" customWidth="1"/>
    <col min="6" max="16384" width="9" style="16"/>
  </cols>
  <sheetData>
    <row r="1" spans="1:4" s="23" customFormat="1" ht="77.25" customHeight="1" x14ac:dyDescent="0.25">
      <c r="A1" s="85" t="s">
        <v>72</v>
      </c>
      <c r="B1" s="86"/>
      <c r="C1" s="22"/>
      <c r="D1" s="22"/>
    </row>
    <row r="2" spans="1:4" s="23" customFormat="1" ht="58.5" customHeight="1" x14ac:dyDescent="0.25">
      <c r="A2" s="83" t="s">
        <v>73</v>
      </c>
      <c r="B2" s="69"/>
      <c r="C2" s="69"/>
      <c r="D2" s="69"/>
    </row>
    <row r="3" spans="1:4" s="26" customFormat="1" ht="21" customHeight="1" x14ac:dyDescent="0.25">
      <c r="A3" s="24" t="s">
        <v>33</v>
      </c>
      <c r="B3" s="25" t="s">
        <v>34</v>
      </c>
      <c r="C3" s="25" t="s">
        <v>35</v>
      </c>
      <c r="D3" s="24" t="s">
        <v>36</v>
      </c>
    </row>
    <row r="4" spans="1:4" s="2" customFormat="1" ht="30" customHeight="1" x14ac:dyDescent="0.25">
      <c r="A4" s="73">
        <v>1</v>
      </c>
      <c r="B4" s="47" t="s">
        <v>55</v>
      </c>
      <c r="C4" s="48" t="s">
        <v>42</v>
      </c>
      <c r="D4" s="49">
        <v>1</v>
      </c>
    </row>
    <row r="5" spans="1:4" s="2" customFormat="1" x14ac:dyDescent="0.25">
      <c r="A5" s="74"/>
      <c r="B5" s="47" t="s">
        <v>56</v>
      </c>
      <c r="C5" s="48" t="s">
        <v>42</v>
      </c>
      <c r="D5" s="49">
        <v>1</v>
      </c>
    </row>
    <row r="6" spans="1:4" s="2" customFormat="1" ht="60" customHeight="1" x14ac:dyDescent="0.25">
      <c r="A6" s="74"/>
      <c r="B6" s="47" t="s">
        <v>57</v>
      </c>
      <c r="C6" s="48" t="s">
        <v>42</v>
      </c>
      <c r="D6" s="49">
        <v>1</v>
      </c>
    </row>
    <row r="7" spans="1:4" s="2" customFormat="1" ht="15.75" customHeight="1" x14ac:dyDescent="0.25">
      <c r="A7" s="53"/>
      <c r="B7" s="47" t="s">
        <v>58</v>
      </c>
      <c r="C7" s="48" t="s">
        <v>42</v>
      </c>
      <c r="D7" s="49">
        <v>1</v>
      </c>
    </row>
    <row r="8" spans="1:4" s="2" customFormat="1" ht="15.75" customHeight="1" x14ac:dyDescent="0.25">
      <c r="A8" s="53"/>
      <c r="B8" s="47" t="s">
        <v>59</v>
      </c>
      <c r="C8" s="48" t="s">
        <v>42</v>
      </c>
      <c r="D8" s="49">
        <v>1</v>
      </c>
    </row>
    <row r="9" spans="1:4" s="2" customFormat="1" ht="15.75" customHeight="1" x14ac:dyDescent="0.25">
      <c r="A9" s="53"/>
      <c r="B9" s="47" t="s">
        <v>60</v>
      </c>
      <c r="C9" s="48" t="s">
        <v>42</v>
      </c>
      <c r="D9" s="49">
        <v>1</v>
      </c>
    </row>
    <row r="10" spans="1:4" s="2" customFormat="1" ht="15.75" customHeight="1" x14ac:dyDescent="0.25">
      <c r="A10" s="53"/>
      <c r="B10" s="47" t="s">
        <v>61</v>
      </c>
      <c r="C10" s="48" t="s">
        <v>42</v>
      </c>
      <c r="D10" s="49">
        <v>8</v>
      </c>
    </row>
    <row r="11" spans="1:4" s="27" customFormat="1" ht="109.5" customHeight="1" x14ac:dyDescent="0.3">
      <c r="A11" s="84" t="s">
        <v>74</v>
      </c>
      <c r="B11" s="61"/>
      <c r="C11" s="61"/>
      <c r="D11" s="61"/>
    </row>
    <row r="12" spans="1:4" s="27" customFormat="1" ht="30" customHeight="1" x14ac:dyDescent="0.3">
      <c r="A12" s="80" t="s">
        <v>75</v>
      </c>
      <c r="B12" s="81"/>
      <c r="C12" s="81"/>
      <c r="D12" s="81"/>
    </row>
    <row r="13" spans="1:4" s="27" customFormat="1" ht="90.75" customHeight="1" x14ac:dyDescent="0.3">
      <c r="A13" s="32"/>
      <c r="B13" s="32"/>
      <c r="C13" s="82" t="s">
        <v>53</v>
      </c>
      <c r="D13" s="81"/>
    </row>
    <row r="14" spans="1:4" s="27" customFormat="1" ht="60" customHeight="1" x14ac:dyDescent="0.3">
      <c r="A14" s="87" t="s">
        <v>76</v>
      </c>
      <c r="B14" s="81"/>
      <c r="C14" s="81"/>
      <c r="D14" s="81"/>
    </row>
    <row r="16" spans="1:4" x14ac:dyDescent="0.25">
      <c r="A16" s="28"/>
      <c r="B16" s="29"/>
      <c r="C16" s="29"/>
      <c r="D16" s="29"/>
    </row>
  </sheetData>
  <mergeCells count="7">
    <mergeCell ref="A1:B1"/>
    <mergeCell ref="A14:D14"/>
    <mergeCell ref="A4:A6"/>
    <mergeCell ref="A12:D12"/>
    <mergeCell ref="C13:D13"/>
    <mergeCell ref="A2:D2"/>
    <mergeCell ref="A11:D11"/>
  </mergeCells>
  <printOptions horizontalCentered="1"/>
  <pageMargins left="0.25" right="0.25" top="0.75" bottom="0.75" header="0.3" footer="0.3"/>
  <pageSetup paperSize="9" scale="78"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6"/>
  <sheetViews>
    <sheetView rightToLeft="1" view="pageLayout" zoomScale="70" zoomScaleNormal="100" zoomScalePageLayoutView="70" workbookViewId="0">
      <selection activeCell="G7" sqref="G7"/>
    </sheetView>
  </sheetViews>
  <sheetFormatPr defaultRowHeight="15" x14ac:dyDescent="0.25"/>
  <sheetData>
    <row r="1" spans="1:9" x14ac:dyDescent="0.25">
      <c r="A1" t="s">
        <v>77</v>
      </c>
      <c r="B1">
        <v>1</v>
      </c>
      <c r="H1" t="s">
        <v>77</v>
      </c>
      <c r="I1">
        <f>B1+1</f>
        <v>2</v>
      </c>
    </row>
    <row r="24" spans="1:9" x14ac:dyDescent="0.25">
      <c r="A24" t="s">
        <v>77</v>
      </c>
      <c r="B24">
        <f>I1+1</f>
        <v>3</v>
      </c>
    </row>
    <row r="26" spans="1:9" x14ac:dyDescent="0.25">
      <c r="H26" t="s">
        <v>77</v>
      </c>
      <c r="I26">
        <f>B24+1</f>
        <v>4</v>
      </c>
    </row>
  </sheetData>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67"/>
  <sheetViews>
    <sheetView workbookViewId="0"/>
  </sheetViews>
  <sheetFormatPr defaultColWidth="9" defaultRowHeight="15" x14ac:dyDescent="0.25"/>
  <cols>
    <col min="1" max="1" width="2.5703125" style="35" customWidth="1"/>
    <col min="2" max="2" width="10.85546875" style="35" customWidth="1"/>
    <col min="3" max="3" width="17.7109375" style="35" customWidth="1"/>
    <col min="4" max="4" width="18.28515625" style="35" customWidth="1"/>
    <col min="5" max="5" width="21.28515625" style="35" customWidth="1"/>
    <col min="6" max="6" width="16.7109375" style="35" customWidth="1"/>
    <col min="7" max="7" width="6.42578125" style="35" customWidth="1"/>
    <col min="8" max="8" width="3.140625" style="35" customWidth="1"/>
    <col min="9" max="9" width="9" style="35" customWidth="1"/>
    <col min="10" max="16384" width="9" style="35"/>
  </cols>
  <sheetData>
    <row r="1" spans="1:10" ht="80.25" customHeight="1" x14ac:dyDescent="0.25">
      <c r="A1" s="57" t="s">
        <v>0</v>
      </c>
      <c r="B1" s="55"/>
      <c r="C1" s="55"/>
      <c r="D1" s="55"/>
      <c r="E1" s="33"/>
      <c r="F1" s="33"/>
      <c r="G1" s="33"/>
      <c r="H1" s="33"/>
      <c r="I1" s="33"/>
      <c r="J1" s="34"/>
    </row>
    <row r="2" spans="1:10" ht="18" customHeight="1" x14ac:dyDescent="0.25">
      <c r="A2" s="56" t="s">
        <v>1</v>
      </c>
      <c r="B2" s="55"/>
      <c r="C2" s="55"/>
      <c r="D2" s="55"/>
      <c r="E2" s="55"/>
      <c r="F2" s="55"/>
      <c r="G2" s="36"/>
      <c r="H2" s="36"/>
      <c r="I2" s="36"/>
      <c r="J2" s="34"/>
    </row>
    <row r="3" spans="1:10" ht="18" customHeight="1" x14ac:dyDescent="0.25">
      <c r="A3" s="63" t="s">
        <v>2</v>
      </c>
      <c r="B3" s="55"/>
      <c r="C3" s="55"/>
      <c r="D3" s="55"/>
      <c r="E3" s="55"/>
      <c r="F3" s="55"/>
      <c r="G3" s="37"/>
      <c r="H3" s="37"/>
      <c r="I3" s="37"/>
      <c r="J3" s="34"/>
    </row>
    <row r="4" spans="1:10" ht="18" customHeight="1" x14ac:dyDescent="0.25">
      <c r="A4" s="58" t="s">
        <v>3</v>
      </c>
      <c r="B4" s="55"/>
      <c r="C4" s="55"/>
      <c r="D4" s="55"/>
      <c r="E4" s="55"/>
      <c r="F4" s="55"/>
      <c r="G4" s="55"/>
      <c r="H4" s="55"/>
      <c r="I4" s="37"/>
      <c r="J4" s="34"/>
    </row>
    <row r="5" spans="1:10" x14ac:dyDescent="0.25">
      <c r="A5" s="38"/>
      <c r="B5" s="38"/>
      <c r="C5" s="38"/>
      <c r="D5" s="38"/>
      <c r="E5" s="38"/>
      <c r="F5" s="38"/>
      <c r="G5" s="37"/>
      <c r="H5" s="37"/>
      <c r="I5" s="37"/>
      <c r="J5" s="34"/>
    </row>
    <row r="6" spans="1:10" ht="88.5" customHeight="1" x14ac:dyDescent="0.25">
      <c r="A6" s="39"/>
      <c r="B6" s="40" t="s">
        <v>4</v>
      </c>
      <c r="C6" s="40" t="s">
        <v>5</v>
      </c>
      <c r="D6" s="40" t="s">
        <v>6</v>
      </c>
      <c r="E6" s="64" t="s">
        <v>7</v>
      </c>
      <c r="F6" s="65"/>
      <c r="G6" s="66"/>
      <c r="H6" s="39"/>
      <c r="I6" s="39"/>
      <c r="J6" s="34"/>
    </row>
    <row r="7" spans="1:10" ht="153" customHeight="1" x14ac:dyDescent="0.25">
      <c r="A7" s="39"/>
      <c r="B7" s="40">
        <v>1</v>
      </c>
      <c r="C7" s="40">
        <v>1857</v>
      </c>
      <c r="D7" s="41">
        <v>45262</v>
      </c>
      <c r="E7" s="64" t="s">
        <v>8</v>
      </c>
      <c r="F7" s="65"/>
      <c r="G7" s="66"/>
      <c r="H7" s="39"/>
      <c r="I7" s="39"/>
      <c r="J7" s="34"/>
    </row>
    <row r="8" spans="1:10" ht="24.75" customHeight="1" x14ac:dyDescent="0.3">
      <c r="B8" s="42" t="s">
        <v>9</v>
      </c>
      <c r="C8" s="42"/>
      <c r="D8" s="42"/>
      <c r="E8" s="42" t="s">
        <v>10</v>
      </c>
      <c r="F8" s="42"/>
    </row>
    <row r="9" spans="1:10" ht="24.75" customHeight="1" x14ac:dyDescent="0.3">
      <c r="B9" s="42" t="s">
        <v>11</v>
      </c>
      <c r="C9" s="42"/>
      <c r="D9" s="42"/>
      <c r="E9" s="42" t="s">
        <v>12</v>
      </c>
      <c r="F9" s="42"/>
    </row>
    <row r="12" spans="1:10" ht="18.75" customHeight="1" x14ac:dyDescent="0.3">
      <c r="B12" s="42" t="s">
        <v>13</v>
      </c>
    </row>
    <row r="13" spans="1:10" ht="37.5" customHeight="1" x14ac:dyDescent="0.3">
      <c r="A13" s="43"/>
      <c r="B13" s="60" t="s">
        <v>14</v>
      </c>
      <c r="C13" s="61"/>
      <c r="D13" s="61"/>
      <c r="E13" s="61"/>
      <c r="F13" s="61"/>
      <c r="G13" s="61"/>
      <c r="H13" s="43"/>
    </row>
    <row r="14" spans="1:10" ht="18.75" customHeight="1" x14ac:dyDescent="0.3">
      <c r="B14" s="42"/>
    </row>
    <row r="15" spans="1:10" ht="18.75" customHeight="1" x14ac:dyDescent="0.3">
      <c r="B15" s="42"/>
    </row>
    <row r="16" spans="1:10" ht="18.75" customHeight="1" x14ac:dyDescent="0.3">
      <c r="B16" s="42"/>
    </row>
    <row r="17" spans="2:6" ht="18.75" customHeight="1" x14ac:dyDescent="0.3">
      <c r="B17" s="42"/>
    </row>
    <row r="18" spans="2:6" ht="18.75" customHeight="1" x14ac:dyDescent="0.3">
      <c r="B18" s="42"/>
    </row>
    <row r="19" spans="2:6" ht="18.75" customHeight="1" x14ac:dyDescent="0.3">
      <c r="B19" s="42"/>
    </row>
    <row r="20" spans="2:6" ht="18.75" customHeight="1" x14ac:dyDescent="0.3">
      <c r="B20" s="42"/>
    </row>
    <row r="21" spans="2:6" ht="18.75" customHeight="1" x14ac:dyDescent="0.3">
      <c r="B21" s="42"/>
    </row>
    <row r="22" spans="2:6" ht="18.75" customHeight="1" x14ac:dyDescent="0.3">
      <c r="B22" s="42"/>
    </row>
    <row r="23" spans="2:6" ht="18.75" customHeight="1" x14ac:dyDescent="0.3">
      <c r="B23" s="44" t="s">
        <v>15</v>
      </c>
      <c r="C23" s="42"/>
      <c r="D23" s="44" t="s">
        <v>15</v>
      </c>
      <c r="E23" s="42"/>
      <c r="F23" s="42" t="s">
        <v>16</v>
      </c>
    </row>
    <row r="24" spans="2:6" ht="18.75" customHeight="1" x14ac:dyDescent="0.3">
      <c r="B24" s="42" t="s">
        <v>17</v>
      </c>
      <c r="C24" s="42"/>
      <c r="D24" s="42" t="s">
        <v>17</v>
      </c>
      <c r="E24" s="42"/>
      <c r="F24" s="44" t="s">
        <v>11</v>
      </c>
    </row>
    <row r="33" spans="2:7" ht="18.75" customHeight="1" x14ac:dyDescent="0.3">
      <c r="B33" s="42" t="s">
        <v>18</v>
      </c>
      <c r="C33" s="42"/>
      <c r="D33" s="42"/>
      <c r="E33" s="42"/>
      <c r="F33" s="42"/>
    </row>
    <row r="34" spans="2:7" ht="26.25" customHeight="1" x14ac:dyDescent="0.3">
      <c r="B34" s="42"/>
      <c r="C34" s="42"/>
      <c r="D34" s="42"/>
      <c r="E34" s="54" t="s">
        <v>19</v>
      </c>
      <c r="F34" s="55"/>
    </row>
    <row r="35" spans="2:7" ht="18.75" customHeight="1" x14ac:dyDescent="0.3">
      <c r="B35" s="42"/>
      <c r="C35" s="42"/>
      <c r="D35" s="42"/>
      <c r="E35" s="54" t="s">
        <v>20</v>
      </c>
      <c r="F35" s="55"/>
    </row>
    <row r="36" spans="2:7" ht="18.75" customHeight="1" x14ac:dyDescent="0.3">
      <c r="B36" s="42"/>
      <c r="C36" s="42"/>
      <c r="D36" s="42"/>
      <c r="E36" s="42"/>
      <c r="F36" s="42"/>
    </row>
    <row r="37" spans="2:7" ht="18.75" customHeight="1" x14ac:dyDescent="0.3">
      <c r="B37" s="42"/>
      <c r="C37" s="42"/>
      <c r="D37" s="42"/>
      <c r="E37" s="42"/>
      <c r="F37" s="42"/>
    </row>
    <row r="38" spans="2:7" ht="18.75" customHeight="1" x14ac:dyDescent="0.3">
      <c r="B38" s="42"/>
      <c r="C38" s="42"/>
      <c r="D38" s="42"/>
      <c r="E38" s="42"/>
      <c r="F38" s="42"/>
    </row>
    <row r="39" spans="2:7" ht="18.75" customHeight="1" x14ac:dyDescent="0.3">
      <c r="B39" s="45"/>
      <c r="C39" s="45"/>
      <c r="D39" s="45"/>
      <c r="E39" s="45"/>
      <c r="F39" s="45"/>
      <c r="G39" s="43"/>
    </row>
    <row r="40" spans="2:7" ht="45.75" customHeight="1" x14ac:dyDescent="0.3">
      <c r="B40" s="62" t="s">
        <v>21</v>
      </c>
      <c r="C40" s="55"/>
      <c r="D40" s="55"/>
      <c r="E40" s="55"/>
      <c r="F40" s="55"/>
    </row>
    <row r="41" spans="2:7" ht="18.75" customHeight="1" x14ac:dyDescent="0.3">
      <c r="C41" s="44" t="s">
        <v>15</v>
      </c>
      <c r="E41" s="46" t="s">
        <v>15</v>
      </c>
      <c r="F41" s="42" t="s">
        <v>22</v>
      </c>
    </row>
    <row r="42" spans="2:7" ht="18.75" customHeight="1" x14ac:dyDescent="0.3">
      <c r="B42" s="42"/>
      <c r="C42" s="42" t="s">
        <v>17</v>
      </c>
      <c r="D42" s="42"/>
      <c r="E42" s="42" t="s">
        <v>17</v>
      </c>
      <c r="F42" s="42" t="s">
        <v>17</v>
      </c>
    </row>
    <row r="43" spans="2:7" ht="18.75" customHeight="1" x14ac:dyDescent="0.3">
      <c r="B43" s="42"/>
      <c r="C43" s="42"/>
      <c r="D43" s="42"/>
      <c r="E43" s="42"/>
      <c r="F43" s="42"/>
    </row>
    <row r="44" spans="2:7" ht="18.75" customHeight="1" x14ac:dyDescent="0.3">
      <c r="B44" s="42"/>
      <c r="C44" s="42"/>
      <c r="D44" s="42"/>
      <c r="E44" s="42"/>
      <c r="F44" s="42"/>
    </row>
    <row r="45" spans="2:7" ht="18.75" customHeight="1" x14ac:dyDescent="0.3">
      <c r="B45" s="45"/>
      <c r="C45" s="45"/>
      <c r="D45" s="45"/>
      <c r="E45" s="45"/>
      <c r="F45" s="45"/>
      <c r="G45" s="43"/>
    </row>
    <row r="46" spans="2:7" ht="18.75" customHeight="1" x14ac:dyDescent="0.3">
      <c r="B46" s="42" t="s">
        <v>23</v>
      </c>
      <c r="C46" s="42"/>
      <c r="D46" s="42"/>
      <c r="E46" s="42"/>
      <c r="F46" s="42"/>
    </row>
    <row r="47" spans="2:7" ht="18.75" customHeight="1" x14ac:dyDescent="0.3">
      <c r="B47" s="42"/>
      <c r="C47" s="42"/>
      <c r="D47" s="42"/>
      <c r="E47" s="42"/>
      <c r="F47" s="42"/>
    </row>
    <row r="48" spans="2:7" ht="18.75" customHeight="1" x14ac:dyDescent="0.3">
      <c r="B48" s="42" t="s">
        <v>24</v>
      </c>
      <c r="C48" s="42"/>
      <c r="D48" s="42"/>
      <c r="E48" s="42" t="s">
        <v>25</v>
      </c>
      <c r="F48" s="42"/>
    </row>
    <row r="49" spans="2:7" ht="18.75" customHeight="1" x14ac:dyDescent="0.3">
      <c r="B49" s="42"/>
      <c r="C49" s="42"/>
      <c r="D49" s="42"/>
      <c r="E49" s="42"/>
      <c r="F49" s="42"/>
    </row>
    <row r="50" spans="2:7" ht="18.75" customHeight="1" x14ac:dyDescent="0.3">
      <c r="B50" s="42"/>
      <c r="C50" s="42"/>
      <c r="D50" s="42"/>
      <c r="E50" s="42"/>
      <c r="F50" s="42"/>
    </row>
    <row r="51" spans="2:7" ht="18.75" customHeight="1" x14ac:dyDescent="0.3">
      <c r="B51" s="42"/>
      <c r="C51" s="42"/>
      <c r="D51" s="42"/>
      <c r="E51" s="42"/>
      <c r="F51" s="42"/>
    </row>
    <row r="52" spans="2:7" ht="18.75" customHeight="1" x14ac:dyDescent="0.3">
      <c r="B52" s="42"/>
      <c r="C52" s="42"/>
      <c r="D52" s="42"/>
      <c r="E52" s="42"/>
      <c r="F52" s="42"/>
    </row>
    <row r="53" spans="2:7" ht="18.75" customHeight="1" x14ac:dyDescent="0.3">
      <c r="B53" s="45"/>
      <c r="C53" s="45"/>
      <c r="D53" s="45"/>
      <c r="E53" s="45"/>
      <c r="F53" s="45"/>
      <c r="G53" s="43"/>
    </row>
    <row r="54" spans="2:7" ht="18.75" customHeight="1" x14ac:dyDescent="0.3">
      <c r="B54" s="42" t="s">
        <v>26</v>
      </c>
      <c r="C54" s="42"/>
      <c r="D54" s="42"/>
      <c r="E54" s="42"/>
      <c r="F54" s="42"/>
    </row>
    <row r="55" spans="2:7" ht="32.25" customHeight="1" x14ac:dyDescent="0.3">
      <c r="B55" s="42"/>
      <c r="C55" s="42"/>
      <c r="D55" s="42"/>
      <c r="E55" s="42"/>
      <c r="F55" s="42"/>
    </row>
    <row r="56" spans="2:7" ht="18.75" customHeight="1" x14ac:dyDescent="0.3">
      <c r="B56" s="42"/>
      <c r="C56" s="42"/>
      <c r="D56" s="42"/>
      <c r="E56" s="54" t="s">
        <v>27</v>
      </c>
      <c r="F56" s="55"/>
    </row>
    <row r="57" spans="2:7" ht="18.75" customHeight="1" x14ac:dyDescent="0.3">
      <c r="B57" s="42"/>
      <c r="C57" s="42"/>
      <c r="D57" s="42"/>
      <c r="E57" s="54" t="s">
        <v>28</v>
      </c>
      <c r="F57" s="55"/>
    </row>
    <row r="58" spans="2:7" ht="18.75" customHeight="1" x14ac:dyDescent="0.3">
      <c r="B58" s="42"/>
      <c r="C58" s="42"/>
      <c r="D58" s="42"/>
      <c r="E58" s="42"/>
      <c r="F58" s="42"/>
    </row>
    <row r="59" spans="2:7" ht="18.75" customHeight="1" x14ac:dyDescent="0.3">
      <c r="B59" s="42"/>
      <c r="C59" s="42"/>
      <c r="D59" s="42"/>
      <c r="E59" s="42"/>
      <c r="F59" s="42"/>
    </row>
    <row r="60" spans="2:7" ht="18.75" customHeight="1" x14ac:dyDescent="0.3">
      <c r="B60" s="42"/>
      <c r="C60" s="42"/>
      <c r="D60" s="42"/>
      <c r="E60" s="42"/>
      <c r="F60" s="42"/>
    </row>
    <row r="61" spans="2:7" ht="18.75" customHeight="1" x14ac:dyDescent="0.3">
      <c r="B61" s="42"/>
      <c r="C61" s="42"/>
      <c r="D61" s="42"/>
      <c r="E61" s="42"/>
      <c r="F61" s="42"/>
    </row>
    <row r="62" spans="2:7" ht="18.75" customHeight="1" x14ac:dyDescent="0.3">
      <c r="B62" s="45"/>
      <c r="C62" s="45"/>
      <c r="D62" s="45"/>
      <c r="E62" s="45"/>
      <c r="F62" s="45"/>
      <c r="G62" s="45"/>
    </row>
    <row r="63" spans="2:7" ht="18.75" customHeight="1" x14ac:dyDescent="0.3">
      <c r="B63" s="42" t="s">
        <v>29</v>
      </c>
      <c r="C63" s="42"/>
      <c r="D63" s="42"/>
      <c r="E63" s="42"/>
      <c r="F63" s="42"/>
    </row>
    <row r="64" spans="2:7" ht="18.75" customHeight="1" x14ac:dyDescent="0.3">
      <c r="B64" s="42"/>
      <c r="C64" s="42"/>
      <c r="D64" s="42"/>
      <c r="E64" s="42"/>
      <c r="F64" s="42"/>
    </row>
    <row r="65" spans="2:6" ht="27.75" customHeight="1" x14ac:dyDescent="0.65">
      <c r="B65" s="42"/>
      <c r="C65" s="42"/>
      <c r="D65" s="42"/>
      <c r="E65" s="59" t="s">
        <v>30</v>
      </c>
      <c r="F65" s="55"/>
    </row>
    <row r="66" spans="2:6" ht="27.75" customHeight="1" x14ac:dyDescent="0.65">
      <c r="B66" s="42"/>
      <c r="C66" s="42"/>
      <c r="D66" s="42"/>
      <c r="E66" s="59" t="s">
        <v>31</v>
      </c>
      <c r="F66" s="55"/>
    </row>
    <row r="67" spans="2:6" ht="18.75" customHeight="1" x14ac:dyDescent="0.3">
      <c r="B67" s="42"/>
      <c r="C67" s="42"/>
      <c r="D67" s="42"/>
      <c r="E67" s="42"/>
      <c r="F67" s="42"/>
    </row>
  </sheetData>
  <mergeCells count="14">
    <mergeCell ref="E66:F66"/>
    <mergeCell ref="B13:G13"/>
    <mergeCell ref="B40:F40"/>
    <mergeCell ref="A3:F3"/>
    <mergeCell ref="E56:F56"/>
    <mergeCell ref="E7:G7"/>
    <mergeCell ref="E6:G6"/>
    <mergeCell ref="E65:F65"/>
    <mergeCell ref="E57:F57"/>
    <mergeCell ref="E35:F35"/>
    <mergeCell ref="A2:F2"/>
    <mergeCell ref="A1:D1"/>
    <mergeCell ref="E34:F34"/>
    <mergeCell ref="A4:H4"/>
  </mergeCells>
  <pageMargins left="0" right="0.23622047244094491" top="0.15748031496062989" bottom="0.74803149606299213" header="0.31496062992125978" footer="0.5905511811023621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10</vt:i4>
      </vt:variant>
      <vt:variant>
        <vt:lpstr>النطاقات المسماة</vt:lpstr>
      </vt:variant>
      <vt:variant>
        <vt:i4>5</vt:i4>
      </vt:variant>
    </vt:vector>
  </HeadingPairs>
  <TitlesOfParts>
    <vt:vector size="15" baseType="lpstr">
      <vt:lpstr>طلب صرف</vt:lpstr>
      <vt:lpstr>تقديري</vt:lpstr>
      <vt:lpstr>عرض</vt:lpstr>
      <vt:lpstr>عرض (2)</vt:lpstr>
      <vt:lpstr>عرض (3)</vt:lpstr>
      <vt:lpstr>تنفيذ</vt:lpstr>
      <vt:lpstr>محضر 1" (2)</vt:lpstr>
      <vt:lpstr>صور</vt:lpstr>
      <vt:lpstr>طلب صرف Copy</vt:lpstr>
      <vt:lpstr>عرض سعر</vt:lpstr>
      <vt:lpstr>تقديري!Print_Area</vt:lpstr>
      <vt:lpstr>تنفيذ!Print_Area</vt:lpstr>
      <vt:lpstr>عرض!Print_Area</vt:lpstr>
      <vt:lpstr>'عرض (2)'!Print_Area</vt:lpstr>
      <vt:lpstr>'عرض (3)'!Print_Area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dc:creator>
  <cp:lastModifiedBy>taher</cp:lastModifiedBy>
  <cp:lastPrinted>2023-04-11T21:52:44Z</cp:lastPrinted>
  <dcterms:created xsi:type="dcterms:W3CDTF">2017-07-29T21:35:18Z</dcterms:created>
  <dcterms:modified xsi:type="dcterms:W3CDTF">2023-04-11T22:17:15Z</dcterms:modified>
</cp:coreProperties>
</file>