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Visdat_09010621003\WPy64-3901\scripts\Streamlit\"/>
    </mc:Choice>
  </mc:AlternateContent>
  <xr:revisionPtr revIDLastSave="0" documentId="13_ncr:1_{B42B36DA-9AEB-4ECD-B8DA-449B8EEB97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<sst xmlns="http://schemas.openxmlformats.org/spreadsheetml/2006/main" count="288" uniqueCount="205">
  <si>
    <t>Driver</t>
  </si>
  <si>
    <t>Age</t>
  </si>
  <si>
    <t>Date Of Accident</t>
  </si>
  <si>
    <t>Event</t>
  </si>
  <si>
    <t>Car</t>
  </si>
  <si>
    <t>Session</t>
  </si>
  <si>
    <t>Cameron Earl</t>
  </si>
  <si>
    <t>6/18/52</t>
  </si>
  <si>
    <t>N/A</t>
  </si>
  <si>
    <t>ERA</t>
  </si>
  <si>
    <t>Test</t>
  </si>
  <si>
    <t>Chet Miller</t>
  </si>
  <si>
    <t>5/15/53</t>
  </si>
  <si>
    <t>1953 Indianapolis 500</t>
  </si>
  <si>
    <t>Kurtis Kraft</t>
  </si>
  <si>
    <t>Practice</t>
  </si>
  <si>
    <t>Charles de Tornaco</t>
  </si>
  <si>
    <t>9/18/53</t>
  </si>
  <si>
    <t>1953 Modena Grand Prix</t>
  </si>
  <si>
    <t>Ferrari</t>
  </si>
  <si>
    <t>Onofre Marimón</t>
  </si>
  <si>
    <t>7/31/54</t>
  </si>
  <si>
    <t>1954 German Grand Prix</t>
  </si>
  <si>
    <t>Maserati</t>
  </si>
  <si>
    <t>Mario Alborghetti</t>
  </si>
  <si>
    <t>4/11/55</t>
  </si>
  <si>
    <t>1955 Pau Grand Prix</t>
  </si>
  <si>
    <t>Race</t>
  </si>
  <si>
    <t>Manny Ayulo</t>
  </si>
  <si>
    <t>5/16/55</t>
  </si>
  <si>
    <t>1955 Indianapolis 500</t>
  </si>
  <si>
    <t>Kuzma</t>
  </si>
  <si>
    <t>Bill Vukovich</t>
  </si>
  <si>
    <t>5/30/55</t>
  </si>
  <si>
    <t>Eugenio Castellotti</t>
  </si>
  <si>
    <t>3/14/57</t>
  </si>
  <si>
    <t>Keith Andrews</t>
  </si>
  <si>
    <t>5/15/57</t>
  </si>
  <si>
    <t>1957 Indianapolis 500</t>
  </si>
  <si>
    <t>Pat O'Connor</t>
  </si>
  <si>
    <t>5/30/58</t>
  </si>
  <si>
    <t>1958 Indianapolis 500</t>
  </si>
  <si>
    <t>Luigi Musso</t>
  </si>
  <si>
    <t>7/6/58</t>
  </si>
  <si>
    <t>1958 French Grand Prix</t>
  </si>
  <si>
    <t>Peter Collins</t>
  </si>
  <si>
    <t>8/3/58</t>
  </si>
  <si>
    <t>1958 German Grand Prix</t>
  </si>
  <si>
    <t>Stuart Lewis-Evans</t>
  </si>
  <si>
    <t>9/19/58</t>
  </si>
  <si>
    <t>1958 Moroccan Grand Prix</t>
  </si>
  <si>
    <t>Vanwall</t>
  </si>
  <si>
    <t>Jerry Unser Jr.</t>
  </si>
  <si>
    <t>5/17/59</t>
  </si>
  <si>
    <t>1959 Indianapolis 500</t>
  </si>
  <si>
    <t>Pre-race test</t>
  </si>
  <si>
    <t>Harry Schell</t>
  </si>
  <si>
    <t>5/13/60</t>
  </si>
  <si>
    <t>1960 BRDC International Trophy</t>
  </si>
  <si>
    <t>Cooper</t>
  </si>
  <si>
    <t>Bob Cortner</t>
  </si>
  <si>
    <t>5/19/59</t>
  </si>
  <si>
    <t>Cornis</t>
  </si>
  <si>
    <t>Chris Bristow</t>
  </si>
  <si>
    <t>6/19/60</t>
  </si>
  <si>
    <t>1960 Belgian Grand Prix</t>
  </si>
  <si>
    <t>Alan Stacey</t>
  </si>
  <si>
    <t>Lotus</t>
  </si>
  <si>
    <t>Shane Summers</t>
  </si>
  <si>
    <t>6/1/61</t>
  </si>
  <si>
    <t>1961 Silver City Trophy</t>
  </si>
  <si>
    <t>Giulio Cabianca</t>
  </si>
  <si>
    <t>6/15/61</t>
  </si>
  <si>
    <t>Wolfgang von Trips</t>
  </si>
  <si>
    <t>9/10/61</t>
  </si>
  <si>
    <t>1961 Italian Grand Prix</t>
  </si>
  <si>
    <t>Ricardo Rodríguez</t>
  </si>
  <si>
    <t>11/1/62</t>
  </si>
  <si>
    <t>1962 Mexican Grand Prix</t>
  </si>
  <si>
    <t>Gary Hocking</t>
  </si>
  <si>
    <t>12/21/62</t>
  </si>
  <si>
    <t>1962 Natal Grand Prix</t>
  </si>
  <si>
    <t>Carel Godin de Beaufort</t>
  </si>
  <si>
    <t>8/2/64</t>
  </si>
  <si>
    <t>1964 German Grand Prix</t>
  </si>
  <si>
    <t>Porsche</t>
  </si>
  <si>
    <t>John Taylor</t>
  </si>
  <si>
    <t>8/7/66</t>
  </si>
  <si>
    <t>1966 German Grand Prix</t>
  </si>
  <si>
    <t>Brabham</t>
  </si>
  <si>
    <t>Lorenzo Bandini</t>
  </si>
  <si>
    <t>5/7/67</t>
  </si>
  <si>
    <t>1967 Monaco Grand Prix</t>
  </si>
  <si>
    <t>Bob Anderson</t>
  </si>
  <si>
    <t>8/14/67</t>
  </si>
  <si>
    <t>Jo Schlesser</t>
  </si>
  <si>
    <t>7/7/68</t>
  </si>
  <si>
    <t>1968 French Grand Prix</t>
  </si>
  <si>
    <t>Honda</t>
  </si>
  <si>
    <t>Gerhard Mitter</t>
  </si>
  <si>
    <t>8/2/69</t>
  </si>
  <si>
    <t>1969 German Grand Prix</t>
  </si>
  <si>
    <t>BMW</t>
  </si>
  <si>
    <t>Martin Brain</t>
  </si>
  <si>
    <t>5/25/70</t>
  </si>
  <si>
    <t>Nottingham Sportscar Club Meeting</t>
  </si>
  <si>
    <t>Piers Courage</t>
  </si>
  <si>
    <t>6/7/70</t>
  </si>
  <si>
    <t>1970 Dutch Grand Prix</t>
  </si>
  <si>
    <t>De Tomaso</t>
  </si>
  <si>
    <t>Jochen Rindt</t>
  </si>
  <si>
    <t>9/5/70</t>
  </si>
  <si>
    <t>1970 Italian Grand Prix</t>
  </si>
  <si>
    <t>Qualifying</t>
  </si>
  <si>
    <t>Jo Siffert</t>
  </si>
  <si>
    <t>10/24/71</t>
  </si>
  <si>
    <t>1971 World Championship Victory Race</t>
  </si>
  <si>
    <t>BRM</t>
  </si>
  <si>
    <t>Roger Williamson</t>
  </si>
  <si>
    <t>7/29/73</t>
  </si>
  <si>
    <t>1973 Dutch Grand Prix</t>
  </si>
  <si>
    <t>March</t>
  </si>
  <si>
    <t>François Cevert</t>
  </si>
  <si>
    <t>10/6/73</t>
  </si>
  <si>
    <t>1973 United States Grand Prix</t>
  </si>
  <si>
    <t>Tyrrell</t>
  </si>
  <si>
    <t>Peter Revson</t>
  </si>
  <si>
    <t>3/22/74</t>
  </si>
  <si>
    <t>1974 South African Grand Prix</t>
  </si>
  <si>
    <t>Shadow</t>
  </si>
  <si>
    <t>Helmuth Koinigg</t>
  </si>
  <si>
    <t>10/6/74</t>
  </si>
  <si>
    <t>1974 United States Grand Prix</t>
  </si>
  <si>
    <t>Surtees</t>
  </si>
  <si>
    <t>Mark Donohue</t>
  </si>
  <si>
    <t>8/19/75</t>
  </si>
  <si>
    <t>1975 Austrian Grand Prix</t>
  </si>
  <si>
    <t>Penske</t>
  </si>
  <si>
    <t>Tom Pryce</t>
  </si>
  <si>
    <t>3/5/77</t>
  </si>
  <si>
    <t>1977 South African Grand Prix</t>
  </si>
  <si>
    <t>Brian McGuire</t>
  </si>
  <si>
    <t>8/29/77</t>
  </si>
  <si>
    <t>1977 Shellsport Championship</t>
  </si>
  <si>
    <t>McGuire</t>
  </si>
  <si>
    <t>Ronnie Peterson</t>
  </si>
  <si>
    <t>9/10/78</t>
  </si>
  <si>
    <t>1978 Italian Grand Prix</t>
  </si>
  <si>
    <t>Patrick Depailler</t>
  </si>
  <si>
    <t>8/1/80</t>
  </si>
  <si>
    <t>Alfa Romeo</t>
  </si>
  <si>
    <t>Gilles Villeneuve</t>
  </si>
  <si>
    <t>5/8/82</t>
  </si>
  <si>
    <t>1982 Belgian Grand Prix</t>
  </si>
  <si>
    <t>Riccardo Paletti</t>
  </si>
  <si>
    <t>6/13/82</t>
  </si>
  <si>
    <t>1982 Canadian Grand Prix</t>
  </si>
  <si>
    <t>Osella</t>
  </si>
  <si>
    <t>Elio de Angelis</t>
  </si>
  <si>
    <t>5/15/86</t>
  </si>
  <si>
    <t>Roland Ratzenberger</t>
  </si>
  <si>
    <t>4/30/94</t>
  </si>
  <si>
    <t>1994 San Marino Grand Prix</t>
  </si>
  <si>
    <t>Simtek</t>
  </si>
  <si>
    <t>Ayrton Senna</t>
  </si>
  <si>
    <t>5/1/94</t>
  </si>
  <si>
    <t>Williams</t>
  </si>
  <si>
    <t>John Dawson-Damer</t>
  </si>
  <si>
    <t>6/24/00</t>
  </si>
  <si>
    <t>2000 Goodwood Festival of Speed</t>
  </si>
  <si>
    <t>Demonstration</t>
  </si>
  <si>
    <t>Fritz Glatz</t>
  </si>
  <si>
    <t>7/14/02</t>
  </si>
  <si>
    <t>2002 EuroBOSS Series Season</t>
  </si>
  <si>
    <t>Footwork</t>
  </si>
  <si>
    <t>Maria de Villota</t>
  </si>
  <si>
    <t>7/3/12</t>
  </si>
  <si>
    <t>Marussia</t>
  </si>
  <si>
    <t>Jules Bianchi</t>
  </si>
  <si>
    <t>10/5/14</t>
  </si>
  <si>
    <t>2014 Japanese Grand Prix</t>
  </si>
  <si>
    <t>Jumlah Race</t>
  </si>
  <si>
    <t>Jumlah Practice</t>
  </si>
  <si>
    <t>Jumlah Test</t>
  </si>
  <si>
    <t>Jumlah Pre-race test</t>
  </si>
  <si>
    <t>Jumlah Qualifying</t>
  </si>
  <si>
    <t>Jumlah Demonstration</t>
  </si>
  <si>
    <t>Jumlah Session</t>
  </si>
  <si>
    <t>Modus</t>
  </si>
  <si>
    <t>Mean</t>
  </si>
  <si>
    <t>Median</t>
  </si>
  <si>
    <t>Q1</t>
  </si>
  <si>
    <t>Q3</t>
  </si>
  <si>
    <t>EDA Age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</si>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</sst>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M3" sqref="M3"/>
    </sheetView>
  </sheetViews>
  <sheetFormatPr defaultRowHeight="15" x14ac:dyDescent="0.25"/>
  <cols>
    <col min="1" max="1" width="22.5703125" bestFit="1" customWidth="1"/>
    <col min="3" max="3" width="16" bestFit="1" customWidth="1"/>
    <col min="4" max="4" width="36.140625" bestFit="1" customWidth="1"/>
    <col min="5" max="5" width="11.28515625" bestFit="1" customWidth="1"/>
    <col min="6" max="6" width="14.42578125" bestFit="1" customWidth="1"/>
    <col min="8" max="8" width="21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 t="s">
        <v>6</v>
      </c>
      <c r="B2">
        <v>29</v>
      </c>
      <c r="C2" t="s">
        <v>7</v>
      </c>
      <c r="D2" t="s">
        <v>8</v>
      </c>
      <c r="E2" t="s">
        <v>9</v>
      </c>
      <c r="F2" t="s">
        <v>10</v>
      </c>
    </row>
    <row r="3" spans="1:14" x14ac:dyDescent="0.25">
      <c r="A3" t="s">
        <v>11</v>
      </c>
      <c r="B3">
        <v>50</v>
      </c>
      <c r="C3" t="s">
        <v>12</v>
      </c>
      <c r="D3" t="s">
        <v>13</v>
      </c>
      <c r="E3" t="s">
        <v>14</v>
      </c>
      <c r="F3" t="s">
        <v>15</v>
      </c>
    </row>
    <row r="4" spans="1:14" ht="15.75" thickBot="1" x14ac:dyDescent="0.3">
      <c r="A4" t="s">
        <v>16</v>
      </c>
      <c r="B4">
        <v>26</v>
      </c>
      <c r="C4" t="s">
        <v>17</v>
      </c>
      <c r="D4" t="s">
        <v>18</v>
      </c>
      <c r="E4" t="s">
        <v>19</v>
      </c>
      <c r="F4" t="s">
        <v>15</v>
      </c>
      <c r="H4" s="1" t="s">
        <v>181</v>
      </c>
      <c r="I4">
        <f>COUNTIF(F2:F52,"Race")</f>
        <v>23</v>
      </c>
    </row>
    <row r="5" spans="1:14" x14ac:dyDescent="0.25">
      <c r="A5" t="s">
        <v>20</v>
      </c>
      <c r="B5">
        <v>30</v>
      </c>
      <c r="C5" t="s">
        <v>21</v>
      </c>
      <c r="D5" t="s">
        <v>22</v>
      </c>
      <c r="E5" t="s">
        <v>23</v>
      </c>
      <c r="F5" t="s">
        <v>15</v>
      </c>
      <c r="H5" s="1" t="s">
        <v>182</v>
      </c>
      <c r="I5">
        <f>COUNTIF(F2:F52,"Practice")</f>
        <v>13</v>
      </c>
      <c r="M5" s="4" t="s">
        <v>1</v>
      </c>
      <c r="N5" s="4"/>
    </row>
    <row r="6" spans="1:14" x14ac:dyDescent="0.25">
      <c r="A6" t="s">
        <v>24</v>
      </c>
      <c r="B6">
        <v>26</v>
      </c>
      <c r="C6" t="s">
        <v>25</v>
      </c>
      <c r="D6" t="s">
        <v>26</v>
      </c>
      <c r="E6" t="s">
        <v>23</v>
      </c>
      <c r="F6" t="s">
        <v>27</v>
      </c>
      <c r="H6" s="1" t="s">
        <v>183</v>
      </c>
      <c r="I6">
        <f>COUNTIF(F2:F52,"Test")</f>
        <v>7</v>
      </c>
      <c r="M6" s="2"/>
      <c r="N6" s="2"/>
    </row>
    <row r="7" spans="1:14" x14ac:dyDescent="0.25">
      <c r="A7" t="s">
        <v>28</v>
      </c>
      <c r="B7">
        <v>33</v>
      </c>
      <c r="C7" t="s">
        <v>29</v>
      </c>
      <c r="D7" t="s">
        <v>30</v>
      </c>
      <c r="E7" t="s">
        <v>31</v>
      </c>
      <c r="F7" t="s">
        <v>15</v>
      </c>
      <c r="H7" s="1" t="s">
        <v>184</v>
      </c>
      <c r="I7">
        <f>COUNTIF(F2:F52,"Pre-race test")</f>
        <v>3</v>
      </c>
      <c r="M7" s="2" t="s">
        <v>189</v>
      </c>
      <c r="N7" s="2">
        <v>30.862068965517242</v>
      </c>
    </row>
    <row r="8" spans="1:14" x14ac:dyDescent="0.25">
      <c r="A8" t="s">
        <v>32</v>
      </c>
      <c r="B8">
        <v>36</v>
      </c>
      <c r="C8" t="s">
        <v>33</v>
      </c>
      <c r="D8" t="s">
        <v>30</v>
      </c>
      <c r="E8" t="s">
        <v>14</v>
      </c>
      <c r="F8" t="s">
        <v>27</v>
      </c>
      <c r="H8" s="1" t="s">
        <v>185</v>
      </c>
      <c r="I8">
        <f>COUNTIF(F2:F52,"Qualifying")</f>
        <v>4</v>
      </c>
      <c r="M8" s="2" t="s">
        <v>194</v>
      </c>
      <c r="N8" s="2">
        <v>1.1593740220407061</v>
      </c>
    </row>
    <row r="9" spans="1:14" x14ac:dyDescent="0.25">
      <c r="A9" t="s">
        <v>34</v>
      </c>
      <c r="B9">
        <v>26</v>
      </c>
      <c r="C9" t="s">
        <v>35</v>
      </c>
      <c r="D9" t="s">
        <v>8</v>
      </c>
      <c r="E9" t="s">
        <v>19</v>
      </c>
      <c r="F9" t="s">
        <v>10</v>
      </c>
      <c r="H9" s="1" t="s">
        <v>186</v>
      </c>
      <c r="I9">
        <f>COUNTIF(F2:F52,"Demonstration")</f>
        <v>1</v>
      </c>
      <c r="M9" s="2" t="s">
        <v>190</v>
      </c>
      <c r="N9" s="2">
        <v>30</v>
      </c>
    </row>
    <row r="10" spans="1:14" x14ac:dyDescent="0.25">
      <c r="A10" t="s">
        <v>36</v>
      </c>
      <c r="B10">
        <v>36</v>
      </c>
      <c r="C10" t="s">
        <v>37</v>
      </c>
      <c r="D10" t="s">
        <v>38</v>
      </c>
      <c r="E10" t="s">
        <v>14</v>
      </c>
      <c r="F10" t="s">
        <v>15</v>
      </c>
      <c r="H10" s="1" t="s">
        <v>187</v>
      </c>
      <c r="I10">
        <f>SUM(I4:I9)</f>
        <v>51</v>
      </c>
      <c r="M10" s="2" t="s">
        <v>195</v>
      </c>
      <c r="N10" s="2">
        <v>26</v>
      </c>
    </row>
    <row r="11" spans="1:14" x14ac:dyDescent="0.25">
      <c r="A11" t="s">
        <v>39</v>
      </c>
      <c r="B11">
        <v>29</v>
      </c>
      <c r="C11" t="s">
        <v>40</v>
      </c>
      <c r="D11" t="s">
        <v>41</v>
      </c>
      <c r="E11" t="s">
        <v>14</v>
      </c>
      <c r="F11" t="s">
        <v>27</v>
      </c>
      <c r="M11" s="2" t="s">
        <v>196</v>
      </c>
      <c r="N11" s="2">
        <v>6.2434201817995927</v>
      </c>
    </row>
    <row r="12" spans="1:14" x14ac:dyDescent="0.25">
      <c r="A12" t="s">
        <v>42</v>
      </c>
      <c r="B12">
        <v>33</v>
      </c>
      <c r="C12" t="s">
        <v>43</v>
      </c>
      <c r="D12" t="s">
        <v>44</v>
      </c>
      <c r="E12" t="s">
        <v>19</v>
      </c>
      <c r="F12" t="s">
        <v>27</v>
      </c>
      <c r="M12" s="2" t="s">
        <v>197</v>
      </c>
      <c r="N12" s="2">
        <v>38.980295566502456</v>
      </c>
    </row>
    <row r="13" spans="1:14" x14ac:dyDescent="0.25">
      <c r="A13" t="s">
        <v>45</v>
      </c>
      <c r="B13">
        <v>26</v>
      </c>
      <c r="C13" t="s">
        <v>46</v>
      </c>
      <c r="D13" t="s">
        <v>47</v>
      </c>
      <c r="E13" t="s">
        <v>19</v>
      </c>
      <c r="F13" t="s">
        <v>27</v>
      </c>
      <c r="H13" s="1" t="s">
        <v>193</v>
      </c>
      <c r="M13" s="2" t="s">
        <v>198</v>
      </c>
      <c r="N13" s="2">
        <v>1.7600477392151386</v>
      </c>
    </row>
    <row r="14" spans="1:14" x14ac:dyDescent="0.25">
      <c r="A14" t="s">
        <v>48</v>
      </c>
      <c r="B14">
        <v>28</v>
      </c>
      <c r="C14" t="s">
        <v>49</v>
      </c>
      <c r="D14" t="s">
        <v>50</v>
      </c>
      <c r="E14" t="s">
        <v>51</v>
      </c>
      <c r="F14" t="s">
        <v>27</v>
      </c>
      <c r="H14" s="1" t="s">
        <v>188</v>
      </c>
      <c r="I14">
        <f>MODE(B2:B52)</f>
        <v>33</v>
      </c>
      <c r="M14" s="2" t="s">
        <v>199</v>
      </c>
      <c r="N14" s="2">
        <v>0.90279578305453279</v>
      </c>
    </row>
    <row r="15" spans="1:14" x14ac:dyDescent="0.25">
      <c r="A15" t="s">
        <v>52</v>
      </c>
      <c r="B15">
        <v>26</v>
      </c>
      <c r="C15" t="s">
        <v>53</v>
      </c>
      <c r="D15" t="s">
        <v>54</v>
      </c>
      <c r="E15" t="s">
        <v>14</v>
      </c>
      <c r="F15" t="s">
        <v>55</v>
      </c>
      <c r="H15" s="1" t="s">
        <v>189</v>
      </c>
      <c r="I15">
        <f>AVERAGE(B2:B30)</f>
        <v>30.862068965517242</v>
      </c>
      <c r="M15" s="2" t="s">
        <v>200</v>
      </c>
      <c r="N15" s="2">
        <v>30</v>
      </c>
    </row>
    <row r="16" spans="1:14" x14ac:dyDescent="0.25">
      <c r="A16" t="s">
        <v>56</v>
      </c>
      <c r="B16">
        <v>38</v>
      </c>
      <c r="C16" t="s">
        <v>57</v>
      </c>
      <c r="D16" t="s">
        <v>58</v>
      </c>
      <c r="E16" t="s">
        <v>59</v>
      </c>
      <c r="F16" t="s">
        <v>15</v>
      </c>
      <c r="H16" s="1" t="s">
        <v>190</v>
      </c>
      <c r="I16">
        <f>QUARTILE(B2:B30,2)</f>
        <v>30</v>
      </c>
      <c r="M16" s="2" t="s">
        <v>201</v>
      </c>
      <c r="N16" s="2">
        <v>20</v>
      </c>
    </row>
    <row r="17" spans="1:14" x14ac:dyDescent="0.25">
      <c r="A17" t="s">
        <v>60</v>
      </c>
      <c r="B17">
        <v>32</v>
      </c>
      <c r="C17" t="s">
        <v>61</v>
      </c>
      <c r="D17" t="s">
        <v>54</v>
      </c>
      <c r="E17" t="s">
        <v>62</v>
      </c>
      <c r="F17" t="s">
        <v>55</v>
      </c>
      <c r="H17" s="1" t="s">
        <v>191</v>
      </c>
      <c r="I17">
        <f>QUARTILE(B2:B30,1 )</f>
        <v>26</v>
      </c>
      <c r="M17" s="2" t="s">
        <v>202</v>
      </c>
      <c r="N17" s="2">
        <v>50</v>
      </c>
    </row>
    <row r="18" spans="1:14" x14ac:dyDescent="0.25">
      <c r="A18" t="s">
        <v>63</v>
      </c>
      <c r="B18">
        <v>22</v>
      </c>
      <c r="C18" t="s">
        <v>64</v>
      </c>
      <c r="D18" t="s">
        <v>65</v>
      </c>
      <c r="E18" t="s">
        <v>59</v>
      </c>
      <c r="F18" t="s">
        <v>27</v>
      </c>
      <c r="H18" s="1" t="s">
        <v>192</v>
      </c>
      <c r="I18">
        <f>QUARTILE(B2:B30,3)</f>
        <v>33</v>
      </c>
      <c r="M18" s="2" t="s">
        <v>203</v>
      </c>
      <c r="N18" s="2">
        <v>895</v>
      </c>
    </row>
    <row r="19" spans="1:14" ht="15.75" thickBot="1" x14ac:dyDescent="0.3">
      <c r="A19" t="s">
        <v>66</v>
      </c>
      <c r="B19">
        <v>26</v>
      </c>
      <c r="C19" t="s">
        <v>64</v>
      </c>
      <c r="D19" t="s">
        <v>65</v>
      </c>
      <c r="E19" t="s">
        <v>67</v>
      </c>
      <c r="F19" t="s">
        <v>27</v>
      </c>
      <c r="M19" s="3" t="s">
        <v>204</v>
      </c>
      <c r="N19" s="3">
        <v>29</v>
      </c>
    </row>
    <row r="20" spans="1:14" x14ac:dyDescent="0.25">
      <c r="A20" t="s">
        <v>68</v>
      </c>
      <c r="B20">
        <v>24</v>
      </c>
      <c r="C20" t="s">
        <v>69</v>
      </c>
      <c r="D20" t="s">
        <v>70</v>
      </c>
      <c r="E20" t="s">
        <v>59</v>
      </c>
      <c r="F20" t="s">
        <v>15</v>
      </c>
    </row>
    <row r="21" spans="1:14" x14ac:dyDescent="0.25">
      <c r="A21" t="s">
        <v>71</v>
      </c>
      <c r="B21">
        <v>38</v>
      </c>
      <c r="C21" t="s">
        <v>72</v>
      </c>
      <c r="D21" t="s">
        <v>8</v>
      </c>
      <c r="E21" t="s">
        <v>59</v>
      </c>
      <c r="F21" t="s">
        <v>10</v>
      </c>
    </row>
    <row r="22" spans="1:14" x14ac:dyDescent="0.25">
      <c r="A22" t="s">
        <v>73</v>
      </c>
      <c r="B22">
        <v>33</v>
      </c>
      <c r="C22" t="s">
        <v>74</v>
      </c>
      <c r="D22" t="s">
        <v>75</v>
      </c>
      <c r="E22" t="s">
        <v>19</v>
      </c>
      <c r="F22" t="s">
        <v>27</v>
      </c>
    </row>
    <row r="23" spans="1:14" x14ac:dyDescent="0.25">
      <c r="A23" t="s">
        <v>76</v>
      </c>
      <c r="B23">
        <v>20</v>
      </c>
      <c r="C23" t="s">
        <v>77</v>
      </c>
      <c r="D23" t="s">
        <v>78</v>
      </c>
      <c r="E23" t="s">
        <v>67</v>
      </c>
      <c r="F23" t="s">
        <v>15</v>
      </c>
    </row>
    <row r="24" spans="1:14" x14ac:dyDescent="0.25">
      <c r="A24" t="s">
        <v>79</v>
      </c>
      <c r="B24">
        <v>25</v>
      </c>
      <c r="C24" t="s">
        <v>80</v>
      </c>
      <c r="D24" t="s">
        <v>81</v>
      </c>
      <c r="E24" t="s">
        <v>67</v>
      </c>
      <c r="F24" t="s">
        <v>15</v>
      </c>
    </row>
    <row r="25" spans="1:14" x14ac:dyDescent="0.25">
      <c r="A25" t="s">
        <v>82</v>
      </c>
      <c r="B25">
        <v>30</v>
      </c>
      <c r="C25" t="s">
        <v>83</v>
      </c>
      <c r="D25" t="s">
        <v>84</v>
      </c>
      <c r="E25" t="s">
        <v>85</v>
      </c>
      <c r="F25" t="s">
        <v>15</v>
      </c>
    </row>
    <row r="26" spans="1:14" x14ac:dyDescent="0.25">
      <c r="A26" t="s">
        <v>86</v>
      </c>
      <c r="B26">
        <v>33</v>
      </c>
      <c r="C26" t="s">
        <v>87</v>
      </c>
      <c r="D26" t="s">
        <v>88</v>
      </c>
      <c r="E26" t="s">
        <v>89</v>
      </c>
      <c r="F26" t="s">
        <v>27</v>
      </c>
    </row>
    <row r="27" spans="1:14" x14ac:dyDescent="0.25">
      <c r="A27" t="s">
        <v>90</v>
      </c>
      <c r="B27">
        <v>31</v>
      </c>
      <c r="C27" t="s">
        <v>91</v>
      </c>
      <c r="D27" t="s">
        <v>92</v>
      </c>
      <c r="E27" t="s">
        <v>19</v>
      </c>
      <c r="F27" t="s">
        <v>27</v>
      </c>
    </row>
    <row r="28" spans="1:14" x14ac:dyDescent="0.25">
      <c r="A28" t="s">
        <v>93</v>
      </c>
      <c r="B28">
        <v>36</v>
      </c>
      <c r="C28" t="s">
        <v>94</v>
      </c>
      <c r="D28" t="s">
        <v>8</v>
      </c>
      <c r="E28" t="s">
        <v>89</v>
      </c>
      <c r="F28" t="s">
        <v>10</v>
      </c>
    </row>
    <row r="29" spans="1:14" x14ac:dyDescent="0.25">
      <c r="A29" t="s">
        <v>95</v>
      </c>
      <c r="B29">
        <v>40</v>
      </c>
      <c r="C29" t="s">
        <v>96</v>
      </c>
      <c r="D29" t="s">
        <v>97</v>
      </c>
      <c r="E29" t="s">
        <v>98</v>
      </c>
      <c r="F29" t="s">
        <v>27</v>
      </c>
    </row>
    <row r="30" spans="1:14" x14ac:dyDescent="0.25">
      <c r="A30" t="s">
        <v>99</v>
      </c>
      <c r="B30">
        <v>33</v>
      </c>
      <c r="C30" t="s">
        <v>100</v>
      </c>
      <c r="D30" t="s">
        <v>101</v>
      </c>
      <c r="E30" t="s">
        <v>102</v>
      </c>
      <c r="F30" t="s">
        <v>15</v>
      </c>
    </row>
    <row r="31" spans="1:14" x14ac:dyDescent="0.25">
      <c r="A31" t="s">
        <v>103</v>
      </c>
      <c r="C31" t="s">
        <v>104</v>
      </c>
      <c r="D31" t="s">
        <v>105</v>
      </c>
      <c r="E31" t="s">
        <v>59</v>
      </c>
      <c r="F31" t="s">
        <v>27</v>
      </c>
    </row>
    <row r="32" spans="1:14" x14ac:dyDescent="0.25">
      <c r="A32" t="s">
        <v>106</v>
      </c>
      <c r="B32">
        <v>28</v>
      </c>
      <c r="C32" t="s">
        <v>107</v>
      </c>
      <c r="D32" t="s">
        <v>108</v>
      </c>
      <c r="E32" t="s">
        <v>109</v>
      </c>
      <c r="F32" t="s">
        <v>27</v>
      </c>
    </row>
    <row r="33" spans="1:6" x14ac:dyDescent="0.25">
      <c r="A33" t="s">
        <v>110</v>
      </c>
      <c r="B33">
        <v>28</v>
      </c>
      <c r="C33" t="s">
        <v>111</v>
      </c>
      <c r="D33" t="s">
        <v>112</v>
      </c>
      <c r="E33" t="s">
        <v>67</v>
      </c>
      <c r="F33" t="s">
        <v>113</v>
      </c>
    </row>
    <row r="34" spans="1:6" x14ac:dyDescent="0.25">
      <c r="A34" t="s">
        <v>114</v>
      </c>
      <c r="B34">
        <v>35</v>
      </c>
      <c r="C34" t="s">
        <v>115</v>
      </c>
      <c r="D34" t="s">
        <v>116</v>
      </c>
      <c r="E34" t="s">
        <v>117</v>
      </c>
      <c r="F34" t="s">
        <v>27</v>
      </c>
    </row>
    <row r="35" spans="1:6" x14ac:dyDescent="0.25">
      <c r="A35" t="s">
        <v>118</v>
      </c>
      <c r="B35">
        <v>25</v>
      </c>
      <c r="C35" t="s">
        <v>119</v>
      </c>
      <c r="D35" t="s">
        <v>120</v>
      </c>
      <c r="E35" t="s">
        <v>121</v>
      </c>
      <c r="F35" t="s">
        <v>27</v>
      </c>
    </row>
    <row r="36" spans="1:6" x14ac:dyDescent="0.25">
      <c r="A36" t="s">
        <v>122</v>
      </c>
      <c r="B36">
        <v>29</v>
      </c>
      <c r="C36" t="s">
        <v>123</v>
      </c>
      <c r="D36" t="s">
        <v>124</v>
      </c>
      <c r="E36" t="s">
        <v>125</v>
      </c>
      <c r="F36" t="s">
        <v>113</v>
      </c>
    </row>
    <row r="37" spans="1:6" x14ac:dyDescent="0.25">
      <c r="A37" t="s">
        <v>126</v>
      </c>
      <c r="B37">
        <v>35</v>
      </c>
      <c r="C37" t="s">
        <v>127</v>
      </c>
      <c r="D37" t="s">
        <v>128</v>
      </c>
      <c r="E37" t="s">
        <v>129</v>
      </c>
      <c r="F37" t="s">
        <v>55</v>
      </c>
    </row>
    <row r="38" spans="1:6" x14ac:dyDescent="0.25">
      <c r="A38" t="s">
        <v>130</v>
      </c>
      <c r="B38">
        <v>25</v>
      </c>
      <c r="C38" t="s">
        <v>131</v>
      </c>
      <c r="D38" t="s">
        <v>132</v>
      </c>
      <c r="E38" t="s">
        <v>133</v>
      </c>
      <c r="F38" t="s">
        <v>27</v>
      </c>
    </row>
    <row r="39" spans="1:6" x14ac:dyDescent="0.25">
      <c r="A39" t="s">
        <v>134</v>
      </c>
      <c r="B39">
        <v>38</v>
      </c>
      <c r="C39" t="s">
        <v>135</v>
      </c>
      <c r="D39" t="s">
        <v>136</v>
      </c>
      <c r="E39" t="s">
        <v>137</v>
      </c>
      <c r="F39" t="s">
        <v>15</v>
      </c>
    </row>
    <row r="40" spans="1:6" x14ac:dyDescent="0.25">
      <c r="A40" t="s">
        <v>138</v>
      </c>
      <c r="B40">
        <v>27</v>
      </c>
      <c r="C40" t="s">
        <v>139</v>
      </c>
      <c r="D40" t="s">
        <v>140</v>
      </c>
      <c r="E40" t="s">
        <v>129</v>
      </c>
      <c r="F40" t="s">
        <v>27</v>
      </c>
    </row>
    <row r="41" spans="1:6" x14ac:dyDescent="0.25">
      <c r="A41" t="s">
        <v>141</v>
      </c>
      <c r="B41">
        <v>31</v>
      </c>
      <c r="C41" t="s">
        <v>142</v>
      </c>
      <c r="D41" t="s">
        <v>143</v>
      </c>
      <c r="E41" t="s">
        <v>144</v>
      </c>
      <c r="F41" t="s">
        <v>15</v>
      </c>
    </row>
    <row r="42" spans="1:6" x14ac:dyDescent="0.25">
      <c r="A42" t="s">
        <v>145</v>
      </c>
      <c r="B42">
        <v>34</v>
      </c>
      <c r="C42" t="s">
        <v>146</v>
      </c>
      <c r="D42" t="s">
        <v>147</v>
      </c>
      <c r="E42" t="s">
        <v>67</v>
      </c>
      <c r="F42" t="s">
        <v>27</v>
      </c>
    </row>
    <row r="43" spans="1:6" x14ac:dyDescent="0.25">
      <c r="A43" t="s">
        <v>148</v>
      </c>
      <c r="B43">
        <v>35</v>
      </c>
      <c r="C43" t="s">
        <v>149</v>
      </c>
      <c r="D43" t="s">
        <v>8</v>
      </c>
      <c r="E43" t="s">
        <v>150</v>
      </c>
      <c r="F43" t="s">
        <v>10</v>
      </c>
    </row>
    <row r="44" spans="1:6" x14ac:dyDescent="0.25">
      <c r="A44" t="s">
        <v>151</v>
      </c>
      <c r="B44">
        <v>32</v>
      </c>
      <c r="C44" t="s">
        <v>152</v>
      </c>
      <c r="D44" t="s">
        <v>153</v>
      </c>
      <c r="E44" t="s">
        <v>19</v>
      </c>
      <c r="F44" t="s">
        <v>113</v>
      </c>
    </row>
    <row r="45" spans="1:6" x14ac:dyDescent="0.25">
      <c r="A45" t="s">
        <v>154</v>
      </c>
      <c r="B45">
        <v>23</v>
      </c>
      <c r="C45" t="s">
        <v>155</v>
      </c>
      <c r="D45" t="s">
        <v>156</v>
      </c>
      <c r="E45" t="s">
        <v>157</v>
      </c>
      <c r="F45" t="s">
        <v>27</v>
      </c>
    </row>
    <row r="46" spans="1:6" x14ac:dyDescent="0.25">
      <c r="A46" t="s">
        <v>158</v>
      </c>
      <c r="B46">
        <v>28</v>
      </c>
      <c r="C46" t="s">
        <v>159</v>
      </c>
      <c r="D46" t="s">
        <v>8</v>
      </c>
      <c r="E46" t="s">
        <v>89</v>
      </c>
      <c r="F46" t="s">
        <v>10</v>
      </c>
    </row>
    <row r="47" spans="1:6" x14ac:dyDescent="0.25">
      <c r="A47" t="s">
        <v>160</v>
      </c>
      <c r="B47">
        <v>33</v>
      </c>
      <c r="C47" t="s">
        <v>161</v>
      </c>
      <c r="D47" t="s">
        <v>162</v>
      </c>
      <c r="E47" t="s">
        <v>163</v>
      </c>
      <c r="F47" t="s">
        <v>113</v>
      </c>
    </row>
    <row r="48" spans="1:6" x14ac:dyDescent="0.25">
      <c r="A48" t="s">
        <v>164</v>
      </c>
      <c r="B48">
        <v>34</v>
      </c>
      <c r="C48" t="s">
        <v>165</v>
      </c>
      <c r="D48" t="s">
        <v>162</v>
      </c>
      <c r="E48" t="s">
        <v>166</v>
      </c>
      <c r="F48" t="s">
        <v>27</v>
      </c>
    </row>
    <row r="49" spans="1:6" x14ac:dyDescent="0.25">
      <c r="A49" t="s">
        <v>167</v>
      </c>
      <c r="B49">
        <v>59</v>
      </c>
      <c r="C49" t="s">
        <v>168</v>
      </c>
      <c r="D49" t="s">
        <v>169</v>
      </c>
      <c r="E49" t="s">
        <v>67</v>
      </c>
      <c r="F49" t="s">
        <v>170</v>
      </c>
    </row>
    <row r="50" spans="1:6" x14ac:dyDescent="0.25">
      <c r="A50" t="s">
        <v>171</v>
      </c>
      <c r="B50">
        <v>58</v>
      </c>
      <c r="C50" t="s">
        <v>172</v>
      </c>
      <c r="D50" t="s">
        <v>173</v>
      </c>
      <c r="E50" t="s">
        <v>174</v>
      </c>
      <c r="F50" t="s">
        <v>27</v>
      </c>
    </row>
    <row r="51" spans="1:6" x14ac:dyDescent="0.25">
      <c r="A51" t="s">
        <v>175</v>
      </c>
      <c r="B51">
        <v>33</v>
      </c>
      <c r="C51" t="s">
        <v>176</v>
      </c>
      <c r="D51" t="s">
        <v>8</v>
      </c>
      <c r="E51" t="s">
        <v>177</v>
      </c>
      <c r="F51" t="s">
        <v>10</v>
      </c>
    </row>
    <row r="52" spans="1:6" x14ac:dyDescent="0.25">
      <c r="A52" t="s">
        <v>178</v>
      </c>
      <c r="B52">
        <v>25</v>
      </c>
      <c r="C52" t="s">
        <v>179</v>
      </c>
      <c r="D52" t="s">
        <v>180</v>
      </c>
      <c r="E52" t="s">
        <v>177</v>
      </c>
      <c r="F5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2023-06-14T13:53:35Z</dcterms:created>
  <dcterms:modified xsi:type="dcterms:W3CDTF">2023-06-16T07:28:06Z</dcterms:modified>
  <cp:category/>
</cp:coreProperties>
</file>